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4\02.04.2024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<sst xmlns="http://schemas.openxmlformats.org/spreadsheetml/2006/main" count="7441" uniqueCount="922">
  <si>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</si>
  <si>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</si>
  <si>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</si>
  <si>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</si>
  <si>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</si>
  <si>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</si>
  <si>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</si>
  <si>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</si>
  <si>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</si>
  <si>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</si>
  <si>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</si>
  <si>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</si>
  <si>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</si>
  <si>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</si>
  <si>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</si>
  <si>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</si>
  <si>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</si>
  <si>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</si>
  <si>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</si>
  <si>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</si>
  <si>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</si>
  <si>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</si>
  <si>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</si>
  <si>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</si>
  <si>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</si>
  <si>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</si>
  <si>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</si>
  <si>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</si>
  <si>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</si>
  <si>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</si>
  <si>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</si>
  <si>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</si>
  <si>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</si>
  <si>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</si>
  <si>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</si>
  <si>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</si>
  <si>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</si>
  <si>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</si>
  <si>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</si>
  <si>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</si>
  <si>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</si>
  <si>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</si>
  <si>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</si>
  <si>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</si>
  <si>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</si>
  <si>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</si>
  <si>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</si>
  <si>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</si>
  <si>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</si>
  <si>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</si>
  <si>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</si>
  <si>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</si>
  <si>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</si>
  <si>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</si>
  <si>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</si>
  <si>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</si>
  <si>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</si>
  <si>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</si>
  <si>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</si>
  <si>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</si>
  <si>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</si>
  <si>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</si>
  <si>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</si>
  <si>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</si>
  <si>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</si>
  <si>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</si>
  <si>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</si>
  <si>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</si>
  <si>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</si>
  <si>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</si>
  <si>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</si>
  <si>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</si>
  <si>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</si>
  <si>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</si>
  <si>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</si>
  <si>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</si>
  <si>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</si>
  <si>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</si>
  <si>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</si>
  <si>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</si>
  <si>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</si>
  <si>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</si>
  <si>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</si>
  <si>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</si>
  <si>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</si>
  <si>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</si>
  <si>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</si>
  <si>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</si>
  <si>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</si>
  <si>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</si>
  <si>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</si>
  <si>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</si>
  <si>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</si>
  <si>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</si>
  <si>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</si>
  <si>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</si>
  <si>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</si>
  <si>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</si>
  <si>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</si>
  <si>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</si>
  <si>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</si>
  <si>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</si>
  <si>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</si>
  <si>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</si>
  <si>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</si>
  <si>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</si>
  <si>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</si>
  <si>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</si>
  <si>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</si>
  <si>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</si>
  <si>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</si>
  <si>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</si>
  <si>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</si>
  <si>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</si>
  <si>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</si>
  <si>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</si>
  <si>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</si>
  <si>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</si>
  <si>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</si>
  <si>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</si>
  <si>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</si>
  <si>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</si>
  <si>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</si>
  <si>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</si>
  <si>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</si>
  <si>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</si>
  <si>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</si>
  <si>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</si>
  <si>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</si>
  <si>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</si>
  <si>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</si>
  <si>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</si>
  <si>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</si>
  <si>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</si>
  <si>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</si>
  <si>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</si>
  <si>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</si>
  <si>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</si>
  <si>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</si>
  <si>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</si>
  <si>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</si>
  <si>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</si>
  <si>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</si>
  <si>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</si>
  <si>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</si>
  <si>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</si>
  <si>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</si>
  <si>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</si>
  <si>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</si>
  <si>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</si>
  <si>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</si>
  <si>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</si>
  <si>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</si>
  <si>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</si>
  <si>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</si>
  <si>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</si>
  <si>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</si>
  <si>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</si>
  <si>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</si>
  <si>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</si>
  <si>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</si>
  <si>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</si>
  <si>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</si>
  <si>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</si>
  <si>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</si>
  <si>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</si>
  <si>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</si>
  <si>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</si>
  <si>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</si>
  <si>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</si>
  <si>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</si>
  <si>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</si>
  <si>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</si>
  <si>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</si>
  <si>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</si>
  <si>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</si>
  <si>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</si>
  <si>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</si>
  <si>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</si>
  <si>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</si>
  <si>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</si>
  <si>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</si>
  <si>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</si>
  <si>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</si>
  <si>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</si>
  <si>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</si>
  <si>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</si>
  <si>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</si>
  <si>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</si>
  <si>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</si>
  <si>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</si>
  <si>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</si>
  <si>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</si>
  <si>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</si>
  <si>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</si>
  <si>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</si>
  <si>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</si>
  <si>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</si>
  <si>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</si>
  <si>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</si>
  <si>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</si>
  <si>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</si>
  <si>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</si>
  <si>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</si>
  <si>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</si>
  <si>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</si>
  <si>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</si>
  <si>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</si>
  <si>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</si>
  <si>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</si>
  <si>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</si>
  <si>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</si>
  <si>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</si>
  <si>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</si>
  <si>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</si>
  <si>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</si>
  <si>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</si>
  <si>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</si>
  <si>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</si>
  <si>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</si>
  <si>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</si>
  <si>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</si>
  <si>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</si>
  <si>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</si>
  <si>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</si>
  <si>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</si>
  <si>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</si>
  <si>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</si>
  <si>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</si>
  <si>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</si>
  <si>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</si>
  <si>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</si>
  <si>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</si>
  <si>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</si>
  <si>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</si>
  <si>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</si>
  <si>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</si>
  <si>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</si>
  <si>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</si>
  <si>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</si>
  <si>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</si>
  <si>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</si>
  <si>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</si>
  <si>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</si>
  <si>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</si>
  <si>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</si>
  <si>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</si>
  <si>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</si>
  <si>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</si>
  <si>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</si>
  <si>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</si>
  <si>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</si>
  <si>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</si>
  <si>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</si>
  <si>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</si>
  <si>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</si>
  <si>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</si>
  <si>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</si>
  <si>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</si>
  <si>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</si>
  <si>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</si>
  <si>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</si>
  <si>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</si>
  <si>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</si>
  <si>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</si>
  <si>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</si>
  <si>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</si>
  <si>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</si>
  <si>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</si>
  <si>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</si>
  <si>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</si>
  <si>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</si>
  <si>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</si>
  <si>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</si>
  <si>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</si>
  <si>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</si>
  <si>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</si>
  <si>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</si>
  <si>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</si>
  <si>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</si>
  <si>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</si>
  <si>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</si>
  <si>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</si>
  <si>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</si>
  <si>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</si>
  <si>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</si>
  <si>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</si>
  <si>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</si>
  <si>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</si>
  <si>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</si>
  <si>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</si>
  <si>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</si>
  <si>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</si>
  <si>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</si>
  <si>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</si>
  <si>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</si>
  <si>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</si>
  <si>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</si>
  <si>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</si>
  <si>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</si>
  <si>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</si>
  <si>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</si>
  <si>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</si>
  <si>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</si>
  <si>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</si>
  <si>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</si>
  <si>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</si>
  <si>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</si>
  <si>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</si>
  <si>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</si>
  <si>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</si>
  <si>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</si>
  <si>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</si>
  <si>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</si>
  <si>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</si>
  <si>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</si>
  <si>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</si>
  <si>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</si>
  <si>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</si>
  <si>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</si>
  <si>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</si>
  <si>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</si>
  <si>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</si>
  <si>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</si>
  <si>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</si>
  <si>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</si>
  <si>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</si>
  <si>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</si>
  <si>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</si>
  <si>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</si>
  <si>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</si>
  <si>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</si>
  <si>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</si>
  <si>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</si>
  <si>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</si>
  <si>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</si>
  <si>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</si>
  <si>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</si>
  <si>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</si>
  <si>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</si>
  <si>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</si>
  <si>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</si>
  <si>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</si>
  <si>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</si>
  <si>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</si>
  <si>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</si>
  <si>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</si>
  <si>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</si>
  <si>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</si>
  <si>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</si>
  <si>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</si>
  <si>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</si>
  <si>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</si>
  <si>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</si>
  <si>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</si>
  <si>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</si>
  <si>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</si>
  <si>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</si>
  <si>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</si>
  <si>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</si>
  <si>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</si>
  <si>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</si>
  <si>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</si>
  <si>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</si>
  <si>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</si>
  <si>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</si>
  <si>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</si>
  <si>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</si>
  <si>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</si>
  <si>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</si>
  <si>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</si>
  <si>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</si>
  <si>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</si>
  <si>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</si>
  <si>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</si>
  <si>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</si>
  <si>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</si>
  <si>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</si>
  <si>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</si>
  <si>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</si>
  <si>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</si>
  <si>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</si>
  <si>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</si>
  <si>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</si>
  <si>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</si>
  <si>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</si>
  <si>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</si>
  <si>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</si>
  <si>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</si>
  <si>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</si>
  <si>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</si>
  <si>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</si>
  <si>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</si>
  <si>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</si>
  <si>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</si>
  <si>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</si>
  <si>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</si>
  <si>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</si>
  <si>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</si>
  <si>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</si>
  <si>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</si>
  <si>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</si>
  <si>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</si>
  <si>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</si>
  <si>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</si>
  <si>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</si>
  <si>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</si>
  <si>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</si>
  <si>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</si>
  <si>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</si>
  <si>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</si>
  <si>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</si>
  <si>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</si>
  <si>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</si>
  <si>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</si>
  <si>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</si>
  <si>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</si>
  <si>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</si>
  <si>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</si>
  <si>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</si>
  <si>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</si>
  <si>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</si>
  <si>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</si>
  <si>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</si>
  <si>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</si>
  <si>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</si>
  <si>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</si>
  <si>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</si>
  <si>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</si>
  <si>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</si>
  <si>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</si>
  <si>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</si>
  <si>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</si>
  <si>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</si>
  <si>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</si>
  <si>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</si>
  <si>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</si>
  <si>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</si>
  <si>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</si>
  <si>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</si>
  <si>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</si>
  <si>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</si>
  <si>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</si>
  <si>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</si>
  <si>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</si>
  <si>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</si>
  <si>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</si>
  <si>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</si>
  <si>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</si>
  <si>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</si>
  <si>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</si>
  <si>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</si>
  <si>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</si>
  <si>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</si>
  <si>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</si>
  <si>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</si>
  <si>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</si>
  <si>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</si>
  <si>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</si>
  <si>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</si>
  <si>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</si>
  <si>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</si>
  <si>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</si>
  <si>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</si>
  <si>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</si>
  <si>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</si>
  <si>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</si>
  <si>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</si>
  <si>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</si>
  <si>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</si>
  <si>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</si>
  <si>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</si>
  <si>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</si>
  <si>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</si>
  <si>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</si>
  <si>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</si>
  <si>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</si>
  <si>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</si>
  <si>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</si>
  <si>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</si>
  <si>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</si>
  <si>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</si>
  <si>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</si>
  <si>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</si>
  <si>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</si>
  <si>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</si>
  <si>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</si>
  <si>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</si>
  <si>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</si>
  <si>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</si>
  <si>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</si>
  <si>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</si>
  <si>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</si>
  <si>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</si>
  <si>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</si>
  <si>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</si>
  <si>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</si>
  <si>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</si>
  <si>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</si>
  <si>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</si>
  <si>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</si>
  <si>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</si>
  <si>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</si>
  <si>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</si>
  <si>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</si>
  <si>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</si>
  <si>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</si>
  <si>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</si>
  <si>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</si>
  <si>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</si>
  <si>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</si>
  <si>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</si>
  <si>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</si>
  <si>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</si>
  <si>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</si>
  <si>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</si>
  <si>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</si>
  <si>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</si>
  <si>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</si>
  <si>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</si>
  <si>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</si>
  <si>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</si>
  <si>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</si>
  <si>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</si>
  <si>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</si>
  <si>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</si>
  <si>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</si>
  <si>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</si>
  <si>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</si>
  <si>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</si>
  <si>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</si>
  <si>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</si>
  <si>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</si>
  <si>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</si>
  <si>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</si>
  <si>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</si>
  <si>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</si>
  <si>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</si>
  <si>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</si>
  <si>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</si>
  <si>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</si>
  <si>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</si>
  <si>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</si>
  <si>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</si>
  <si>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</si>
  <si>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</si>
  <si>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</si>
  <si>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</si>
  <si>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</si>
  <si>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</si>
  <si>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</si>
  <si>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</si>
  <si>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</si>
  <si>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</si>
  <si>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</si>
  <si>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</si>
  <si>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</si>
  <si>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</si>
  <si>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</si>
  <si>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</si>
  <si>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</si>
  <si>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</si>
  <si>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</si>
  <si>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</si>
  <si>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</si>
  <si>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</si>
  <si>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</si>
  <si>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</si>
  <si>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</si>
  <si>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</si>
  <si>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</si>
  <si>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</si>
  <si>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</si>
  <si>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</si>
  <si>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</si>
  <si>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</si>
  <si>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</si>
  <si>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</si>
  <si>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</si>
  <si>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</si>
  <si>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</si>
  <si>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</si>
  <si>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</si>
  <si>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</si>
  <si>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</si>
  <si>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</si>
  <si>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</si>
  <si>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</si>
  <si>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</si>
  <si>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</si>
  <si>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</si>
  <si>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</si>
  <si>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</si>
  <si>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</si>
  <si>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</si>
  <si>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</si>
  <si>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</si>
  <si>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</si>
  <si>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</si>
  <si>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</si>
  <si>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</si>
  <si>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</si>
  <si>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</si>
  <si>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</si>
  <si>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</si>
  <si>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</si>
  <si>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</si>
  <si>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</si>
  <si>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</si>
  <si>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</si>
  <si>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</si>
  <si>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</si>
  <si>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</si>
  <si>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</si>
  <si>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</si>
  <si>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</si>
  <si>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</si>
  <si>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</si>
  <si>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</si>
  <si>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</si>
  <si>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</si>
  <si>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</si>
  <si>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</si>
  <si>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</si>
  <si>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</si>
  <si>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</si>
  <si>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</si>
  <si>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</si>
  <si>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</si>
  <si>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</si>
  <si>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</si>
  <si>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</si>
  <si>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</si>
  <si>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</si>
  <si>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</si>
  <si>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</si>
  <si>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</si>
  <si>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</si>
  <si>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</si>
  <si>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</si>
  <si>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</si>
  <si>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</si>
  <si>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</si>
  <si>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</si>
  <si>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</si>
  <si>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</si>
  <si>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</si>
  <si>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</si>
  <si>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</si>
  <si>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</si>
  <si>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</si>
  <si>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</si>
  <si>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</si>
  <si>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</si>
  <si>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</si>
  <si>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</si>
  <si>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</si>
  <si>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</si>
  <si>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</si>
  <si>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</si>
  <si>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</si>
  <si>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</si>
  <si>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</si>
  <si>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</si>
  <si>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</si>
  <si>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</si>
  <si>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</si>
  <si>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</si>
  <si>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</si>
  <si>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</si>
  <si>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</si>
  <si>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</si>
  <si>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</si>
  <si>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</si>
  <si>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</si>
  <si>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</si>
  <si>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</si>
  <si>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</si>
  <si>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</si>
  <si>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</si>
  <si>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</si>
  <si>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</si>
  <si>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</si>
  <si>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</si>
  <si>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</si>
  <si>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</si>
  <si>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</si>
  <si>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</si>
  <si>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</si>
  <si>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</si>
  <si>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</si>
  <si>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</si>
  <si>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</si>
  <si>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</si>
  <si>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</si>
  <si>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</si>
  <si>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</si>
  <si>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</si>
  <si>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</si>
  <si>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</si>
  <si>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</si>
  <si>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</si>
  <si>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</si>
  <si>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</si>
  <si>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</si>
  <si>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</si>
  <si>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</si>
  <si>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</si>
  <si>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</si>
  <si>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</si>
  <si>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</si>
  <si>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</si>
  <si>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</si>
  <si>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</si>
  <si>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</si>
  <si>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</si>
  <si>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</si>
  <si>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</si>
  <si>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</si>
  <si>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</si>
  <si>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</si>
  <si>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</si>
  <si>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</si>
  <si>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</si>
  <si>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</si>
  <si>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</si>
  <si>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</si>
  <si>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</si>
  <si>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</si>
  <si>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</si>
  <si>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</si>
  <si>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</si>
  <si>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</si>
  <si>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</si>
  <si>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</si>
  <si>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</si>
  <si>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</si>
  <si>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</si>
  <si>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</si>
  <si>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</si>
  <si>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</si>
  <si>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</si>
  <si>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</si>
  <si>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</si>
  <si>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</si>
  <si>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</si>
  <si>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</si>
  <si>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</si>
  <si>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</si>
  <si>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</si>
  <si>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</si>
  <si>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</si>
  <si>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</si>
  <si>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</si>
  <si>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</si>
  <si>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</si>
  <si>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</si>
  <si>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</si>
  <si>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</si>
  <si>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</si>
  <si>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</si>
  <si>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</si>
  <si>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</si>
  <si>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</si>
  <si>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</si>
  <si>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</si>
  <si>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</si>
  <si>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</si>
  <si>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</si>
  <si>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</si>
  <si>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</si>
  <si>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</si>
  <si>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</si>
  <si>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</si>
  <si>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</si>
  <si>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</si>
  <si>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</si>
  <si>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</si>
  <si>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</si>
  <si>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</si>
  <si>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</si>
  <si>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</si>
  <si>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</si>
  <si>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</si>
  <si>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</si>
  <si>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</si>
  <si>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</si>
  <si>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</si>
  <si>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</si>
  <si>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</si>
  <si>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</si>
  <si>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</si>
  <si>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</si>
  <si>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</si>
  <si>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</si>
  <si>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</si>
  <si>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</si>
  <si>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</si>
  <si>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</si>
  <si>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</si>
  <si>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</si>
  <si>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</si>
  <si>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</si>
  <si>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</si>
  <si>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</si>
  <si>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</si>
  <si>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</si>
  <si>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</si>
  <si>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</si>
  <si>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</si>
  <si>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</si>
  <si>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</si>
  <si>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</si>
  <si>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</si>
  <si>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</si>
  <si>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</si>
  <si>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</si>
  <si>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</si>
  <si>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</si>
  <si>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</si>
  <si>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</si>
  <si>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</si>
  <si>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</si>
  <si>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</si>
  <si>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</si>
  <si>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</si>
  <si>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</si>
  <si>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</si>
  <si>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</si>
  <si>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</si>
  <si>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</si>
  <si>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</si>
  <si>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</si>
  <si>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</si>
  <si>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</si>
  <si>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</si>
  <si>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</si>
  <si>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</si>
  <si>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</si>
  <si>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</si>
  <si>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</si>
  <si>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</si>
  <si>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</si>
  <si>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</si>
  <si>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</si>
  <si>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</si>
  <si>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</si>
  <si>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</si>
  <si>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</si>
  <si>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</si>
  <si>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</si>
  <si>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</si>
  <si>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</si>
  <si>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</si>
  <si>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</si>
  <si>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</si>
  <si>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</si>
  <si>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</si>
  <si>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</si>
  <si>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</si>
  <si>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</si>
  <si>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</si>
  <si>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</si>
  <si>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</si>
  <si>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</si>
  <si>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</si>
  <si>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</si>
  <si>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</si>
  <si>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</si>
  <si>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</si>
  <si>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</si>
  <si>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</si>
  <si>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</si>
  <si>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</si>
  <si>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</si>
  <si>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</si>
  <si>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</si>
  <si>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</si>
  <si>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</si>
  <si>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</si>
  <si>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</si>
  <si>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</si>
  <si>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</si>
  <si>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</si>
  <si>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</si>
  <si>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</si>
  <si>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</si>
  <si>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</si>
  <si>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</si>
  <si>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</si>
  <si>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</si>
  <si>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</si>
  <si>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</si>
  <si>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</si>
  <si>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</si>
  <si>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</si>
  <si>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</si>
  <si>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</si>
  <si>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</si>
  <si>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</si>
  <si>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</si>
  <si>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</si>
  <si>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</si>
  <si>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</si>
  <si>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</si>
  <si>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</si>
  <si>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</si>
  <si>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</si>
  <si>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</si>
  <si>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</si>
  <si>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</si>
  <si>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</si>
  <si>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</si>
  <si>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</si>
  <si>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</si>
  <si>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</si>
  <si>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</si>
  <si>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</si>
  <si>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</si>
  <si>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</si>
  <si>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Date: 29/03/2024</t>
  </si>
  <si>
    <t>Datum: 29/03/2024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</si>
</sst>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921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716"/>
      <c r="I5" s="873"/>
      <c r="N5" s="680"/>
    </row>
    <row r="6" spans="1:17" ht="15.75">
      <c r="A6" s="707"/>
      <c r="B6" s="712"/>
      <c r="C6" s="713" t="str">
        <f>'Cover page'!E14</f>
        <v>Date: 29/03/2024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-12255</v>
      </c>
      <c r="E8" s="883">
        <v>-7068</v>
      </c>
      <c r="F8" s="883">
        <v>2828</v>
      </c>
      <c r="G8" s="884">
        <v>-6203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6</v>
      </c>
      <c r="E11" s="894">
        <v>-17</v>
      </c>
      <c r="F11" s="894">
        <v>-11</v>
      </c>
      <c r="G11" s="894">
        <v>-3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6</v>
      </c>
      <c r="E14" s="894">
        <v>-17</v>
      </c>
      <c r="F14" s="894">
        <v>-11</v>
      </c>
      <c r="G14" s="894">
        <v>-3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-205</v>
      </c>
      <c r="E20" s="907">
        <v>-366</v>
      </c>
      <c r="F20" s="907">
        <v>-459</v>
      </c>
      <c r="G20" s="907">
        <v>-339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-4652</v>
      </c>
      <c r="E26" s="907">
        <v>-9650</v>
      </c>
      <c r="F26" s="907">
        <v>-11389</v>
      </c>
      <c r="G26" s="907">
        <v>-3366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-4</v>
      </c>
      <c r="E34" s="907">
        <v>28</v>
      </c>
      <c r="F34" s="907">
        <v>36</v>
      </c>
      <c r="G34" s="907">
        <v>-24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5449</v>
      </c>
      <c r="E38" s="907">
        <v>7801</v>
      </c>
      <c r="F38" s="907">
        <v>9393</v>
      </c>
      <c r="G38" s="907">
        <v>4925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3611</v>
      </c>
      <c r="E39" s="902">
        <v>4324</v>
      </c>
      <c r="F39" s="902">
        <v>4732</v>
      </c>
      <c r="G39" s="902">
        <v>6239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1838</v>
      </c>
      <c r="E41" s="902">
        <v>3477</v>
      </c>
      <c r="F41" s="902">
        <v>4661</v>
      </c>
      <c r="G41" s="902">
        <v>-1314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-11661</v>
      </c>
      <c r="E43" s="724">
        <v>-9272</v>
      </c>
      <c r="F43" s="724">
        <v>398</v>
      </c>
      <c r="G43" s="914">
        <v>-5010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329216</v>
      </c>
      <c r="E10" s="95">
        <v>310628</v>
      </c>
      <c r="F10" s="95">
        <v>215355</v>
      </c>
      <c r="G10" s="96">
        <v>239687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127167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178985</v>
      </c>
      <c r="F12" s="254">
        <f t="shared" si="0"/>
        <v>276453</v>
      </c>
      <c r="G12" s="254">
        <f t="shared" si="0"/>
        <v>33944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114988</v>
      </c>
      <c r="E13" s="113">
        <v>146339</v>
      </c>
      <c r="F13" s="113">
        <v>79464</v>
      </c>
      <c r="G13" s="113">
        <v>46262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929</v>
      </c>
      <c r="E14" s="113">
        <v>293</v>
      </c>
      <c r="F14" s="113">
        <v>-1039</v>
      </c>
      <c r="G14" s="113">
        <v>114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-2660</v>
      </c>
      <c r="E15" s="113">
        <v>4429</v>
      </c>
      <c r="F15" s="113">
        <v>86543</v>
      </c>
      <c r="G15" s="113">
        <v>-34106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12726</v>
      </c>
      <c r="E16" s="115">
        <v>19046</v>
      </c>
      <c r="F16" s="115">
        <v>103465</v>
      </c>
      <c r="G16" s="116">
        <v>49739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-15386</v>
      </c>
      <c r="E17" s="118">
        <v>-14617</v>
      </c>
      <c r="F17" s="118">
        <v>-16922</v>
      </c>
      <c r="G17" s="119">
        <v>-83845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62</v>
      </c>
      <c r="E18" s="113">
        <v>6</v>
      </c>
      <c r="F18" s="113">
        <v>55743</v>
      </c>
      <c r="G18" s="113">
        <v>-38458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-2722</v>
      </c>
      <c r="E19" s="113">
        <v>4423</v>
      </c>
      <c r="F19" s="113">
        <v>30800</v>
      </c>
      <c r="G19" s="113">
        <v>4352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12722</v>
      </c>
      <c r="E20" s="121">
        <v>19041</v>
      </c>
      <c r="F20" s="121">
        <v>47702</v>
      </c>
      <c r="G20" s="122">
        <v>24115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-15444</v>
      </c>
      <c r="E21" s="124">
        <v>-14618</v>
      </c>
      <c r="F21" s="124">
        <v>-16902</v>
      </c>
      <c r="G21" s="125">
        <v>-19763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1232</v>
      </c>
      <c r="E22" s="113">
        <v>-720</v>
      </c>
      <c r="F22" s="113">
        <v>829</v>
      </c>
      <c r="G22" s="113">
        <v>11159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-232</v>
      </c>
      <c r="E23" s="113">
        <v>-4</v>
      </c>
      <c r="F23" s="113">
        <v>3</v>
      </c>
      <c r="G23" s="113">
        <v>42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1464</v>
      </c>
      <c r="E24" s="113">
        <v>-716</v>
      </c>
      <c r="F24" s="113">
        <v>826</v>
      </c>
      <c r="G24" s="113">
        <v>11117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3342</v>
      </c>
      <c r="E25" s="127">
        <v>2570</v>
      </c>
      <c r="F25" s="127">
        <v>2470</v>
      </c>
      <c r="G25" s="128">
        <v>14610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-1878</v>
      </c>
      <c r="E26" s="127">
        <v>-3286</v>
      </c>
      <c r="F26" s="127">
        <v>-1644</v>
      </c>
      <c r="G26" s="128">
        <v>-3493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-51</v>
      </c>
      <c r="E27" s="113">
        <v>-36</v>
      </c>
      <c r="F27" s="113">
        <v>-30</v>
      </c>
      <c r="G27" s="113">
        <v>-114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12012</v>
      </c>
      <c r="E28" s="113">
        <v>27457</v>
      </c>
      <c r="F28" s="113">
        <v>111185</v>
      </c>
      <c r="G28" s="113">
        <v>8644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717</v>
      </c>
      <c r="E29" s="113">
        <v>1223</v>
      </c>
      <c r="F29" s="113">
        <v>-499</v>
      </c>
      <c r="G29" s="113">
        <v>1985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-50724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-74504</v>
      </c>
      <c r="F31" s="406">
        <f t="shared" si="1"/>
        <v>-57721</v>
      </c>
      <c r="G31" s="406">
        <f t="shared" si="1"/>
        <v>-37445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-187</v>
      </c>
      <c r="E32" s="113">
        <v>-1091</v>
      </c>
      <c r="F32" s="113">
        <v>55</v>
      </c>
      <c r="G32" s="113">
        <v>-52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-54467</v>
      </c>
      <c r="E33" s="113">
        <v>-67166</v>
      </c>
      <c r="F33" s="113">
        <v>-45255</v>
      </c>
      <c r="G33" s="113">
        <v>-39446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384</v>
      </c>
      <c r="E34" s="113">
        <v>547</v>
      </c>
      <c r="F34" s="113">
        <v>-1050</v>
      </c>
      <c r="G34" s="113">
        <v>-244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-488</v>
      </c>
      <c r="E36" s="113">
        <v>2155</v>
      </c>
      <c r="F36" s="113">
        <v>19734</v>
      </c>
      <c r="G36" s="113">
        <v>4928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722</v>
      </c>
      <c r="E37" s="113">
        <v>-2187</v>
      </c>
      <c r="F37" s="113">
        <v>-22356</v>
      </c>
      <c r="G37" s="113">
        <v>-3635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868</v>
      </c>
      <c r="E38" s="113">
        <v>1612</v>
      </c>
      <c r="F38" s="113">
        <v>-396</v>
      </c>
      <c r="G38" s="113">
        <v>-1524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6063</v>
      </c>
      <c r="E40" s="113">
        <v>-8374</v>
      </c>
      <c r="F40" s="113">
        <v>-8453</v>
      </c>
      <c r="G40" s="113">
        <v>2528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15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-3634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3900</v>
      </c>
      <c r="E44" s="113">
        <v>1800</v>
      </c>
      <c r="F44" s="113">
        <v>-3203</v>
      </c>
      <c r="G44" s="113">
        <v>-5432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3900</v>
      </c>
      <c r="E45" s="113">
        <v>1800</v>
      </c>
      <c r="F45" s="113">
        <v>-3203</v>
      </c>
      <c r="G45" s="113">
        <v>-5432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409559</v>
      </c>
      <c r="E48" s="98">
        <v>416909</v>
      </c>
      <c r="F48" s="98">
        <v>430884</v>
      </c>
      <c r="G48" s="99">
        <v>230754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329216</v>
      </c>
      <c r="E10" s="724">
        <v>310628</v>
      </c>
      <c r="F10" s="724">
        <v>215355</v>
      </c>
      <c r="G10" s="725">
        <v>239687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127167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178985</v>
      </c>
      <c r="F12" s="732">
        <f t="shared" si="0"/>
        <v>276453</v>
      </c>
      <c r="G12" s="732">
        <f t="shared" si="0"/>
        <v>33944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114988</v>
      </c>
      <c r="E13" s="737">
        <v>146339</v>
      </c>
      <c r="F13" s="737">
        <v>79464</v>
      </c>
      <c r="G13" s="737">
        <v>46262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929</v>
      </c>
      <c r="E14" s="737">
        <v>293</v>
      </c>
      <c r="F14" s="737">
        <v>-1039</v>
      </c>
      <c r="G14" s="737">
        <v>114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-2660</v>
      </c>
      <c r="E15" s="737">
        <v>4429</v>
      </c>
      <c r="F15" s="737">
        <v>86543</v>
      </c>
      <c r="G15" s="737">
        <v>-34106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12726</v>
      </c>
      <c r="E16" s="741">
        <v>19046</v>
      </c>
      <c r="F16" s="741">
        <v>103465</v>
      </c>
      <c r="G16" s="742">
        <v>49739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-15386</v>
      </c>
      <c r="E17" s="744">
        <v>-14617</v>
      </c>
      <c r="F17" s="744">
        <v>-16922</v>
      </c>
      <c r="G17" s="745">
        <v>-83845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62</v>
      </c>
      <c r="E18" s="737">
        <v>6</v>
      </c>
      <c r="F18" s="737">
        <v>55743</v>
      </c>
      <c r="G18" s="737">
        <v>-38458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-2722</v>
      </c>
      <c r="E19" s="737">
        <v>4423</v>
      </c>
      <c r="F19" s="737">
        <v>30800</v>
      </c>
      <c r="G19" s="737">
        <v>4352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12722</v>
      </c>
      <c r="E20" s="749">
        <v>19041</v>
      </c>
      <c r="F20" s="749">
        <v>47702</v>
      </c>
      <c r="G20" s="750">
        <v>24115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-15444</v>
      </c>
      <c r="E21" s="752">
        <v>-14618</v>
      </c>
      <c r="F21" s="752">
        <v>-16902</v>
      </c>
      <c r="G21" s="753">
        <v>-19763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1232</v>
      </c>
      <c r="E22" s="737">
        <v>-720</v>
      </c>
      <c r="F22" s="737">
        <v>829</v>
      </c>
      <c r="G22" s="737">
        <v>11159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-232</v>
      </c>
      <c r="E23" s="737">
        <v>-4</v>
      </c>
      <c r="F23" s="737">
        <v>3</v>
      </c>
      <c r="G23" s="737">
        <v>42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1464</v>
      </c>
      <c r="E24" s="737">
        <v>-716</v>
      </c>
      <c r="F24" s="737">
        <v>826</v>
      </c>
      <c r="G24" s="737">
        <v>11117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3342</v>
      </c>
      <c r="E25" s="755">
        <v>2570</v>
      </c>
      <c r="F25" s="755">
        <v>2470</v>
      </c>
      <c r="G25" s="756">
        <v>14610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-1878</v>
      </c>
      <c r="E26" s="755">
        <v>-3286</v>
      </c>
      <c r="F26" s="755">
        <v>-1644</v>
      </c>
      <c r="G26" s="756">
        <v>-3493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-51</v>
      </c>
      <c r="E27" s="737">
        <v>-36</v>
      </c>
      <c r="F27" s="737">
        <v>-30</v>
      </c>
      <c r="G27" s="737">
        <v>-114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12012</v>
      </c>
      <c r="E28" s="737">
        <v>27457</v>
      </c>
      <c r="F28" s="737">
        <v>111185</v>
      </c>
      <c r="G28" s="737">
        <v>8644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717</v>
      </c>
      <c r="E29" s="737">
        <v>1223</v>
      </c>
      <c r="F29" s="737">
        <v>-499</v>
      </c>
      <c r="G29" s="737">
        <v>1985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-50724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-74504</v>
      </c>
      <c r="F31" s="764">
        <f t="shared" si="1"/>
        <v>-57721</v>
      </c>
      <c r="G31" s="764">
        <f t="shared" si="1"/>
        <v>-37445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-187</v>
      </c>
      <c r="E32" s="737">
        <v>-1091</v>
      </c>
      <c r="F32" s="737">
        <v>55</v>
      </c>
      <c r="G32" s="737">
        <v>-52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-54467</v>
      </c>
      <c r="E33" s="737">
        <v>-67166</v>
      </c>
      <c r="F33" s="737">
        <v>-45255</v>
      </c>
      <c r="G33" s="737">
        <v>-39446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384</v>
      </c>
      <c r="E34" s="737">
        <v>547</v>
      </c>
      <c r="F34" s="737">
        <v>-1050</v>
      </c>
      <c r="G34" s="737">
        <v>-244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-488</v>
      </c>
      <c r="E36" s="737">
        <v>2155</v>
      </c>
      <c r="F36" s="737">
        <v>19734</v>
      </c>
      <c r="G36" s="737">
        <v>4928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722</v>
      </c>
      <c r="E37" s="737">
        <v>-2187</v>
      </c>
      <c r="F37" s="737">
        <v>-22356</v>
      </c>
      <c r="G37" s="737">
        <v>-3635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868</v>
      </c>
      <c r="E38" s="737">
        <v>1612</v>
      </c>
      <c r="F38" s="737">
        <v>-396</v>
      </c>
      <c r="G38" s="737">
        <v>-1524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6063</v>
      </c>
      <c r="E40" s="737">
        <v>-8374</v>
      </c>
      <c r="F40" s="737">
        <v>-8453</v>
      </c>
      <c r="G40" s="737">
        <v>2528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15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-3634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3900</v>
      </c>
      <c r="E44" s="737">
        <v>1800</v>
      </c>
      <c r="F44" s="737">
        <v>-3203</v>
      </c>
      <c r="G44" s="737">
        <v>-5432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3900</v>
      </c>
      <c r="E45" s="737">
        <v>1800</v>
      </c>
      <c r="F45" s="737">
        <v>-3203</v>
      </c>
      <c r="G45" s="737">
        <v>-5432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409559</v>
      </c>
      <c r="E48" s="775">
        <v>416909</v>
      </c>
      <c r="F48" s="775">
        <v>430884</v>
      </c>
      <c r="G48" s="776">
        <v>230754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343901</v>
      </c>
      <c r="E10" s="95">
        <v>357157</v>
      </c>
      <c r="F10" s="95">
        <v>281115</v>
      </c>
      <c r="G10" s="96">
        <v>304982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106426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148315</v>
      </c>
      <c r="F12" s="254">
        <f t="shared" si="0"/>
        <v>216057</v>
      </c>
      <c r="G12" s="254">
        <f t="shared" si="0"/>
        <v>-37341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109594</v>
      </c>
      <c r="E13" s="113">
        <v>129397</v>
      </c>
      <c r="F13" s="113">
        <v>41959</v>
      </c>
      <c r="G13" s="113">
        <v>-24024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-665</v>
      </c>
      <c r="E14" s="113">
        <v>-365</v>
      </c>
      <c r="F14" s="113">
        <v>-730</v>
      </c>
      <c r="G14" s="113">
        <v>-1365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-3235</v>
      </c>
      <c r="E15" s="113">
        <v>4747</v>
      </c>
      <c r="F15" s="113">
        <v>85804</v>
      </c>
      <c r="G15" s="113">
        <v>-33350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11600</v>
      </c>
      <c r="E16" s="115">
        <v>18512</v>
      </c>
      <c r="F16" s="115">
        <v>101012</v>
      </c>
      <c r="G16" s="116">
        <v>48358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-14835</v>
      </c>
      <c r="E17" s="118">
        <v>-13765</v>
      </c>
      <c r="F17" s="118">
        <v>-15208</v>
      </c>
      <c r="G17" s="119">
        <v>-81708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59</v>
      </c>
      <c r="E18" s="113">
        <v>-39</v>
      </c>
      <c r="F18" s="113">
        <v>55747</v>
      </c>
      <c r="G18" s="113">
        <v>-38595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-3294</v>
      </c>
      <c r="E19" s="113">
        <v>4786</v>
      </c>
      <c r="F19" s="113">
        <v>30057</v>
      </c>
      <c r="G19" s="113">
        <v>5245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11600</v>
      </c>
      <c r="E20" s="121">
        <v>18512</v>
      </c>
      <c r="F20" s="121">
        <v>45250</v>
      </c>
      <c r="G20" s="122">
        <v>22734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-14894</v>
      </c>
      <c r="E21" s="124">
        <v>-13726</v>
      </c>
      <c r="F21" s="124">
        <v>-15193</v>
      </c>
      <c r="G21" s="125">
        <v>-17489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-469</v>
      </c>
      <c r="E22" s="113">
        <v>-2555</v>
      </c>
      <c r="F22" s="113">
        <v>-475</v>
      </c>
      <c r="G22" s="113">
        <v>8853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32</v>
      </c>
      <c r="E23" s="113">
        <v>-53</v>
      </c>
      <c r="F23" s="113">
        <v>-16</v>
      </c>
      <c r="G23" s="113">
        <v>10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-501</v>
      </c>
      <c r="E24" s="113">
        <v>-2502</v>
      </c>
      <c r="F24" s="113">
        <v>-459</v>
      </c>
      <c r="G24" s="113">
        <v>8843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298</v>
      </c>
      <c r="E25" s="127">
        <v>310</v>
      </c>
      <c r="F25" s="127">
        <v>410</v>
      </c>
      <c r="G25" s="128">
        <v>12095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-799</v>
      </c>
      <c r="E26" s="127">
        <v>-2812</v>
      </c>
      <c r="F26" s="127">
        <v>-869</v>
      </c>
      <c r="G26" s="128">
        <v>-3252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-15</v>
      </c>
      <c r="E27" s="113">
        <v>6</v>
      </c>
      <c r="F27" s="113">
        <v>-24</v>
      </c>
      <c r="G27" s="113">
        <v>-12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507</v>
      </c>
      <c r="E28" s="113">
        <v>15882</v>
      </c>
      <c r="F28" s="113">
        <v>90036</v>
      </c>
      <c r="G28" s="113">
        <v>10585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709</v>
      </c>
      <c r="E29" s="113">
        <v>1203</v>
      </c>
      <c r="F29" s="113">
        <v>-513</v>
      </c>
      <c r="G29" s="113">
        <v>1972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-20082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-69133</v>
      </c>
      <c r="F31" s="406">
        <f t="shared" si="1"/>
        <v>-48621</v>
      </c>
      <c r="G31" s="406">
        <f t="shared" si="1"/>
        <v>-22000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-151</v>
      </c>
      <c r="E32" s="113">
        <v>-1091</v>
      </c>
      <c r="F32" s="113">
        <v>55</v>
      </c>
      <c r="G32" s="113">
        <v>-52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-24146</v>
      </c>
      <c r="E33" s="113">
        <v>-60802</v>
      </c>
      <c r="F33" s="113">
        <v>-35848</v>
      </c>
      <c r="G33" s="113">
        <v>-23865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384</v>
      </c>
      <c r="E34" s="113">
        <v>547</v>
      </c>
      <c r="F34" s="113">
        <v>-1050</v>
      </c>
      <c r="G34" s="113">
        <v>-244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-488</v>
      </c>
      <c r="E36" s="113">
        <v>2155</v>
      </c>
      <c r="F36" s="113">
        <v>19734</v>
      </c>
      <c r="G36" s="113">
        <v>4928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678</v>
      </c>
      <c r="E37" s="113">
        <v>-2416</v>
      </c>
      <c r="F37" s="113">
        <v>-22358</v>
      </c>
      <c r="G37" s="113">
        <v>-3779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868</v>
      </c>
      <c r="E38" s="113">
        <v>1612</v>
      </c>
      <c r="F38" s="113">
        <v>-396</v>
      </c>
      <c r="G38" s="113">
        <v>-1524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6407</v>
      </c>
      <c r="E40" s="113">
        <v>-9138</v>
      </c>
      <c r="F40" s="113">
        <v>-8758</v>
      </c>
      <c r="G40" s="113">
        <v>2536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-3634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-429</v>
      </c>
      <c r="E44" s="113">
        <v>1814</v>
      </c>
      <c r="F44" s="113">
        <v>-4581</v>
      </c>
      <c r="G44" s="113">
        <v>-3976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-429</v>
      </c>
      <c r="E45" s="113">
        <v>1814</v>
      </c>
      <c r="F45" s="113">
        <v>-4581</v>
      </c>
      <c r="G45" s="113">
        <v>-3976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429816</v>
      </c>
      <c r="E48" s="98">
        <v>438153</v>
      </c>
      <c r="F48" s="98">
        <v>443970</v>
      </c>
      <c r="G48" s="99">
        <v>241665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2220616</v>
      </c>
      <c r="E51" s="95">
        <v>2659415</v>
      </c>
      <c r="F51" s="95">
        <v>3103472</v>
      </c>
      <c r="G51" s="96">
        <v>3345078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2222582</v>
      </c>
      <c r="E52" s="113">
        <v>2660735</v>
      </c>
      <c r="F52" s="113">
        <v>3104705</v>
      </c>
      <c r="G52" s="113">
        <v>3346370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1966</v>
      </c>
      <c r="E53" s="155">
        <v>1320</v>
      </c>
      <c r="F53" s="155">
        <v>1233</v>
      </c>
      <c r="G53" s="155">
        <v>1292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8" activePane="bottomRight" state="frozen"/>
      <selection activeCell="B1" sqref="B1"/>
      <selection pane="topRight" activeCell="D1" sqref="D1"/>
      <selection pane="bottomLeft" activeCell="B10" sqref="B10"/>
      <selection pane="bottomRight" activeCell="E19" sqref="E19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343901</v>
      </c>
      <c r="E10" s="724">
        <v>357157</v>
      </c>
      <c r="F10" s="724">
        <v>281115</v>
      </c>
      <c r="G10" s="725">
        <v>304982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106426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148315</v>
      </c>
      <c r="F12" s="732">
        <f t="shared" si="0"/>
        <v>216057</v>
      </c>
      <c r="G12" s="732">
        <f t="shared" si="0"/>
        <v>-37341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109594</v>
      </c>
      <c r="E13" s="737">
        <v>129397</v>
      </c>
      <c r="F13" s="737">
        <v>41959</v>
      </c>
      <c r="G13" s="737">
        <v>-24024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-665</v>
      </c>
      <c r="E14" s="737">
        <v>-365</v>
      </c>
      <c r="F14" s="737">
        <v>-730</v>
      </c>
      <c r="G14" s="737">
        <v>-1365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-3235</v>
      </c>
      <c r="E15" s="737">
        <v>4747</v>
      </c>
      <c r="F15" s="737">
        <v>85804</v>
      </c>
      <c r="G15" s="737">
        <v>-33350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11600</v>
      </c>
      <c r="E16" s="741">
        <v>18512</v>
      </c>
      <c r="F16" s="741">
        <v>101012</v>
      </c>
      <c r="G16" s="742">
        <v>48358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-14835</v>
      </c>
      <c r="E17" s="744">
        <v>-13765</v>
      </c>
      <c r="F17" s="744">
        <v>-15208</v>
      </c>
      <c r="G17" s="745">
        <v>-81708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59</v>
      </c>
      <c r="E18" s="737">
        <v>-39</v>
      </c>
      <c r="F18" s="737">
        <v>55747</v>
      </c>
      <c r="G18" s="737">
        <v>-38595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-3294</v>
      </c>
      <c r="E19" s="737">
        <v>4786</v>
      </c>
      <c r="F19" s="737">
        <v>30057</v>
      </c>
      <c r="G19" s="737">
        <v>5245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11600</v>
      </c>
      <c r="E20" s="749">
        <v>18512</v>
      </c>
      <c r="F20" s="749">
        <v>45250</v>
      </c>
      <c r="G20" s="750">
        <v>22734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-14894</v>
      </c>
      <c r="E21" s="752">
        <v>-13726</v>
      </c>
      <c r="F21" s="752">
        <v>-15193</v>
      </c>
      <c r="G21" s="753">
        <v>-17489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-469</v>
      </c>
      <c r="E22" s="737">
        <v>-2555</v>
      </c>
      <c r="F22" s="737">
        <v>-475</v>
      </c>
      <c r="G22" s="737">
        <v>8853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32</v>
      </c>
      <c r="E23" s="737">
        <v>-53</v>
      </c>
      <c r="F23" s="737">
        <v>-16</v>
      </c>
      <c r="G23" s="737">
        <v>10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-501</v>
      </c>
      <c r="E24" s="737">
        <v>-2502</v>
      </c>
      <c r="F24" s="737">
        <v>-459</v>
      </c>
      <c r="G24" s="737">
        <v>8843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298</v>
      </c>
      <c r="E25" s="755">
        <v>310</v>
      </c>
      <c r="F25" s="755">
        <v>410</v>
      </c>
      <c r="G25" s="756">
        <v>12095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-799</v>
      </c>
      <c r="E26" s="755">
        <v>-2812</v>
      </c>
      <c r="F26" s="755">
        <v>-869</v>
      </c>
      <c r="G26" s="756">
        <v>-3252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-15</v>
      </c>
      <c r="E27" s="737">
        <v>6</v>
      </c>
      <c r="F27" s="737">
        <v>-24</v>
      </c>
      <c r="G27" s="737">
        <v>-12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507</v>
      </c>
      <c r="E28" s="737">
        <v>15882</v>
      </c>
      <c r="F28" s="737">
        <v>90036</v>
      </c>
      <c r="G28" s="737">
        <v>10585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709</v>
      </c>
      <c r="E29" s="737">
        <v>1203</v>
      </c>
      <c r="F29" s="737">
        <v>-513</v>
      </c>
      <c r="G29" s="737">
        <v>1972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-20082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-69133</v>
      </c>
      <c r="F31" s="764">
        <f t="shared" si="1"/>
        <v>-48621</v>
      </c>
      <c r="G31" s="764">
        <f t="shared" si="1"/>
        <v>-22000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-151</v>
      </c>
      <c r="E32" s="737">
        <v>-1091</v>
      </c>
      <c r="F32" s="737">
        <v>55</v>
      </c>
      <c r="G32" s="737">
        <v>-52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-24146</v>
      </c>
      <c r="E33" s="737">
        <v>-60802</v>
      </c>
      <c r="F33" s="737">
        <v>-35848</v>
      </c>
      <c r="G33" s="737">
        <v>-23865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384</v>
      </c>
      <c r="E34" s="737">
        <v>547</v>
      </c>
      <c r="F34" s="737">
        <v>-1050</v>
      </c>
      <c r="G34" s="737">
        <v>-244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-488</v>
      </c>
      <c r="E36" s="737">
        <v>2155</v>
      </c>
      <c r="F36" s="737">
        <v>19734</v>
      </c>
      <c r="G36" s="737">
        <v>4928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678</v>
      </c>
      <c r="E37" s="737">
        <v>-2416</v>
      </c>
      <c r="F37" s="737">
        <v>-22358</v>
      </c>
      <c r="G37" s="737">
        <v>-3779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868</v>
      </c>
      <c r="E38" s="737">
        <v>1612</v>
      </c>
      <c r="F38" s="737">
        <v>-396</v>
      </c>
      <c r="G38" s="737">
        <v>-1524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6407</v>
      </c>
      <c r="E40" s="737">
        <v>-9138</v>
      </c>
      <c r="F40" s="737">
        <v>-8758</v>
      </c>
      <c r="G40" s="737">
        <v>2536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-3634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-429</v>
      </c>
      <c r="E44" s="737">
        <v>1814</v>
      </c>
      <c r="F44" s="737">
        <v>-4581</v>
      </c>
      <c r="G44" s="737">
        <v>-3976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-429</v>
      </c>
      <c r="E45" s="737">
        <v>1814</v>
      </c>
      <c r="F45" s="737">
        <v>-4581</v>
      </c>
      <c r="G45" s="737">
        <v>-3976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429816</v>
      </c>
      <c r="E48" s="775">
        <v>438153</v>
      </c>
      <c r="F48" s="775">
        <v>443970</v>
      </c>
      <c r="G48" s="776">
        <v>241665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2220616</v>
      </c>
      <c r="E51" s="724">
        <v>2659415</v>
      </c>
      <c r="F51" s="724">
        <v>3103472</v>
      </c>
      <c r="G51" s="725">
        <v>3345078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2222582</v>
      </c>
      <c r="E52" s="737">
        <v>2660735</v>
      </c>
      <c r="F52" s="737">
        <v>3104705</v>
      </c>
      <c r="G52" s="737">
        <v>3346370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1966</v>
      </c>
      <c r="E53" s="786">
        <v>1320</v>
      </c>
      <c r="F53" s="786">
        <v>1233</v>
      </c>
      <c r="G53" s="786">
        <v>1292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6" ht="15.75">
      <c r="A8" s="277"/>
      <c r="B8" s="333"/>
      <c r="C8" s="281" t="str">
        <f>'Titulní stránka'!E14</f>
        <v>Datum: 29/03/2024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-26346</v>
      </c>
      <c r="E10" s="95">
        <v>-55801</v>
      </c>
      <c r="F10" s="95">
        <v>-65362</v>
      </c>
      <c r="G10" s="96">
        <v>-70305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37328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64603</v>
      </c>
      <c r="F12" s="254">
        <f t="shared" si="0"/>
        <v>72742</v>
      </c>
      <c r="G12" s="254">
        <f t="shared" si="0"/>
        <v>79343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22830</v>
      </c>
      <c r="E13" s="113">
        <v>51337</v>
      </c>
      <c r="F13" s="113">
        <v>47304</v>
      </c>
      <c r="G13" s="113">
        <v>79159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1668</v>
      </c>
      <c r="E14" s="113">
        <v>153</v>
      </c>
      <c r="F14" s="113">
        <v>46</v>
      </c>
      <c r="G14" s="113">
        <v>1795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333</v>
      </c>
      <c r="E15" s="113">
        <v>-407</v>
      </c>
      <c r="F15" s="113">
        <v>650</v>
      </c>
      <c r="G15" s="113">
        <v>-700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1393</v>
      </c>
      <c r="E16" s="115">
        <v>796</v>
      </c>
      <c r="F16" s="115">
        <v>2689</v>
      </c>
      <c r="G16" s="116">
        <v>1747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-1060</v>
      </c>
      <c r="E17" s="118">
        <v>-1203</v>
      </c>
      <c r="F17" s="118">
        <v>-2039</v>
      </c>
      <c r="G17" s="119">
        <v>-2447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-30</v>
      </c>
      <c r="E18" s="113">
        <v>45</v>
      </c>
      <c r="F18" s="113">
        <v>-19</v>
      </c>
      <c r="G18" s="113">
        <v>137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363</v>
      </c>
      <c r="E19" s="113">
        <v>-452</v>
      </c>
      <c r="F19" s="113">
        <v>669</v>
      </c>
      <c r="G19" s="113">
        <v>-837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1389</v>
      </c>
      <c r="E20" s="121">
        <v>791</v>
      </c>
      <c r="F20" s="121">
        <v>2688</v>
      </c>
      <c r="G20" s="122">
        <v>1747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-1026</v>
      </c>
      <c r="E21" s="124">
        <v>-1243</v>
      </c>
      <c r="F21" s="124">
        <v>-2019</v>
      </c>
      <c r="G21" s="125">
        <v>-2584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1701</v>
      </c>
      <c r="E22" s="113">
        <v>1835</v>
      </c>
      <c r="F22" s="113">
        <v>1296</v>
      </c>
      <c r="G22" s="113">
        <v>2306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-264</v>
      </c>
      <c r="E23" s="113">
        <v>49</v>
      </c>
      <c r="F23" s="113">
        <v>19</v>
      </c>
      <c r="G23" s="113">
        <v>32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1965</v>
      </c>
      <c r="E24" s="113">
        <v>1786</v>
      </c>
      <c r="F24" s="113">
        <v>1277</v>
      </c>
      <c r="G24" s="113">
        <v>2274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3044</v>
      </c>
      <c r="E25" s="127">
        <v>2260</v>
      </c>
      <c r="F25" s="127">
        <v>2052</v>
      </c>
      <c r="G25" s="128">
        <v>2515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-1079</v>
      </c>
      <c r="E26" s="127">
        <v>-474</v>
      </c>
      <c r="F26" s="127">
        <v>-775</v>
      </c>
      <c r="G26" s="128">
        <v>-241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-36</v>
      </c>
      <c r="E27" s="113">
        <v>-42</v>
      </c>
      <c r="F27" s="113">
        <v>-6</v>
      </c>
      <c r="G27" s="113">
        <v>-102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10824</v>
      </c>
      <c r="E28" s="113">
        <v>11707</v>
      </c>
      <c r="F28" s="113">
        <v>23438</v>
      </c>
      <c r="G28" s="113">
        <v>-3128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8</v>
      </c>
      <c r="E29" s="113">
        <v>20</v>
      </c>
      <c r="F29" s="113">
        <v>14</v>
      </c>
      <c r="G29" s="113">
        <v>13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-10431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-13122</v>
      </c>
      <c r="F31" s="406">
        <f t="shared" si="1"/>
        <v>-9164</v>
      </c>
      <c r="G31" s="406">
        <f t="shared" si="1"/>
        <v>-15413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-36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-10110</v>
      </c>
      <c r="E33" s="113">
        <v>-14115</v>
      </c>
      <c r="F33" s="113">
        <v>-9471</v>
      </c>
      <c r="G33" s="113">
        <v>-15549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44</v>
      </c>
      <c r="E37" s="113">
        <v>229</v>
      </c>
      <c r="F37" s="113">
        <v>2</v>
      </c>
      <c r="G37" s="113">
        <v>144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-344</v>
      </c>
      <c r="E40" s="113">
        <v>764</v>
      </c>
      <c r="F40" s="113">
        <v>305</v>
      </c>
      <c r="G40" s="113">
        <v>-8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15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2329</v>
      </c>
      <c r="E44" s="113">
        <v>4038</v>
      </c>
      <c r="F44" s="113">
        <v>3890</v>
      </c>
      <c r="G44" s="113">
        <v>2693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2329</v>
      </c>
      <c r="E45" s="113">
        <v>4038</v>
      </c>
      <c r="F45" s="113">
        <v>3890</v>
      </c>
      <c r="G45" s="113">
        <v>2693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2880</v>
      </c>
      <c r="E48" s="98">
        <v>-282</v>
      </c>
      <c r="F48" s="98">
        <v>2106</v>
      </c>
      <c r="G48" s="99">
        <v>-3682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-7151</v>
      </c>
      <c r="E51" s="95">
        <v>-41262</v>
      </c>
      <c r="F51" s="95">
        <v>-49157</v>
      </c>
      <c r="G51" s="96">
        <v>-61897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87285</v>
      </c>
      <c r="E52" s="113">
        <v>87003</v>
      </c>
      <c r="F52" s="113">
        <v>89109</v>
      </c>
      <c r="G52" s="113">
        <v>85427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94436</v>
      </c>
      <c r="E53" s="155">
        <v>128265</v>
      </c>
      <c r="F53" s="155">
        <v>138266</v>
      </c>
      <c r="G53" s="155">
        <v>147324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7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6" ht="15.75">
      <c r="A8" s="707"/>
      <c r="B8" s="712"/>
      <c r="C8" s="713" t="str">
        <f>'Cover page'!E14</f>
        <v>Date: 29/03/2024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-26346</v>
      </c>
      <c r="E10" s="724">
        <v>-55801</v>
      </c>
      <c r="F10" s="724">
        <v>-65362</v>
      </c>
      <c r="G10" s="725">
        <v>-70305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37328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64603</v>
      </c>
      <c r="F12" s="732">
        <f t="shared" si="0"/>
        <v>72742</v>
      </c>
      <c r="G12" s="732">
        <f t="shared" si="0"/>
        <v>79343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22830</v>
      </c>
      <c r="E13" s="737">
        <v>51337</v>
      </c>
      <c r="F13" s="737">
        <v>47304</v>
      </c>
      <c r="G13" s="737">
        <v>79159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1668</v>
      </c>
      <c r="E14" s="737">
        <v>153</v>
      </c>
      <c r="F14" s="737">
        <v>46</v>
      </c>
      <c r="G14" s="737">
        <v>1795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333</v>
      </c>
      <c r="E15" s="737">
        <v>-407</v>
      </c>
      <c r="F15" s="737">
        <v>650</v>
      </c>
      <c r="G15" s="737">
        <v>-700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1393</v>
      </c>
      <c r="E16" s="741">
        <v>796</v>
      </c>
      <c r="F16" s="741">
        <v>2689</v>
      </c>
      <c r="G16" s="742">
        <v>1747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-1060</v>
      </c>
      <c r="E17" s="744">
        <v>-1203</v>
      </c>
      <c r="F17" s="744">
        <v>-2039</v>
      </c>
      <c r="G17" s="745">
        <v>-2447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-30</v>
      </c>
      <c r="E18" s="737">
        <v>45</v>
      </c>
      <c r="F18" s="737">
        <v>-19</v>
      </c>
      <c r="G18" s="737">
        <v>137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363</v>
      </c>
      <c r="E19" s="737">
        <v>-452</v>
      </c>
      <c r="F19" s="737">
        <v>669</v>
      </c>
      <c r="G19" s="737">
        <v>-837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1389</v>
      </c>
      <c r="E20" s="749">
        <v>791</v>
      </c>
      <c r="F20" s="749">
        <v>2688</v>
      </c>
      <c r="G20" s="750">
        <v>1747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-1026</v>
      </c>
      <c r="E21" s="752">
        <v>-1243</v>
      </c>
      <c r="F21" s="752">
        <v>-2019</v>
      </c>
      <c r="G21" s="753">
        <v>-2584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1701</v>
      </c>
      <c r="E22" s="737">
        <v>1835</v>
      </c>
      <c r="F22" s="737">
        <v>1296</v>
      </c>
      <c r="G22" s="737">
        <v>2306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-264</v>
      </c>
      <c r="E23" s="737">
        <v>49</v>
      </c>
      <c r="F23" s="737">
        <v>19</v>
      </c>
      <c r="G23" s="737">
        <v>32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1965</v>
      </c>
      <c r="E24" s="737">
        <v>1786</v>
      </c>
      <c r="F24" s="737">
        <v>1277</v>
      </c>
      <c r="G24" s="737">
        <v>2274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3044</v>
      </c>
      <c r="E25" s="755">
        <v>2260</v>
      </c>
      <c r="F25" s="755">
        <v>2052</v>
      </c>
      <c r="G25" s="756">
        <v>2515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-1079</v>
      </c>
      <c r="E26" s="755">
        <v>-474</v>
      </c>
      <c r="F26" s="755">
        <v>-775</v>
      </c>
      <c r="G26" s="756">
        <v>-241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-36</v>
      </c>
      <c r="E27" s="737">
        <v>-42</v>
      </c>
      <c r="F27" s="737">
        <v>-6</v>
      </c>
      <c r="G27" s="737">
        <v>-102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10824</v>
      </c>
      <c r="E28" s="737">
        <v>11707</v>
      </c>
      <c r="F28" s="737">
        <v>23438</v>
      </c>
      <c r="G28" s="737">
        <v>-3128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8</v>
      </c>
      <c r="E29" s="737">
        <v>20</v>
      </c>
      <c r="F29" s="737">
        <v>14</v>
      </c>
      <c r="G29" s="737">
        <v>13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-10431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-13122</v>
      </c>
      <c r="F31" s="764">
        <f t="shared" si="1"/>
        <v>-9164</v>
      </c>
      <c r="G31" s="764">
        <f t="shared" si="1"/>
        <v>-15413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-36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-10110</v>
      </c>
      <c r="E33" s="737">
        <v>-14115</v>
      </c>
      <c r="F33" s="737">
        <v>-9471</v>
      </c>
      <c r="G33" s="737">
        <v>-15549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44</v>
      </c>
      <c r="E37" s="737">
        <v>229</v>
      </c>
      <c r="F37" s="737">
        <v>2</v>
      </c>
      <c r="G37" s="737">
        <v>144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-344</v>
      </c>
      <c r="E40" s="737">
        <v>764</v>
      </c>
      <c r="F40" s="737">
        <v>305</v>
      </c>
      <c r="G40" s="737">
        <v>-8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15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2329</v>
      </c>
      <c r="E44" s="737">
        <v>4038</v>
      </c>
      <c r="F44" s="737">
        <v>3890</v>
      </c>
      <c r="G44" s="737">
        <v>2693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2329</v>
      </c>
      <c r="E45" s="737">
        <v>4038</v>
      </c>
      <c r="F45" s="737">
        <v>3890</v>
      </c>
      <c r="G45" s="737">
        <v>2693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2880</v>
      </c>
      <c r="E48" s="775">
        <v>-282</v>
      </c>
      <c r="F48" s="775">
        <v>2106</v>
      </c>
      <c r="G48" s="776">
        <v>-3682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-7151</v>
      </c>
      <c r="E51" s="724">
        <v>-41262</v>
      </c>
      <c r="F51" s="724">
        <v>-49157</v>
      </c>
      <c r="G51" s="725">
        <v>-61897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87285</v>
      </c>
      <c r="E52" s="737">
        <v>87003</v>
      </c>
      <c r="F52" s="737">
        <v>89109</v>
      </c>
      <c r="G52" s="737">
        <v>85427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94436</v>
      </c>
      <c r="E53" s="786">
        <v>128265</v>
      </c>
      <c r="F53" s="786">
        <v>138266</v>
      </c>
      <c r="G53" s="786">
        <v>147324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2020</v>
      </c>
      <c r="E7" s="347">
        <f>'Tabulka 1'!F5</f>
        <v>2021</v>
      </c>
      <c r="F7" s="347">
        <f>'Tabulka 1'!G5</f>
        <v>2022</v>
      </c>
      <c r="G7" s="347">
        <f>'Tabulka 1'!H5</f>
        <v>2023</v>
      </c>
      <c r="H7" s="45"/>
      <c r="I7" s="51"/>
    </row>
    <row r="8" spans="1:17" ht="15.75">
      <c r="A8" s="277"/>
      <c r="B8" s="333"/>
      <c r="C8" s="281" t="str">
        <f>'Titulní stránka'!E14</f>
        <v>Datum: 29/03/2024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11661</v>
      </c>
      <c r="E10" s="95">
        <v>9272</v>
      </c>
      <c r="F10" s="95">
        <v>-398</v>
      </c>
      <c r="G10" s="96">
        <v>5010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8543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-8053</v>
      </c>
      <c r="F12" s="254">
        <f t="shared" si="0"/>
        <v>5535</v>
      </c>
      <c r="G12" s="254">
        <f t="shared" si="0"/>
        <v>3137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6495</v>
      </c>
      <c r="E13" s="113">
        <v>-13032</v>
      </c>
      <c r="F13" s="113">
        <v>4920</v>
      </c>
      <c r="G13" s="113">
        <v>-1720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0</v>
      </c>
      <c r="E14" s="113">
        <v>17</v>
      </c>
      <c r="F14" s="113">
        <v>1</v>
      </c>
      <c r="G14" s="113">
        <v>-2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8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8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8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2048</v>
      </c>
      <c r="E28" s="113">
        <v>4962</v>
      </c>
      <c r="F28" s="113">
        <v>606</v>
      </c>
      <c r="G28" s="113">
        <v>4859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-21578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2657</v>
      </c>
      <c r="F31" s="406">
        <f t="shared" si="1"/>
        <v>-2831</v>
      </c>
      <c r="G31" s="406">
        <f t="shared" si="1"/>
        <v>-3704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-21578</v>
      </c>
      <c r="E33" s="113">
        <v>2657</v>
      </c>
      <c r="F33" s="113">
        <v>-2831</v>
      </c>
      <c r="G33" s="113">
        <v>-3704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2000</v>
      </c>
      <c r="E44" s="113">
        <v>-4052</v>
      </c>
      <c r="F44" s="113">
        <v>-2512</v>
      </c>
      <c r="G44" s="113">
        <v>-4149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2000</v>
      </c>
      <c r="E45" s="113">
        <v>-4052</v>
      </c>
      <c r="F45" s="113">
        <v>-2512</v>
      </c>
      <c r="G45" s="113">
        <v>-4149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626</v>
      </c>
      <c r="E48" s="98">
        <v>-176</v>
      </c>
      <c r="F48" s="98">
        <v>-206</v>
      </c>
      <c r="G48" s="99">
        <v>294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-63643</v>
      </c>
      <c r="E51" s="95">
        <v>-51422</v>
      </c>
      <c r="F51" s="95">
        <v>-56700</v>
      </c>
      <c r="G51" s="96">
        <v>-54812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740</v>
      </c>
      <c r="E52" s="113">
        <v>564</v>
      </c>
      <c r="F52" s="113">
        <v>358</v>
      </c>
      <c r="G52" s="113">
        <v>652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64383</v>
      </c>
      <c r="E53" s="155">
        <v>51986</v>
      </c>
      <c r="F53" s="155">
        <v>57058</v>
      </c>
      <c r="G53" s="155">
        <v>55464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2020</v>
      </c>
      <c r="E7" s="710">
        <f>'Table 1'!F5</f>
        <v>2021</v>
      </c>
      <c r="F7" s="710">
        <f>'Table 1'!G5</f>
        <v>2022</v>
      </c>
      <c r="G7" s="710">
        <f>'Table 1'!H5</f>
        <v>2023</v>
      </c>
      <c r="H7" s="711"/>
      <c r="I7" s="706"/>
    </row>
    <row r="8" spans="1:17" ht="15.75">
      <c r="A8" s="707"/>
      <c r="B8" s="712"/>
      <c r="C8" s="713" t="str">
        <f>'Cover page'!E14</f>
        <v>Date: 29/03/2024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11661</v>
      </c>
      <c r="E10" s="724">
        <v>9272</v>
      </c>
      <c r="F10" s="724">
        <v>-398</v>
      </c>
      <c r="G10" s="725">
        <v>5010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8543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-8053</v>
      </c>
      <c r="F12" s="732">
        <f t="shared" si="0"/>
        <v>5535</v>
      </c>
      <c r="G12" s="732">
        <f t="shared" si="0"/>
        <v>3137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6495</v>
      </c>
      <c r="E13" s="737">
        <v>-13032</v>
      </c>
      <c r="F13" s="737">
        <v>4920</v>
      </c>
      <c r="G13" s="737">
        <v>-1720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0</v>
      </c>
      <c r="E14" s="737">
        <v>17</v>
      </c>
      <c r="F14" s="737">
        <v>1</v>
      </c>
      <c r="G14" s="737">
        <v>-2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8</v>
      </c>
      <c r="G22" s="737">
        <v>0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8</v>
      </c>
      <c r="G24" s="737">
        <v>0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8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2048</v>
      </c>
      <c r="E28" s="737">
        <v>4962</v>
      </c>
      <c r="F28" s="737">
        <v>606</v>
      </c>
      <c r="G28" s="737">
        <v>4859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-21578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2657</v>
      </c>
      <c r="F31" s="764">
        <f t="shared" si="1"/>
        <v>-2831</v>
      </c>
      <c r="G31" s="764">
        <f t="shared" si="1"/>
        <v>-3704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-21578</v>
      </c>
      <c r="E33" s="737">
        <v>2657</v>
      </c>
      <c r="F33" s="737">
        <v>-2831</v>
      </c>
      <c r="G33" s="737">
        <v>-3704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2000</v>
      </c>
      <c r="E44" s="737">
        <v>-4052</v>
      </c>
      <c r="F44" s="737">
        <v>-2512</v>
      </c>
      <c r="G44" s="737">
        <v>-4149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2000</v>
      </c>
      <c r="E45" s="737">
        <v>-4052</v>
      </c>
      <c r="F45" s="737">
        <v>-2512</v>
      </c>
      <c r="G45" s="737">
        <v>-4149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626</v>
      </c>
      <c r="E48" s="775">
        <v>-176</v>
      </c>
      <c r="F48" s="775">
        <v>-206</v>
      </c>
      <c r="G48" s="776">
        <v>294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-63643</v>
      </c>
      <c r="E51" s="724">
        <v>-51422</v>
      </c>
      <c r="F51" s="724">
        <v>-56700</v>
      </c>
      <c r="G51" s="725">
        <v>-54812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740</v>
      </c>
      <c r="E52" s="737">
        <v>564</v>
      </c>
      <c r="F52" s="737">
        <v>358</v>
      </c>
      <c r="G52" s="737">
        <v>652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64383</v>
      </c>
      <c r="E53" s="786">
        <v>51986</v>
      </c>
      <c r="F53" s="786">
        <v>57058</v>
      </c>
      <c r="G53" s="786">
        <v>55464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6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2020</v>
      </c>
      <c r="G6" s="348">
        <f>'Tabulka 1'!F5</f>
        <v>2021</v>
      </c>
      <c r="H6" s="348">
        <f>'Tabulka 1'!G5</f>
        <v>2022</v>
      </c>
      <c r="I6" s="348">
        <f>'Tabulka 1'!H5</f>
        <v>2023</v>
      </c>
      <c r="J6" s="211"/>
    </row>
    <row r="7" spans="1:17" ht="15.75">
      <c r="A7" s="291"/>
      <c r="B7" s="497"/>
      <c r="C7" s="426"/>
      <c r="D7" s="433" t="str">
        <f>'Titulní stránka'!E14</f>
        <v>Datum: 29/03/2024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83710</v>
      </c>
      <c r="G10" s="214">
        <v>103433</v>
      </c>
      <c r="H10" s="214">
        <v>106685</v>
      </c>
      <c r="I10" s="214">
        <v>104444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5424464</v>
      </c>
      <c r="G38" s="214">
        <v>5859407</v>
      </c>
      <c r="H38" s="214">
        <v>6478052</v>
      </c>
      <c r="I38" s="214">
        <v>7141722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920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25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2020</v>
      </c>
      <c r="G6" s="639">
        <f>'Table 1'!F5</f>
        <v>2021</v>
      </c>
      <c r="H6" s="639">
        <f>'Table 1'!G5</f>
        <v>2022</v>
      </c>
      <c r="I6" s="639">
        <f>'Table 1'!H5</f>
        <v>2023</v>
      </c>
      <c r="J6" s="635"/>
    </row>
    <row r="7" spans="1:17" ht="15.75">
      <c r="A7" s="627"/>
      <c r="B7" s="640"/>
      <c r="C7" s="629"/>
      <c r="D7" s="641" t="str">
        <f>'Cover page'!E14</f>
        <v>Date: 29/03/2024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83710</v>
      </c>
      <c r="G10" s="656">
        <v>103433</v>
      </c>
      <c r="H10" s="656">
        <v>106685</v>
      </c>
      <c r="I10" s="656">
        <v>104444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5424464</v>
      </c>
      <c r="G38" s="656">
        <v>5859407</v>
      </c>
      <c r="H38" s="656">
        <v>6478052</v>
      </c>
      <c r="I38" s="656">
        <v>7141722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N23" sqref="N23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2020</v>
      </c>
      <c r="F5" s="347">
        <v>2021</v>
      </c>
      <c r="G5" s="347">
        <v>2022</v>
      </c>
      <c r="H5" s="347">
        <v>2023</v>
      </c>
      <c r="I5" s="16"/>
    </row>
    <row r="6" spans="1:16" ht="15.75">
      <c r="A6" s="277"/>
      <c r="B6" s="280"/>
      <c r="C6" s="281" t="str">
        <f>'Titulní stránka'!E14</f>
        <v>Datum: 29/03/2024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-329216</v>
      </c>
      <c r="F10" s="90">
        <v>-310628</v>
      </c>
      <c r="G10" s="90">
        <v>-215355</v>
      </c>
      <c r="H10" s="605">
        <v>-239687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-343901</v>
      </c>
      <c r="F11" s="91">
        <v>-357157</v>
      </c>
      <c r="G11" s="91">
        <v>-281115</v>
      </c>
      <c r="H11" s="91">
        <v>-304982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26346</v>
      </c>
      <c r="F13" s="92">
        <v>55801</v>
      </c>
      <c r="G13" s="92">
        <v>65362</v>
      </c>
      <c r="H13" s="92">
        <v>70305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-11661</v>
      </c>
      <c r="F14" s="92">
        <v>-9272</v>
      </c>
      <c r="G14" s="92">
        <v>398</v>
      </c>
      <c r="H14" s="92">
        <v>-5010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2149822</v>
      </c>
      <c r="F18" s="104">
        <f t="shared" ref="F18:H18" si="0">SUM(F20,F21,F24)</f>
        <v>2566731</v>
      </c>
      <c r="G18" s="104">
        <f t="shared" si="0"/>
        <v>2997615</v>
      </c>
      <c r="H18" s="605">
        <f t="shared" si="0"/>
        <v>3228369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10879</v>
      </c>
      <c r="F20" s="107">
        <v>16104</v>
      </c>
      <c r="G20" s="107">
        <v>22242</v>
      </c>
      <c r="H20" s="107">
        <v>31215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2011756</v>
      </c>
      <c r="F21" s="108">
        <f t="shared" ref="F21:H21" si="1">SUM(F22:F23)</f>
        <v>2357797</v>
      </c>
      <c r="G21" s="108">
        <f t="shared" si="1"/>
        <v>2597134</v>
      </c>
      <c r="H21" s="108">
        <f t="shared" si="1"/>
        <v>2943316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24036</v>
      </c>
      <c r="F22" s="109">
        <v>33424</v>
      </c>
      <c r="G22" s="109">
        <v>126</v>
      </c>
      <c r="H22" s="109">
        <v>44523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1987720</v>
      </c>
      <c r="F23" s="108">
        <v>2324373</v>
      </c>
      <c r="G23" s="108">
        <v>2597008</v>
      </c>
      <c r="H23" s="108">
        <v>2898793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127187</v>
      </c>
      <c r="F24" s="108">
        <f t="shared" ref="F24:H24" si="2">SUM(F25:F26)</f>
        <v>192830</v>
      </c>
      <c r="G24" s="108">
        <f t="shared" si="2"/>
        <v>378239</v>
      </c>
      <c r="H24" s="108">
        <f t="shared" si="2"/>
        <v>253838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1208</v>
      </c>
      <c r="F25" s="108">
        <v>17223</v>
      </c>
      <c r="G25" s="108">
        <v>148392</v>
      </c>
      <c r="H25" s="108">
        <v>1471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125979</v>
      </c>
      <c r="F26" s="107">
        <v>175607</v>
      </c>
      <c r="G26" s="107">
        <v>229847</v>
      </c>
      <c r="H26" s="107">
        <v>252367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276875</v>
      </c>
      <c r="F31" s="108">
        <v>287378</v>
      </c>
      <c r="G31" s="108">
        <v>316027</v>
      </c>
      <c r="H31" s="108">
        <v>369510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43731</v>
      </c>
      <c r="F32" s="108">
        <v>46071</v>
      </c>
      <c r="G32" s="108">
        <v>77979</v>
      </c>
      <c r="H32" s="108">
        <v>96522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5709131</v>
      </c>
      <c r="F35" s="104">
        <v>6108717</v>
      </c>
      <c r="G35" s="104">
        <v>6786742</v>
      </c>
      <c r="H35" s="605">
        <v>7344421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2020</v>
      </c>
      <c r="F5" s="347">
        <v>2021</v>
      </c>
      <c r="G5" s="347">
        <v>2022</v>
      </c>
      <c r="H5" s="347">
        <v>2023</v>
      </c>
      <c r="I5" s="988"/>
    </row>
    <row r="6" spans="1:16" ht="15.75">
      <c r="A6" s="707"/>
      <c r="B6" s="657"/>
      <c r="C6" s="713" t="str">
        <f>'Cover page'!E14</f>
        <v>Date: 29/03/2024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-329216</v>
      </c>
      <c r="F10" s="1043">
        <v>-310628</v>
      </c>
      <c r="G10" s="1043">
        <v>-215355</v>
      </c>
      <c r="H10" s="1043">
        <v>-239687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-343901</v>
      </c>
      <c r="F11" s="1040">
        <v>-357157</v>
      </c>
      <c r="G11" s="1040">
        <v>-281115</v>
      </c>
      <c r="H11" s="1040">
        <v>-304982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26346</v>
      </c>
      <c r="F13" s="1038">
        <v>55801</v>
      </c>
      <c r="G13" s="1038">
        <v>65362</v>
      </c>
      <c r="H13" s="1038">
        <v>70305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-11661</v>
      </c>
      <c r="F14" s="1038">
        <v>-9272</v>
      </c>
      <c r="G14" s="1038">
        <v>398</v>
      </c>
      <c r="H14" s="1038">
        <v>-5010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2149822</v>
      </c>
      <c r="F18" s="992">
        <f>SUM(F20,F21,F24)</f>
        <v>2566731</v>
      </c>
      <c r="G18" s="992">
        <f>SUM(G20,G21,G24)</f>
        <v>2997615</v>
      </c>
      <c r="H18" s="992">
        <f>SUM(H20,H21,H24)</f>
        <v>3228369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10879</v>
      </c>
      <c r="F20" s="1019">
        <v>16104</v>
      </c>
      <c r="G20" s="1019">
        <v>22242</v>
      </c>
      <c r="H20" s="1019">
        <v>31215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2011756</v>
      </c>
      <c r="F21" s="1004">
        <f>SUM(F22:F23)</f>
        <v>2357797</v>
      </c>
      <c r="G21" s="1004">
        <f>SUM(G22:G23)</f>
        <v>2597134</v>
      </c>
      <c r="H21" s="1004">
        <f>SUM(H22:H23)</f>
        <v>2943316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24036</v>
      </c>
      <c r="F22" s="1025">
        <v>33424</v>
      </c>
      <c r="G22" s="1025">
        <v>126</v>
      </c>
      <c r="H22" s="1025">
        <v>44523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1987720</v>
      </c>
      <c r="F23" s="1004">
        <v>2324373</v>
      </c>
      <c r="G23" s="1004">
        <v>2597008</v>
      </c>
      <c r="H23" s="1004">
        <v>2898793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127187</v>
      </c>
      <c r="F24" s="1004">
        <f>SUM(F25:F26)</f>
        <v>192830</v>
      </c>
      <c r="G24" s="1004">
        <f>SUM(G25:G26)</f>
        <v>378239</v>
      </c>
      <c r="H24" s="1004">
        <f>SUM(H25:H26)</f>
        <v>253838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1208</v>
      </c>
      <c r="F25" s="1004">
        <v>17223</v>
      </c>
      <c r="G25" s="1004">
        <v>148392</v>
      </c>
      <c r="H25" s="1004">
        <v>1471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125979</v>
      </c>
      <c r="F26" s="1019">
        <v>175607</v>
      </c>
      <c r="G26" s="1019">
        <v>229847</v>
      </c>
      <c r="H26" s="1019">
        <v>252367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276875</v>
      </c>
      <c r="F31" s="1004">
        <v>287378</v>
      </c>
      <c r="G31" s="1004">
        <v>316027</v>
      </c>
      <c r="H31" s="1004">
        <v>369510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43731</v>
      </c>
      <c r="F32" s="1004">
        <v>46071</v>
      </c>
      <c r="G32" s="1004">
        <v>77979</v>
      </c>
      <c r="H32" s="1004">
        <v>96522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5709131</v>
      </c>
      <c r="F35" s="992">
        <v>6108717</v>
      </c>
      <c r="G35" s="992">
        <v>6786742</v>
      </c>
      <c r="H35" s="992">
        <v>7344421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29/03/2024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-363202</v>
      </c>
      <c r="E8" s="94">
        <v>-412004</v>
      </c>
      <c r="F8" s="94">
        <v>-321514</v>
      </c>
      <c r="G8" s="595">
        <v>-283229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5244</v>
      </c>
      <c r="E11" s="141">
        <v>36919</v>
      </c>
      <c r="F11" s="141">
        <v>13324</v>
      </c>
      <c r="G11" s="141">
        <v>-8323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5052</v>
      </c>
      <c r="E12" s="141">
        <v>14070</v>
      </c>
      <c r="F12" s="141">
        <v>13399</v>
      </c>
      <c r="G12" s="141">
        <v>11623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-1619</v>
      </c>
      <c r="E13" s="141">
        <v>-1421</v>
      </c>
      <c r="F13" s="141">
        <v>-1480</v>
      </c>
      <c r="G13" s="141">
        <v>-1227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232</v>
      </c>
      <c r="E14" s="141">
        <v>244</v>
      </c>
      <c r="F14" s="141">
        <v>274</v>
      </c>
      <c r="G14" s="141">
        <v>285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-194</v>
      </c>
      <c r="E15" s="141">
        <v>-54</v>
      </c>
      <c r="F15" s="141">
        <v>-59</v>
      </c>
      <c r="G15" s="141">
        <v>-24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1773</v>
      </c>
      <c r="E16" s="259">
        <v>24080</v>
      </c>
      <c r="F16" s="259">
        <v>1190</v>
      </c>
      <c r="G16" s="259">
        <v>-18980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590</v>
      </c>
      <c r="E17" s="259">
        <v>273</v>
      </c>
      <c r="F17" s="259">
        <v>260</v>
      </c>
      <c r="G17" s="259">
        <v>0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1345</v>
      </c>
      <c r="E18" s="259">
        <v>675</v>
      </c>
      <c r="F18" s="259">
        <v>837</v>
      </c>
      <c r="G18" s="259">
        <v>305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-1197</v>
      </c>
      <c r="E22" s="259">
        <v>6324</v>
      </c>
      <c r="F22" s="259">
        <v>-7447</v>
      </c>
      <c r="G22" s="259">
        <v>-13933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25</v>
      </c>
      <c r="E23" s="585">
        <v>146</v>
      </c>
      <c r="F23" s="585">
        <v>137</v>
      </c>
      <c r="G23" s="585">
        <v>49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-708</v>
      </c>
      <c r="E24" s="585">
        <v>-1450</v>
      </c>
      <c r="F24" s="585">
        <v>-4427</v>
      </c>
      <c r="G24" s="585">
        <v>-13368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2712</v>
      </c>
      <c r="E25" s="585">
        <v>2303</v>
      </c>
      <c r="F25" s="585">
        <v>2537</v>
      </c>
      <c r="G25" s="585">
        <v>2797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0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</v>
      </c>
      <c r="E27" s="585">
        <v>3</v>
      </c>
      <c r="F27" s="585">
        <v>1</v>
      </c>
      <c r="G27" s="585">
        <v>0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-3229</v>
      </c>
      <c r="E29" s="585">
        <v>5322</v>
      </c>
      <c r="F29" s="585">
        <v>-5695</v>
      </c>
      <c r="G29" s="585">
        <v>-3411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899</v>
      </c>
      <c r="E31" s="141">
        <v>1345</v>
      </c>
      <c r="F31" s="598">
        <v>-2883</v>
      </c>
      <c r="G31" s="597">
        <v>-360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2905</v>
      </c>
      <c r="E33" s="259">
        <v>13210</v>
      </c>
      <c r="F33" s="259">
        <v>58566</v>
      </c>
      <c r="G33" s="259">
        <v>2579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-7445</v>
      </c>
      <c r="E36" s="259">
        <v>-20318</v>
      </c>
      <c r="F36" s="259">
        <v>-30627</v>
      </c>
      <c r="G36" s="259">
        <v>-30398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0</v>
      </c>
      <c r="E40" s="259">
        <v>0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19840</v>
      </c>
      <c r="E41" s="259">
        <v>18768</v>
      </c>
      <c r="F41" s="259">
        <v>10294</v>
      </c>
      <c r="G41" s="259">
        <v>33294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-945</v>
      </c>
      <c r="E45" s="259">
        <v>-1401</v>
      </c>
      <c r="F45" s="259">
        <v>-828</v>
      </c>
      <c r="G45" s="259">
        <v>-4612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685</v>
      </c>
      <c r="E46" s="585">
        <v>741</v>
      </c>
      <c r="F46" s="585">
        <v>688</v>
      </c>
      <c r="G46" s="585">
        <v>623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-2196</v>
      </c>
      <c r="E47" s="585">
        <v>-2005</v>
      </c>
      <c r="F47" s="585">
        <v>-1738</v>
      </c>
      <c r="G47" s="585">
        <v>-2560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0</v>
      </c>
      <c r="E48" s="585">
        <v>-7</v>
      </c>
      <c r="F48" s="585">
        <v>-744</v>
      </c>
      <c r="G48" s="585">
        <v>-2077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566</v>
      </c>
      <c r="E49" s="585">
        <v>-130</v>
      </c>
      <c r="F49" s="585">
        <v>966</v>
      </c>
      <c r="G49" s="585">
        <v>-598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-343901</v>
      </c>
      <c r="E52" s="95">
        <v>-357157</v>
      </c>
      <c r="F52" s="95">
        <v>-281115</v>
      </c>
      <c r="G52" s="599">
        <v>-304982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59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711"/>
      <c r="I5" s="948"/>
      <c r="M5" s="680"/>
    </row>
    <row r="6" spans="1:16" ht="15.75">
      <c r="A6" s="707"/>
      <c r="B6" s="712"/>
      <c r="C6" s="713" t="str">
        <f>'Cover page'!E14</f>
        <v>Date: 29/03/2024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-363202</v>
      </c>
      <c r="E8" s="883">
        <v>-412004</v>
      </c>
      <c r="F8" s="883">
        <v>-321514</v>
      </c>
      <c r="G8" s="884">
        <v>-283229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5244</v>
      </c>
      <c r="E11" s="894">
        <v>36919</v>
      </c>
      <c r="F11" s="894">
        <v>13324</v>
      </c>
      <c r="G11" s="894">
        <v>-8323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5052</v>
      </c>
      <c r="E12" s="894">
        <v>14070</v>
      </c>
      <c r="F12" s="894">
        <v>13399</v>
      </c>
      <c r="G12" s="894">
        <v>11623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-1619</v>
      </c>
      <c r="E13" s="894">
        <v>-1421</v>
      </c>
      <c r="F13" s="894">
        <v>-1480</v>
      </c>
      <c r="G13" s="894">
        <v>-1227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232</v>
      </c>
      <c r="E14" s="894">
        <v>244</v>
      </c>
      <c r="F14" s="894">
        <v>274</v>
      </c>
      <c r="G14" s="894">
        <v>285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-194</v>
      </c>
      <c r="E15" s="894">
        <v>-54</v>
      </c>
      <c r="F15" s="894">
        <v>-59</v>
      </c>
      <c r="G15" s="894">
        <v>-24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1773</v>
      </c>
      <c r="E16" s="894">
        <v>24080</v>
      </c>
      <c r="F16" s="894">
        <v>1190</v>
      </c>
      <c r="G16" s="894">
        <v>-18980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590</v>
      </c>
      <c r="E17" s="894">
        <v>273</v>
      </c>
      <c r="F17" s="894">
        <v>260</v>
      </c>
      <c r="G17" s="894">
        <v>0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1345</v>
      </c>
      <c r="E18" s="894">
        <v>675</v>
      </c>
      <c r="F18" s="894">
        <v>837</v>
      </c>
      <c r="G18" s="894">
        <v>305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-1197</v>
      </c>
      <c r="E22" s="894">
        <v>6324</v>
      </c>
      <c r="F22" s="894">
        <v>-7447</v>
      </c>
      <c r="G22" s="894">
        <v>-13933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25</v>
      </c>
      <c r="E23" s="955">
        <v>146</v>
      </c>
      <c r="F23" s="955">
        <v>137</v>
      </c>
      <c r="G23" s="955">
        <v>49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-708</v>
      </c>
      <c r="E24" s="955">
        <v>-1450</v>
      </c>
      <c r="F24" s="955">
        <v>-4427</v>
      </c>
      <c r="G24" s="955">
        <v>-13368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2712</v>
      </c>
      <c r="E25" s="955">
        <v>2303</v>
      </c>
      <c r="F25" s="955">
        <v>2537</v>
      </c>
      <c r="G25" s="955">
        <v>2797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0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3</v>
      </c>
      <c r="E27" s="955">
        <v>3</v>
      </c>
      <c r="F27" s="955">
        <v>1</v>
      </c>
      <c r="G27" s="955">
        <v>0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-3229</v>
      </c>
      <c r="E29" s="955">
        <v>5322</v>
      </c>
      <c r="F29" s="955">
        <v>-5695</v>
      </c>
      <c r="G29" s="955">
        <v>-3411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899</v>
      </c>
      <c r="E31" s="894">
        <v>1345</v>
      </c>
      <c r="F31" s="894">
        <v>-2883</v>
      </c>
      <c r="G31" s="894">
        <v>-360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2905</v>
      </c>
      <c r="E33" s="894">
        <v>13210</v>
      </c>
      <c r="F33" s="894">
        <v>58566</v>
      </c>
      <c r="G33" s="894">
        <v>2579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-7445</v>
      </c>
      <c r="E36" s="894">
        <v>-20318</v>
      </c>
      <c r="F36" s="894">
        <v>-30627</v>
      </c>
      <c r="G36" s="894">
        <v>-30398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0</v>
      </c>
      <c r="E40" s="894">
        <v>0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19840</v>
      </c>
      <c r="E41" s="894">
        <v>18768</v>
      </c>
      <c r="F41" s="894">
        <v>10294</v>
      </c>
      <c r="G41" s="894">
        <v>33294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-945</v>
      </c>
      <c r="E45" s="894">
        <v>-1401</v>
      </c>
      <c r="F45" s="894">
        <v>-828</v>
      </c>
      <c r="G45" s="894">
        <v>-4612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685</v>
      </c>
      <c r="E46" s="955">
        <v>741</v>
      </c>
      <c r="F46" s="955">
        <v>688</v>
      </c>
      <c r="G46" s="955">
        <v>623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-2196</v>
      </c>
      <c r="E47" s="955">
        <v>-2005</v>
      </c>
      <c r="F47" s="955">
        <v>-1738</v>
      </c>
      <c r="G47" s="955">
        <v>-2560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0</v>
      </c>
      <c r="E48" s="955">
        <v>-7</v>
      </c>
      <c r="F48" s="955">
        <v>-744</v>
      </c>
      <c r="G48" s="955">
        <v>-2077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566</v>
      </c>
      <c r="E49" s="955">
        <v>-130</v>
      </c>
      <c r="F49" s="955">
        <v>966</v>
      </c>
      <c r="G49" s="955">
        <v>-598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-343901</v>
      </c>
      <c r="E52" s="724">
        <v>-357157</v>
      </c>
      <c r="F52" s="724">
        <v>-281115</v>
      </c>
      <c r="G52" s="914">
        <v>-304982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29/03/2024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14009</v>
      </c>
      <c r="E8" s="94">
        <v>41273</v>
      </c>
      <c r="F8" s="94">
        <v>32804</v>
      </c>
      <c r="G8" s="595">
        <v>72200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2096</v>
      </c>
      <c r="E11" s="141">
        <v>1372</v>
      </c>
      <c r="F11" s="141">
        <v>2393</v>
      </c>
      <c r="G11" s="141">
        <v>289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629</v>
      </c>
      <c r="E12" s="141">
        <v>165</v>
      </c>
      <c r="F12" s="141">
        <v>1188</v>
      </c>
      <c r="G12" s="141">
        <v>-1667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1402</v>
      </c>
      <c r="E13" s="141">
        <v>1115</v>
      </c>
      <c r="F13" s="141">
        <v>1383</v>
      </c>
      <c r="G13" s="141">
        <v>1833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65</v>
      </c>
      <c r="E14" s="141">
        <v>92</v>
      </c>
      <c r="F14" s="141">
        <v>-178</v>
      </c>
      <c r="G14" s="141">
        <v>123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34</v>
      </c>
      <c r="E16" s="141">
        <v>74</v>
      </c>
      <c r="F16" s="141">
        <v>-197</v>
      </c>
      <c r="G16" s="141">
        <v>101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4379</v>
      </c>
      <c r="E20" s="152">
        <v>1268</v>
      </c>
      <c r="F20" s="152">
        <v>1401</v>
      </c>
      <c r="G20" s="152">
        <v>-3097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44</v>
      </c>
      <c r="E24" s="152">
        <v>229</v>
      </c>
      <c r="F24" s="152">
        <v>2</v>
      </c>
      <c r="G24" s="152">
        <v>144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5400</v>
      </c>
      <c r="E26" s="152">
        <v>9186</v>
      </c>
      <c r="F26" s="152">
        <v>25707</v>
      </c>
      <c r="G26" s="152">
        <v>-2983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-4006</v>
      </c>
      <c r="E29" s="152">
        <v>-4767</v>
      </c>
      <c r="F29" s="152">
        <v>-5281</v>
      </c>
      <c r="G29" s="152">
        <v>-9204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10861</v>
      </c>
      <c r="E34" s="152">
        <v>12775</v>
      </c>
      <c r="F34" s="152">
        <v>14176</v>
      </c>
      <c r="G34" s="152">
        <v>17882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-6437</v>
      </c>
      <c r="E38" s="152">
        <v>-5535</v>
      </c>
      <c r="F38" s="152">
        <v>-5840</v>
      </c>
      <c r="G38" s="152">
        <v>-4926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-5589</v>
      </c>
      <c r="E39" s="586">
        <v>-5306</v>
      </c>
      <c r="F39" s="586">
        <v>-5843</v>
      </c>
      <c r="G39" s="586">
        <v>-4934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24</v>
      </c>
      <c r="E40" s="586">
        <v>63</v>
      </c>
      <c r="F40" s="586">
        <v>392</v>
      </c>
      <c r="G40" s="586">
        <v>153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-872</v>
      </c>
      <c r="E41" s="586">
        <v>-292</v>
      </c>
      <c r="F41" s="586">
        <v>-389</v>
      </c>
      <c r="G41" s="586">
        <v>-145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26346</v>
      </c>
      <c r="E43" s="95">
        <v>55801</v>
      </c>
      <c r="F43" s="95">
        <v>65362</v>
      </c>
      <c r="G43" s="599">
        <v>70305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2020</v>
      </c>
      <c r="E5" s="710">
        <f>'Table 1'!F5</f>
        <v>2021</v>
      </c>
      <c r="F5" s="710">
        <f>'Table 1'!G5</f>
        <v>2022</v>
      </c>
      <c r="G5" s="710">
        <f>'Table 1'!H5</f>
        <v>2023</v>
      </c>
      <c r="H5" s="940"/>
      <c r="I5" s="933"/>
      <c r="N5" s="680"/>
    </row>
    <row r="6" spans="1:17" ht="15.75">
      <c r="A6" s="707"/>
      <c r="B6" s="712"/>
      <c r="C6" s="713" t="str">
        <f>'Cover page'!E14</f>
        <v>Date: 29/03/2024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14009</v>
      </c>
      <c r="E8" s="883">
        <v>41273</v>
      </c>
      <c r="F8" s="883">
        <v>32804</v>
      </c>
      <c r="G8" s="884">
        <v>72200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2096</v>
      </c>
      <c r="E11" s="894">
        <v>1372</v>
      </c>
      <c r="F11" s="894">
        <v>2393</v>
      </c>
      <c r="G11" s="894">
        <v>289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629</v>
      </c>
      <c r="E12" s="894">
        <v>165</v>
      </c>
      <c r="F12" s="894">
        <v>1188</v>
      </c>
      <c r="G12" s="894">
        <v>-1667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1402</v>
      </c>
      <c r="E13" s="894">
        <v>1115</v>
      </c>
      <c r="F13" s="894">
        <v>1383</v>
      </c>
      <c r="G13" s="894">
        <v>1833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65</v>
      </c>
      <c r="E14" s="894">
        <v>92</v>
      </c>
      <c r="F14" s="894">
        <v>-178</v>
      </c>
      <c r="G14" s="894">
        <v>123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34</v>
      </c>
      <c r="E16" s="894">
        <v>74</v>
      </c>
      <c r="F16" s="894">
        <v>-197</v>
      </c>
      <c r="G16" s="894">
        <v>101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4379</v>
      </c>
      <c r="E20" s="907">
        <v>1268</v>
      </c>
      <c r="F20" s="907">
        <v>1401</v>
      </c>
      <c r="G20" s="907">
        <v>-3097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44</v>
      </c>
      <c r="E24" s="907">
        <v>229</v>
      </c>
      <c r="F24" s="907">
        <v>2</v>
      </c>
      <c r="G24" s="907">
        <v>144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5400</v>
      </c>
      <c r="E26" s="907">
        <v>9186</v>
      </c>
      <c r="F26" s="907">
        <v>25707</v>
      </c>
      <c r="G26" s="907">
        <v>-2983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-4006</v>
      </c>
      <c r="E29" s="907">
        <v>-4767</v>
      </c>
      <c r="F29" s="907">
        <v>-5281</v>
      </c>
      <c r="G29" s="907">
        <v>-9204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10861</v>
      </c>
      <c r="E34" s="907">
        <v>12775</v>
      </c>
      <c r="F34" s="907">
        <v>14176</v>
      </c>
      <c r="G34" s="907">
        <v>17882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-6437</v>
      </c>
      <c r="E38" s="907">
        <v>-5535</v>
      </c>
      <c r="F38" s="907">
        <v>-5840</v>
      </c>
      <c r="G38" s="907">
        <v>-4926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-5589</v>
      </c>
      <c r="E39" s="902">
        <v>-5306</v>
      </c>
      <c r="F39" s="902">
        <v>-5843</v>
      </c>
      <c r="G39" s="902">
        <v>-4934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24</v>
      </c>
      <c r="E40" s="902">
        <v>63</v>
      </c>
      <c r="F40" s="902">
        <v>392</v>
      </c>
      <c r="G40" s="902">
        <v>153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-872</v>
      </c>
      <c r="E41" s="902">
        <v>-292</v>
      </c>
      <c r="F41" s="902">
        <v>-389</v>
      </c>
      <c r="G41" s="902">
        <v>-145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26346</v>
      </c>
      <c r="E43" s="724">
        <v>55801</v>
      </c>
      <c r="F43" s="724">
        <v>65362</v>
      </c>
      <c r="G43" s="914">
        <v>70305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2020</v>
      </c>
      <c r="E5" s="347">
        <f>'Tabulka 1'!F5</f>
        <v>2021</v>
      </c>
      <c r="F5" s="347">
        <f>'Tabulka 1'!G5</f>
        <v>2022</v>
      </c>
      <c r="G5" s="347">
        <f>'Tabulka 1'!H5</f>
        <v>2023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29/03/2024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-12255</v>
      </c>
      <c r="E8" s="94">
        <v>-7068</v>
      </c>
      <c r="F8" s="94">
        <v>2828</v>
      </c>
      <c r="G8" s="595">
        <v>-6203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6</v>
      </c>
      <c r="E11" s="141">
        <v>-17</v>
      </c>
      <c r="F11" s="141">
        <v>-11</v>
      </c>
      <c r="G11" s="141">
        <v>-3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6</v>
      </c>
      <c r="E14" s="141">
        <v>-17</v>
      </c>
      <c r="F14" s="141">
        <v>-11</v>
      </c>
      <c r="G14" s="141">
        <v>-3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-205</v>
      </c>
      <c r="E20" s="152">
        <v>-366</v>
      </c>
      <c r="F20" s="152">
        <v>-459</v>
      </c>
      <c r="G20" s="152">
        <v>-339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-4652</v>
      </c>
      <c r="E26" s="152">
        <v>-9650</v>
      </c>
      <c r="F26" s="152">
        <v>-11389</v>
      </c>
      <c r="G26" s="152">
        <v>-3366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-4</v>
      </c>
      <c r="E34" s="152">
        <v>28</v>
      </c>
      <c r="F34" s="152">
        <v>36</v>
      </c>
      <c r="G34" s="152">
        <v>-24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5449</v>
      </c>
      <c r="E38" s="152">
        <v>7801</v>
      </c>
      <c r="F38" s="152">
        <v>9393</v>
      </c>
      <c r="G38" s="152">
        <v>4925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3611</v>
      </c>
      <c r="E39" s="586">
        <v>4324</v>
      </c>
      <c r="F39" s="586">
        <v>4732</v>
      </c>
      <c r="G39" s="586">
        <v>6239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1838</v>
      </c>
      <c r="E41" s="586">
        <v>3477</v>
      </c>
      <c r="F41" s="586">
        <v>4661</v>
      </c>
      <c r="G41" s="586">
        <v>-1314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-11661</v>
      </c>
      <c r="E43" s="95">
        <v>-9272</v>
      </c>
      <c r="F43" s="95">
        <v>398</v>
      </c>
      <c r="G43" s="95">
        <v>-5010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07D7BF-F86A-48CF-87A7-3795C0639E1A}"/>
</file>

<file path=customXml/itemProps2.xml><?xml version="1.0" encoding="utf-8"?>
<ds:datastoreItem xmlns:ds="http://schemas.openxmlformats.org/officeDocument/2006/customXml" ds:itemID="{4D849514-874D-4A22-9FA1-1CBE08741B01}"/>
</file>

<file path=customXml/itemProps3.xml><?xml version="1.0" encoding="utf-8"?>
<ds:datastoreItem xmlns:ds="http://schemas.openxmlformats.org/officeDocument/2006/customXml" ds:itemID="{81920DD8-54AA-42E9-A95A-C390C1DD4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2024-03-28T15:30:09Z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