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jtech7131\Documents\Gender\Gender-web\Web - 2022\"/>
    </mc:Choice>
  </mc:AlternateContent>
  <bookViews>
    <workbookView xWindow="0" yWindow="0" windowWidth="19170" windowHeight="8055" firstSheet="1" activeTab="1"/>
  </bookViews>
  <sheets>
    <sheet name="Zaměstnaní-vzdělání" sheetId="1" state="hidden" r:id="rId1"/>
    <sheet name="k04g01" sheetId="4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H14" i="1"/>
  <c r="I14" i="1" s="1"/>
  <c r="H15" i="1"/>
  <c r="I15" i="1" s="1"/>
  <c r="H12" i="1"/>
  <c r="I12" i="1" s="1"/>
  <c r="J13" i="1"/>
  <c r="K13" i="1" s="1"/>
  <c r="J14" i="1"/>
  <c r="K14" i="1" s="1"/>
  <c r="J15" i="1"/>
  <c r="K15" i="1" s="1"/>
  <c r="J12" i="1"/>
  <c r="K12" i="1" s="1"/>
  <c r="M13" i="1"/>
  <c r="C16" i="1"/>
  <c r="N12" i="1" s="1"/>
  <c r="D16" i="1"/>
  <c r="O13" i="1" s="1"/>
  <c r="E16" i="1"/>
  <c r="P14" i="1" s="1"/>
  <c r="M12" i="1" l="1"/>
  <c r="O14" i="1"/>
  <c r="N13" i="1"/>
  <c r="P15" i="1"/>
  <c r="M15" i="1"/>
  <c r="O15" i="1"/>
  <c r="N14" i="1"/>
  <c r="P12" i="1"/>
  <c r="J16" i="1"/>
  <c r="K16" i="1" s="1"/>
  <c r="M14" i="1"/>
  <c r="N15" i="1"/>
  <c r="P13" i="1"/>
  <c r="O12" i="1"/>
  <c r="H16" i="1"/>
  <c r="I16" i="1" s="1"/>
</calcChain>
</file>

<file path=xl/sharedStrings.xml><?xml version="1.0" encoding="utf-8"?>
<sst xmlns="http://schemas.openxmlformats.org/spreadsheetml/2006/main" count="53" uniqueCount="29">
  <si>
    <t>celkem</t>
  </si>
  <si>
    <t>základní</t>
  </si>
  <si>
    <t>bez maturity</t>
  </si>
  <si>
    <t>s maturitou</t>
  </si>
  <si>
    <t>VŠ</t>
  </si>
  <si>
    <t>Podnikatelé v civilním sektoru NH</t>
  </si>
  <si>
    <t>Zaměstnanci v NH</t>
  </si>
  <si>
    <t>Entrepreneurs in the civil sector</t>
  </si>
  <si>
    <t>Employees in national economy</t>
  </si>
  <si>
    <t>Educational attainment</t>
  </si>
  <si>
    <t>Vzdělání</t>
  </si>
  <si>
    <t>University</t>
  </si>
  <si>
    <t>Basic education</t>
  </si>
  <si>
    <t>Total</t>
  </si>
  <si>
    <r>
      <t>V tisících osob</t>
    </r>
    <r>
      <rPr>
        <sz val="8"/>
        <rFont val="Arial CE"/>
        <family val="2"/>
        <charset val="238"/>
      </rPr>
      <t xml:space="preserve">/ </t>
    </r>
    <r>
      <rPr>
        <i/>
        <sz val="8"/>
        <rFont val="Arial CE"/>
        <family val="2"/>
        <charset val="238"/>
      </rPr>
      <t>In thous. persons</t>
    </r>
  </si>
  <si>
    <r>
      <t>Struktura podle pohlaví</t>
    </r>
    <r>
      <rPr>
        <sz val="8"/>
        <rFont val="Arial CE"/>
        <family val="2"/>
        <charset val="238"/>
      </rPr>
      <t xml:space="preserve">/ </t>
    </r>
    <r>
      <rPr>
        <i/>
        <sz val="8"/>
        <rFont val="Arial CE"/>
        <family val="2"/>
        <charset val="238"/>
      </rPr>
      <t>Structure by sex</t>
    </r>
  </si>
  <si>
    <r>
      <t>Struktura podle vzdělání</t>
    </r>
    <r>
      <rPr>
        <sz val="8"/>
        <rFont val="Arial CE"/>
        <family val="2"/>
        <charset val="238"/>
      </rPr>
      <t xml:space="preserve">/ </t>
    </r>
    <r>
      <rPr>
        <i/>
        <sz val="8"/>
        <rFont val="Arial CE"/>
        <family val="2"/>
        <charset val="238"/>
      </rPr>
      <t>Structure by educational attainment</t>
    </r>
  </si>
  <si>
    <t>základní/ basic education</t>
  </si>
  <si>
    <t>VŠ/ University</t>
  </si>
  <si>
    <t>celkem/ Total</t>
  </si>
  <si>
    <r>
      <t>Zaměstnanci a podnikatelé podle pohlaví a nejvyššího dokončeného vzdělání/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Employees and Entrepreneurs by sex and educational attainment</t>
    </r>
  </si>
  <si>
    <t>Secondary education without A-level examination</t>
  </si>
  <si>
    <t>Secondary education with A-level examination</t>
  </si>
  <si>
    <t>bez maturity/ without A-level examination</t>
  </si>
  <si>
    <t>s maturitou/ with A-level examination</t>
  </si>
  <si>
    <r>
      <t xml:space="preserve">ženy / </t>
    </r>
    <r>
      <rPr>
        <i/>
        <sz val="8"/>
        <rFont val="Arial CE"/>
        <family val="2"/>
        <charset val="238"/>
      </rPr>
      <t>Women</t>
    </r>
  </si>
  <si>
    <r>
      <t xml:space="preserve">muži / </t>
    </r>
    <r>
      <rPr>
        <i/>
        <sz val="8"/>
        <rFont val="Arial CE"/>
        <family val="2"/>
        <charset val="238"/>
      </rPr>
      <t>Men</t>
    </r>
  </si>
  <si>
    <t>ženy /Women</t>
  </si>
  <si>
    <r>
      <t xml:space="preserve">Průměry za rok 2021 / </t>
    </r>
    <r>
      <rPr>
        <i/>
        <sz val="10"/>
        <rFont val="Arial CE"/>
        <charset val="238"/>
      </rPr>
      <t>Average of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</si>
</sst>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&quot;  &quot;"/>
    <numFmt numFmtId="166" formatCode="#,##0.0&quot; &quot;"/>
    <numFmt numFmtId="167" formatCode="0.0_)"/>
    <numFmt numFmtId="168" formatCode="\$#,##0\ ;\(\$#,##0\)"/>
    <numFmt numFmtId="169" formatCode="#,##0.0_ ;\-#,##0.0\ "/>
    <numFmt numFmtId="170" formatCode="#,##0.0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0"/>
      <name val="Courier"/>
      <family val="3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49">
    <xf numFmtId="0" fontId="0" fillId="0" borderId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1" applyNumberFormat="0" applyFont="0" applyFill="0" applyAlignment="0" applyProtection="0"/>
    <xf numFmtId="0" fontId="9" fillId="2" borderId="0" applyFont="0" applyFill="0" applyBorder="0" applyAlignment="0" applyProtection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2" borderId="0" applyFont="0" applyFill="0" applyBorder="0" applyAlignment="0" applyProtection="0"/>
    <xf numFmtId="3" fontId="9" fillId="0" borderId="0" applyFont="0" applyFill="0" applyBorder="0" applyAlignment="0" applyProtection="0"/>
    <xf numFmtId="168" fontId="9" fillId="2" borderId="0" applyFont="0" applyFill="0" applyBorder="0" applyAlignment="0" applyProtection="0"/>
    <xf numFmtId="0" fontId="3" fillId="0" borderId="0"/>
    <xf numFmtId="0" fontId="15" fillId="0" borderId="0"/>
    <xf numFmtId="2" fontId="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9" fillId="2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9" fillId="2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9" fillId="2" borderId="0" applyFont="0" applyFill="0" applyBorder="0" applyAlignment="0" applyProtection="0"/>
    <xf numFmtId="2" fontId="9" fillId="2" borderId="0" applyFont="0" applyFill="0" applyBorder="0" applyAlignment="0" applyProtection="0"/>
    <xf numFmtId="2" fontId="9" fillId="2" borderId="0" applyFont="0" applyFill="0" applyBorder="0" applyAlignment="0" applyProtection="0"/>
    <xf numFmtId="2" fontId="9" fillId="2" borderId="0" applyFont="0" applyFill="0" applyBorder="0" applyAlignment="0" applyProtection="0"/>
    <xf numFmtId="2" fontId="9" fillId="2" borderId="0" applyFont="0" applyFill="0" applyBorder="0" applyAlignment="0" applyProtection="0"/>
    <xf numFmtId="0" fontId="12" fillId="2" borderId="0" applyNumberFormat="0" applyFill="0" applyBorder="0" applyAlignment="0" applyProtection="0"/>
    <xf numFmtId="0" fontId="13" fillId="2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/>
    <xf numFmtId="0" fontId="7" fillId="0" borderId="0" xfId="0" applyFont="1"/>
    <xf numFmtId="164" fontId="11" fillId="0" borderId="0" xfId="0" applyNumberFormat="1" applyFont="1"/>
    <xf numFmtId="165" fontId="2" fillId="0" borderId="0" xfId="0" applyNumberFormat="1" applyFont="1"/>
    <xf numFmtId="167" fontId="16" fillId="0" borderId="0" xfId="32" applyNumberFormat="1" applyFont="1"/>
    <xf numFmtId="166" fontId="17" fillId="0" borderId="0" xfId="0" applyNumberFormat="1" applyFont="1"/>
    <xf numFmtId="164" fontId="0" fillId="0" borderId="0" xfId="0" applyNumberFormat="1"/>
    <xf numFmtId="165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19" fillId="0" borderId="0" xfId="32" applyNumberFormat="1" applyFont="1"/>
    <xf numFmtId="170" fontId="21" fillId="0" borderId="0" xfId="0" applyNumberFormat="1" applyFont="1" applyBorder="1"/>
    <xf numFmtId="170" fontId="22" fillId="0" borderId="0" xfId="0" applyNumberFormat="1" applyFont="1" applyBorder="1"/>
    <xf numFmtId="0" fontId="0" fillId="0" borderId="0" xfId="0" applyBorder="1"/>
    <xf numFmtId="169" fontId="18" fillId="0" borderId="0" xfId="32" applyNumberFormat="1" applyFont="1" applyBorder="1"/>
    <xf numFmtId="167" fontId="16" fillId="0" borderId="0" xfId="32" applyNumberFormat="1" applyFont="1" applyBorder="1"/>
    <xf numFmtId="165" fontId="11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Celkem 2" xfId="1"/>
    <cellStyle name="Celkem 3" xfId="2"/>
    <cellStyle name="Celkem 4" xfId="3"/>
    <cellStyle name="Celkem 5" xfId="4"/>
    <cellStyle name="Celkem 6" xfId="5"/>
    <cellStyle name="Celkem 7" xfId="6"/>
    <cellStyle name="Celkem 8" xfId="7"/>
    <cellStyle name="Datum" xfId="8"/>
    <cellStyle name="Finanční" xfId="9"/>
    <cellStyle name="Finanční 2" xfId="10"/>
    <cellStyle name="Finanční 3" xfId="11"/>
    <cellStyle name="Finanční 4" xfId="12"/>
    <cellStyle name="Finanční0" xfId="13"/>
    <cellStyle name="Finanční0 10" xfId="14"/>
    <cellStyle name="Finanční0 2" xfId="15"/>
    <cellStyle name="Finanční0 2 2" xfId="16"/>
    <cellStyle name="Finanční0 2 2 2" xfId="17"/>
    <cellStyle name="Finanční0 2 3" xfId="18"/>
    <cellStyle name="Finanční0 3" xfId="19"/>
    <cellStyle name="Finanční0 3 2" xfId="20"/>
    <cellStyle name="Finanční0 3 2 2" xfId="21"/>
    <cellStyle name="Finanční0 3 3" xfId="22"/>
    <cellStyle name="Finanční0 4" xfId="23"/>
    <cellStyle name="Finanční0 4 2" xfId="24"/>
    <cellStyle name="Finanční0 5" xfId="25"/>
    <cellStyle name="Finanční0 6" xfId="26"/>
    <cellStyle name="Finanční0 7" xfId="27"/>
    <cellStyle name="Finanční0 8" xfId="28"/>
    <cellStyle name="Finanční0 9" xfId="29"/>
    <cellStyle name="Měna0" xfId="30"/>
    <cellStyle name="Normal_PART9-1" xfId="31"/>
    <cellStyle name="Normální" xfId="0" builtinId="0"/>
    <cellStyle name="normální_4-12" xfId="32"/>
    <cellStyle name="Pevný" xfId="33"/>
    <cellStyle name="Pevný 2" xfId="34"/>
    <cellStyle name="Pevný 2 2" xfId="35"/>
    <cellStyle name="Pevný 2 2 2" xfId="36"/>
    <cellStyle name="Pevný 2 3" xfId="37"/>
    <cellStyle name="Pevný 3" xfId="38"/>
    <cellStyle name="Pevný 3 2" xfId="39"/>
    <cellStyle name="Pevný 3 2 2" xfId="40"/>
    <cellStyle name="Pevný 3 3" xfId="41"/>
    <cellStyle name="Pevný 4" xfId="42"/>
    <cellStyle name="Pevný 5" xfId="43"/>
    <cellStyle name="Pevný 6" xfId="44"/>
    <cellStyle name="Pevný 7" xfId="45"/>
    <cellStyle name="Pevný 8" xfId="46"/>
    <cellStyle name="Záhlaví 1" xfId="47"/>
    <cellStyle name="Záhlaví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</a:t>
            </a: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Zaměstnanci a podnikatelé podle pohlaví a nejvyššího dokončeného vzdělání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Průměry za rok 2021 (Zdroj: VŠPS, ČSÚ)</a:t>
            </a: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Employees and entrepreneurs by sex and educational attaimnent - averages of 2021 (Source: LFSS, CZSO)</a:t>
            </a: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0911621433543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31569488052008"/>
          <c:y val="0.16835016835016836"/>
          <c:w val="0.66572255190439433"/>
          <c:h val="0.666666666666666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'Zaměstnaní-vzdělání'!$H$11</c:f>
              <c:strCache>
                <c:ptCount val="1"/>
                <c:pt idx="0">
                  <c:v>ženy 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'Zaměstnaní-vzdělání'!$G$12:$G$16</c:f>
              <c:strCache>
                <c:ptCount val="5"/>
                <c:pt idx="0">
                  <c:v>základní/ basic education</c:v>
                </c:pt>
                <c:pt idx="1">
                  <c:v>bez maturity/ without A-level examination</c:v>
                </c:pt>
                <c:pt idx="2">
                  <c:v>s maturitou/ with A-level examination</c:v>
                </c:pt>
                <c:pt idx="3">
                  <c:v>VŠ/ University</c:v>
                </c:pt>
                <c:pt idx="4">
                  <c:v>celkem/ Total</c:v>
                </c:pt>
              </c:strCache>
            </c:strRef>
          </c:cat>
          <c:val>
            <c:numRef>
              <c:f>'Zaměstnaní-vzdělání'!$H$12:$H$16</c:f>
              <c:numCache>
                <c:formatCode>0.0</c:formatCode>
                <c:ptCount val="5"/>
                <c:pt idx="0">
                  <c:v>-47.668393782383419</c:v>
                </c:pt>
                <c:pt idx="1">
                  <c:v>-37.489208633093526</c:v>
                </c:pt>
                <c:pt idx="2">
                  <c:v>-50.076861587652957</c:v>
                </c:pt>
                <c:pt idx="3">
                  <c:v>-51.343283582089548</c:v>
                </c:pt>
                <c:pt idx="4">
                  <c:v>-50.00425079702444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A-4882-855A-DF424F27A3B4}"/>
            </c:ext>
          </c:extLst>
        </c:ser>
        <c:ser>
          <c:idx val="1"/>
          <c:order val="1"/>
          <c:tx>
            <c:strRef>
              <c:f>'Zaměstnaní-vzdělání'!$I$11</c:f>
              <c:strCache>
                <c:ptCount val="1"/>
                <c:pt idx="0">
                  <c:v>muži 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'Zaměstnaní-vzdělání'!$G$12:$G$16</c:f>
              <c:strCache>
                <c:ptCount val="5"/>
                <c:pt idx="0">
                  <c:v>základní/ basic education</c:v>
                </c:pt>
                <c:pt idx="1">
                  <c:v>bez maturity/ without A-level examination</c:v>
                </c:pt>
                <c:pt idx="2">
                  <c:v>s maturitou/ with A-level examination</c:v>
                </c:pt>
                <c:pt idx="3">
                  <c:v>VŠ/ University</c:v>
                </c:pt>
                <c:pt idx="4">
                  <c:v>celkem/ Total</c:v>
                </c:pt>
              </c:strCache>
            </c:strRef>
          </c:cat>
          <c:val>
            <c:numRef>
              <c:f>'Zaměstnaní-vzdělání'!$I$12:$I$16</c:f>
              <c:numCache>
                <c:formatCode>0.0</c:formatCode>
                <c:ptCount val="5"/>
                <c:pt idx="0">
                  <c:v>-52.331606217616581</c:v>
                </c:pt>
                <c:pt idx="1">
                  <c:v>-62.510791366906474</c:v>
                </c:pt>
                <c:pt idx="2">
                  <c:v>-49.923138412347043</c:v>
                </c:pt>
                <c:pt idx="3">
                  <c:v>-48.656716417910452</c:v>
                </c:pt>
                <c:pt idx="4">
                  <c:v>-49.99574920297556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A-4882-855A-DF424F27A3B4}"/>
            </c:ext>
          </c:extLst>
        </c:ser>
        <c:ser>
          <c:idx val="2"/>
          <c:order val="2"/>
          <c:tx>
            <c:strRef>
              <c:f>'Zaměstnaní-vzdělání'!$J$11</c:f>
              <c:strCache>
                <c:ptCount val="1"/>
                <c:pt idx="0">
                  <c:v>ženy / Women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EA-4882-855A-DF424F27A3B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EA-4882-855A-DF424F27A3B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EA-4882-855A-DF424F27A3B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EA-4882-855A-DF424F27A3B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DEA-4882-855A-DF424F27A3B4}"/>
              </c:ext>
            </c:extLst>
          </c:dPt>
          <c:cat>
            <c:strRef>
              <c:f>'Zaměstnaní-vzdělání'!$G$12:$G$16</c:f>
              <c:strCache>
                <c:ptCount val="5"/>
                <c:pt idx="0">
                  <c:v>základní/ basic education</c:v>
                </c:pt>
                <c:pt idx="1">
                  <c:v>bez maturity/ without A-level examination</c:v>
                </c:pt>
                <c:pt idx="2">
                  <c:v>s maturitou/ with A-level examination</c:v>
                </c:pt>
                <c:pt idx="3">
                  <c:v>VŠ/ University</c:v>
                </c:pt>
                <c:pt idx="4">
                  <c:v>celkem/ Total</c:v>
                </c:pt>
              </c:strCache>
            </c:strRef>
          </c:cat>
          <c:val>
            <c:numRef>
              <c:f>'Zaměstnaní-vzdělání'!$J$12:$J$16</c:f>
              <c:numCache>
                <c:formatCode>0.0</c:formatCode>
                <c:ptCount val="5"/>
                <c:pt idx="0">
                  <c:v>37.387387387387392</c:v>
                </c:pt>
                <c:pt idx="1">
                  <c:v>20.676100628930818</c:v>
                </c:pt>
                <c:pt idx="2">
                  <c:v>32.715633423180599</c:v>
                </c:pt>
                <c:pt idx="3">
                  <c:v>39.609838846480066</c:v>
                </c:pt>
                <c:pt idx="4">
                  <c:v>31.067721206129512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A-4882-855A-DF424F27A3B4}"/>
            </c:ext>
          </c:extLst>
        </c:ser>
        <c:ser>
          <c:idx val="3"/>
          <c:order val="3"/>
          <c:tx>
            <c:strRef>
              <c:f>'Zaměstnaní-vzdělání'!$K$11</c:f>
              <c:strCache>
                <c:ptCount val="1"/>
                <c:pt idx="0">
                  <c:v>muži 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'Zaměstnaní-vzdělání'!$G$12:$G$16</c:f>
              <c:strCache>
                <c:ptCount val="5"/>
                <c:pt idx="0">
                  <c:v>základní/ basic education</c:v>
                </c:pt>
                <c:pt idx="1">
                  <c:v>bez maturity/ without A-level examination</c:v>
                </c:pt>
                <c:pt idx="2">
                  <c:v>s maturitou/ with A-level examination</c:v>
                </c:pt>
                <c:pt idx="3">
                  <c:v>VŠ/ University</c:v>
                </c:pt>
                <c:pt idx="4">
                  <c:v>celkem/ Total</c:v>
                </c:pt>
              </c:strCache>
            </c:strRef>
          </c:cat>
          <c:val>
            <c:numRef>
              <c:f>'Zaměstnaní-vzdělání'!$K$12:$K$16</c:f>
              <c:numCache>
                <c:formatCode>0.0</c:formatCode>
                <c:ptCount val="5"/>
                <c:pt idx="0">
                  <c:v>62.612612612612608</c:v>
                </c:pt>
                <c:pt idx="1">
                  <c:v>79.323899371069189</c:v>
                </c:pt>
                <c:pt idx="2">
                  <c:v>67.284366576819394</c:v>
                </c:pt>
                <c:pt idx="3">
                  <c:v>60.390161153519934</c:v>
                </c:pt>
                <c:pt idx="4">
                  <c:v>68.932278793870495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EA-4882-855A-DF424F27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819264"/>
        <c:axId val="66069248"/>
      </c:barChart>
      <c:catAx>
        <c:axId val="7581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Nejvyšší dokončené vzdělání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Educational attainment</a:t>
                </a:r>
              </a:p>
            </c:rich>
          </c:tx>
          <c:layout>
            <c:manualLayout>
              <c:xMode val="edge"/>
              <c:yMode val="edge"/>
              <c:x val="2.2934043474210845E-2"/>
              <c:y val="0.207497946005480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69248"/>
        <c:scaling>
          <c:orientation val="minMax"/>
          <c:max val="100"/>
          <c:min val="-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%                     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Zaměstnanci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Employees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                      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Podnikatelé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Entrepreneurs</a:t>
                </a:r>
              </a:p>
            </c:rich>
          </c:tx>
          <c:layout>
            <c:manualLayout>
              <c:xMode val="edge"/>
              <c:yMode val="edge"/>
              <c:x val="0.18923610540331745"/>
              <c:y val="0.9023568754413307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81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384706493167586"/>
          <c:y val="0.19981458956295509"/>
          <c:w val="0.21979167009134307"/>
          <c:h val="7.5757535384219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5341" cy="568252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workbookViewId="0"/>
  </sheetViews>
  <sheetFormatPr defaultRowHeight="12.75" x14ac:dyDescent="0.2"/>
  <cols>
    <col min="9" max="9" width="9.42578125" bestFit="1" customWidth="1"/>
    <col min="13" max="13" width="9.5703125" bestFit="1" customWidth="1"/>
  </cols>
  <sheetData>
    <row r="2" spans="1:16" x14ac:dyDescent="0.2">
      <c r="A2" s="5" t="s">
        <v>20</v>
      </c>
    </row>
    <row r="3" spans="1:16" x14ac:dyDescent="0.2">
      <c r="B3" t="s">
        <v>28</v>
      </c>
    </row>
    <row r="7" spans="1:16" x14ac:dyDescent="0.2">
      <c r="A7" s="1"/>
      <c r="B7" s="2" t="s">
        <v>14</v>
      </c>
      <c r="C7" s="1"/>
      <c r="D7" s="1"/>
      <c r="E7" s="1"/>
      <c r="F7" s="1"/>
      <c r="G7" s="1"/>
      <c r="H7" s="2" t="s">
        <v>15</v>
      </c>
      <c r="I7" s="1"/>
      <c r="J7" s="1"/>
      <c r="K7" s="1"/>
      <c r="L7" s="2" t="s">
        <v>16</v>
      </c>
      <c r="M7" s="1"/>
      <c r="N7" s="1"/>
      <c r="O7" s="1"/>
      <c r="P7" s="1"/>
    </row>
    <row r="8" spans="1:16" x14ac:dyDescent="0.2">
      <c r="A8" s="22" t="s">
        <v>10</v>
      </c>
      <c r="B8" s="21" t="s">
        <v>8</v>
      </c>
      <c r="C8" s="21"/>
      <c r="D8" s="21" t="s">
        <v>7</v>
      </c>
      <c r="E8" s="21"/>
      <c r="F8" s="21" t="s">
        <v>9</v>
      </c>
      <c r="G8" s="22" t="s">
        <v>10</v>
      </c>
      <c r="H8" s="21" t="s">
        <v>8</v>
      </c>
      <c r="I8" s="21"/>
      <c r="J8" s="21" t="s">
        <v>7</v>
      </c>
      <c r="K8" s="21"/>
      <c r="L8" s="21" t="s">
        <v>9</v>
      </c>
      <c r="M8" s="21" t="s">
        <v>8</v>
      </c>
      <c r="N8" s="21"/>
      <c r="O8" s="21" t="s">
        <v>7</v>
      </c>
      <c r="P8" s="21"/>
    </row>
    <row r="9" spans="1:16" x14ac:dyDescent="0.2">
      <c r="A9" s="22"/>
      <c r="B9" s="21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21"/>
      <c r="P9" s="21"/>
    </row>
    <row r="10" spans="1:16" ht="26.25" customHeight="1" x14ac:dyDescent="0.2">
      <c r="A10" s="22"/>
      <c r="B10" s="22" t="s">
        <v>6</v>
      </c>
      <c r="C10" s="22"/>
      <c r="D10" s="22" t="s">
        <v>5</v>
      </c>
      <c r="E10" s="22"/>
      <c r="F10" s="21"/>
      <c r="G10" s="22"/>
      <c r="H10" s="22" t="s">
        <v>6</v>
      </c>
      <c r="I10" s="22"/>
      <c r="J10" s="22" t="s">
        <v>5</v>
      </c>
      <c r="K10" s="22"/>
      <c r="L10" s="21"/>
      <c r="M10" s="22" t="s">
        <v>6</v>
      </c>
      <c r="N10" s="22"/>
      <c r="O10" s="22" t="s">
        <v>5</v>
      </c>
      <c r="P10" s="22"/>
    </row>
    <row r="11" spans="1:16" x14ac:dyDescent="0.2">
      <c r="A11" s="22"/>
      <c r="B11" s="1" t="s">
        <v>25</v>
      </c>
      <c r="C11" s="1" t="s">
        <v>26</v>
      </c>
      <c r="D11" s="1" t="s">
        <v>25</v>
      </c>
      <c r="E11" s="1" t="s">
        <v>26</v>
      </c>
      <c r="F11" s="21"/>
      <c r="G11" s="22"/>
      <c r="H11" s="1" t="s">
        <v>25</v>
      </c>
      <c r="I11" s="1" t="s">
        <v>26</v>
      </c>
      <c r="J11" s="1" t="s">
        <v>25</v>
      </c>
      <c r="K11" s="1" t="s">
        <v>26</v>
      </c>
      <c r="L11" s="21"/>
      <c r="M11" s="1" t="s">
        <v>27</v>
      </c>
      <c r="N11" s="1" t="s">
        <v>26</v>
      </c>
      <c r="O11" s="1" t="s">
        <v>27</v>
      </c>
      <c r="P11" s="1" t="s">
        <v>26</v>
      </c>
    </row>
    <row r="12" spans="1:16" x14ac:dyDescent="0.2">
      <c r="A12" s="1" t="s">
        <v>1</v>
      </c>
      <c r="B12" s="14">
        <v>92</v>
      </c>
      <c r="C12" s="14">
        <v>101</v>
      </c>
      <c r="D12" s="20">
        <v>8.3000000000000007</v>
      </c>
      <c r="E12" s="20">
        <v>13.9</v>
      </c>
      <c r="F12" s="3" t="s">
        <v>12</v>
      </c>
      <c r="G12" s="1" t="s">
        <v>17</v>
      </c>
      <c r="H12" s="4">
        <f>B12/(B12+C12)*(-100)</f>
        <v>-47.668393782383419</v>
      </c>
      <c r="I12" s="4">
        <f>(100+H12)*(-1)</f>
        <v>-52.331606217616581</v>
      </c>
      <c r="J12" s="6">
        <f>D12/(D12+E12)*100</f>
        <v>37.387387387387392</v>
      </c>
      <c r="K12" s="6">
        <f>100-J12</f>
        <v>62.612612612612608</v>
      </c>
      <c r="L12" s="1" t="s">
        <v>1</v>
      </c>
      <c r="M12" s="6">
        <f>B12/B$16*100</f>
        <v>3.9104008160836488</v>
      </c>
      <c r="N12" s="6">
        <f t="shared" ref="N12:P15" si="0">C12/C$16*100</f>
        <v>4.2936700250818349</v>
      </c>
      <c r="O12" s="6">
        <f t="shared" si="0"/>
        <v>3.3015115354017506</v>
      </c>
      <c r="P12" s="6">
        <f t="shared" si="0"/>
        <v>2.4919325923269993</v>
      </c>
    </row>
    <row r="13" spans="1:16" x14ac:dyDescent="0.2">
      <c r="A13" s="1" t="s">
        <v>2</v>
      </c>
      <c r="B13" s="14">
        <v>521.1</v>
      </c>
      <c r="C13" s="14">
        <v>868.9</v>
      </c>
      <c r="D13" s="20">
        <v>52.6</v>
      </c>
      <c r="E13" s="20">
        <v>201.8</v>
      </c>
      <c r="F13" s="3" t="s">
        <v>21</v>
      </c>
      <c r="G13" s="1" t="s">
        <v>23</v>
      </c>
      <c r="H13" s="4">
        <f t="shared" ref="H13:H15" si="1">B13/(B13+C13)*(-100)</f>
        <v>-37.489208633093526</v>
      </c>
      <c r="I13" s="4">
        <f t="shared" ref="I13:I15" si="2">(100+H13)*(-1)</f>
        <v>-62.510791366906474</v>
      </c>
      <c r="J13" s="6">
        <f t="shared" ref="J13:J15" si="3">D13/(D13+E13)*100</f>
        <v>20.676100628930818</v>
      </c>
      <c r="K13" s="6">
        <f t="shared" ref="K13:K15" si="4">100-J13</f>
        <v>79.323899371069189</v>
      </c>
      <c r="L13" s="1" t="s">
        <v>2</v>
      </c>
      <c r="M13" s="6">
        <f t="shared" ref="M13:M15" si="5">B13/B$16*100</f>
        <v>22.149020274578145</v>
      </c>
      <c r="N13" s="6">
        <f t="shared" si="0"/>
        <v>36.938315691025799</v>
      </c>
      <c r="O13" s="6">
        <f t="shared" si="0"/>
        <v>20.922832140015913</v>
      </c>
      <c r="P13" s="6">
        <f t="shared" si="0"/>
        <v>36.177841520258163</v>
      </c>
    </row>
    <row r="14" spans="1:16" x14ac:dyDescent="0.2">
      <c r="A14" s="1" t="s">
        <v>3</v>
      </c>
      <c r="B14" s="14">
        <v>814.4</v>
      </c>
      <c r="C14" s="14">
        <v>811.9</v>
      </c>
      <c r="D14" s="20">
        <v>97.1</v>
      </c>
      <c r="E14" s="20">
        <v>199.7</v>
      </c>
      <c r="F14" s="3" t="s">
        <v>22</v>
      </c>
      <c r="G14" s="1" t="s">
        <v>24</v>
      </c>
      <c r="H14" s="4">
        <f t="shared" si="1"/>
        <v>-50.076861587652957</v>
      </c>
      <c r="I14" s="4">
        <f t="shared" si="2"/>
        <v>-49.923138412347043</v>
      </c>
      <c r="J14" s="6">
        <f t="shared" si="3"/>
        <v>32.715633423180599</v>
      </c>
      <c r="K14" s="6">
        <f t="shared" si="4"/>
        <v>67.284366576819394</v>
      </c>
      <c r="L14" s="1" t="s">
        <v>3</v>
      </c>
      <c r="M14" s="6">
        <f t="shared" si="5"/>
        <v>34.615548093679607</v>
      </c>
      <c r="N14" s="6">
        <f t="shared" si="0"/>
        <v>34.515155379840998</v>
      </c>
      <c r="O14" s="6">
        <f t="shared" si="0"/>
        <v>38.623707239459023</v>
      </c>
      <c r="P14" s="6">
        <f t="shared" si="0"/>
        <v>35.801362495518106</v>
      </c>
    </row>
    <row r="15" spans="1:16" x14ac:dyDescent="0.2">
      <c r="A15" s="1" t="s">
        <v>4</v>
      </c>
      <c r="B15" s="14">
        <v>602</v>
      </c>
      <c r="C15" s="14">
        <v>570.5</v>
      </c>
      <c r="D15" s="20">
        <v>93.4</v>
      </c>
      <c r="E15" s="20">
        <v>142.4</v>
      </c>
      <c r="F15" s="3" t="s">
        <v>11</v>
      </c>
      <c r="G15" s="1" t="s">
        <v>18</v>
      </c>
      <c r="H15" s="4">
        <f t="shared" si="1"/>
        <v>-51.343283582089548</v>
      </c>
      <c r="I15" s="4">
        <f t="shared" si="2"/>
        <v>-48.656716417910452</v>
      </c>
      <c r="J15" s="6">
        <f t="shared" si="3"/>
        <v>39.609838846480066</v>
      </c>
      <c r="K15" s="6">
        <f t="shared" si="4"/>
        <v>60.390161153519934</v>
      </c>
      <c r="L15" s="1" t="s">
        <v>4</v>
      </c>
      <c r="M15" s="6">
        <f t="shared" si="5"/>
        <v>25.587622731329962</v>
      </c>
      <c r="N15" s="6">
        <f t="shared" si="0"/>
        <v>24.252858904051351</v>
      </c>
      <c r="O15" s="6">
        <f t="shared" si="0"/>
        <v>37.151949085123306</v>
      </c>
      <c r="P15" s="6">
        <f t="shared" si="0"/>
        <v>25.528863391896738</v>
      </c>
    </row>
    <row r="16" spans="1:16" x14ac:dyDescent="0.2">
      <c r="A16" s="1" t="s">
        <v>0</v>
      </c>
      <c r="B16" s="15">
        <v>2352.6999999999998</v>
      </c>
      <c r="C16" s="13">
        <f t="shared" ref="C16:D16" si="6">SUM(C12:C15)</f>
        <v>2352.3000000000002</v>
      </c>
      <c r="D16" s="13">
        <f t="shared" si="6"/>
        <v>251.4</v>
      </c>
      <c r="E16" s="13">
        <f>SUM(E12:E15)</f>
        <v>557.79999999999995</v>
      </c>
      <c r="F16" s="3" t="s">
        <v>13</v>
      </c>
      <c r="G16" s="1" t="s">
        <v>19</v>
      </c>
      <c r="H16" s="4">
        <f>B16/(B16+C16)*(-100)</f>
        <v>-50.00425079702444</v>
      </c>
      <c r="I16" s="4">
        <f>(100+H16)*(-1)</f>
        <v>-49.99574920297556</v>
      </c>
      <c r="J16" s="6">
        <f>D16/(D16+E16)*100</f>
        <v>31.067721206129512</v>
      </c>
      <c r="K16" s="6">
        <f>100-J16</f>
        <v>68.932278793870495</v>
      </c>
      <c r="L16" s="1" t="s">
        <v>0</v>
      </c>
      <c r="M16" s="6">
        <v>100</v>
      </c>
      <c r="N16" s="6">
        <v>100</v>
      </c>
      <c r="O16" s="4">
        <v>100</v>
      </c>
      <c r="P16" s="4">
        <v>100</v>
      </c>
    </row>
    <row r="18" spans="2:16" x14ac:dyDescent="0.2">
      <c r="B18" s="16"/>
      <c r="C18" s="14"/>
      <c r="D18" s="20"/>
      <c r="E18" s="20"/>
      <c r="H18" s="4"/>
      <c r="I18" s="4"/>
      <c r="J18" s="4"/>
      <c r="K18" s="4"/>
      <c r="M18" s="6"/>
      <c r="N18" s="6"/>
      <c r="O18" s="6"/>
      <c r="P18" s="6"/>
    </row>
    <row r="19" spans="2:16" x14ac:dyDescent="0.2">
      <c r="B19" s="14"/>
      <c r="C19" s="14"/>
      <c r="D19" s="20"/>
      <c r="E19" s="20"/>
      <c r="H19" s="4"/>
      <c r="I19" s="4"/>
      <c r="J19" s="4"/>
      <c r="K19" s="4"/>
      <c r="M19" s="6"/>
      <c r="N19" s="6"/>
      <c r="O19" s="6"/>
      <c r="P19" s="6"/>
    </row>
    <row r="20" spans="2:16" x14ac:dyDescent="0.2">
      <c r="B20" s="14"/>
      <c r="C20" s="14"/>
      <c r="D20" s="20"/>
      <c r="E20" s="20"/>
      <c r="F20" s="4"/>
      <c r="G20" s="6"/>
      <c r="H20" s="4"/>
      <c r="I20" s="4"/>
      <c r="J20" s="4"/>
      <c r="K20" s="4"/>
      <c r="M20" s="6"/>
      <c r="N20" s="6"/>
      <c r="O20" s="6"/>
      <c r="P20" s="6"/>
    </row>
    <row r="21" spans="2:16" x14ac:dyDescent="0.2">
      <c r="B21" s="14"/>
      <c r="C21" s="14"/>
      <c r="D21" s="20"/>
      <c r="E21" s="20"/>
      <c r="F21" s="4"/>
      <c r="G21" s="6"/>
      <c r="H21" s="4"/>
      <c r="I21" s="4"/>
      <c r="J21" s="4"/>
      <c r="K21" s="4"/>
      <c r="M21" s="6"/>
      <c r="N21" s="6"/>
      <c r="O21" s="6"/>
      <c r="P21" s="6"/>
    </row>
    <row r="22" spans="2:16" x14ac:dyDescent="0.2">
      <c r="B22" s="14"/>
      <c r="C22" s="17"/>
      <c r="D22" s="19"/>
      <c r="E22" s="11"/>
      <c r="F22" s="4"/>
      <c r="G22" s="6"/>
      <c r="H22" s="4"/>
      <c r="I22" s="4"/>
      <c r="J22" s="4"/>
      <c r="K22" s="4"/>
      <c r="M22" s="6"/>
      <c r="N22" s="6"/>
      <c r="O22" s="6"/>
      <c r="P22" s="6"/>
    </row>
    <row r="23" spans="2:16" x14ac:dyDescent="0.2">
      <c r="B23" s="15"/>
      <c r="C23" s="18"/>
      <c r="D23" s="11"/>
      <c r="E23" s="11"/>
      <c r="G23" s="10"/>
      <c r="H23" s="4"/>
      <c r="I23" s="4"/>
      <c r="J23" s="4"/>
      <c r="K23" s="4"/>
    </row>
    <row r="24" spans="2:16" x14ac:dyDescent="0.2">
      <c r="B24" s="18"/>
      <c r="C24" s="18"/>
      <c r="D24" s="11"/>
      <c r="E24" s="11"/>
      <c r="H24" s="4"/>
      <c r="I24" s="4"/>
    </row>
    <row r="25" spans="2:16" x14ac:dyDescent="0.2">
      <c r="B25" s="18"/>
      <c r="C25" s="18"/>
      <c r="D25" s="12"/>
      <c r="E25" s="12"/>
      <c r="H25" s="4"/>
      <c r="I25" s="4"/>
    </row>
    <row r="26" spans="2:16" x14ac:dyDescent="0.2">
      <c r="B26" s="9"/>
      <c r="C26" s="9"/>
      <c r="D26" s="7"/>
      <c r="H26" s="4"/>
      <c r="I26" s="4"/>
    </row>
    <row r="27" spans="2:16" x14ac:dyDescent="0.2">
      <c r="D27" s="4"/>
      <c r="H27" s="4"/>
      <c r="I27" s="4"/>
    </row>
    <row r="28" spans="2:16" x14ac:dyDescent="0.2">
      <c r="D28" s="4"/>
      <c r="H28" s="4"/>
      <c r="I28" s="4"/>
    </row>
    <row r="29" spans="2:16" x14ac:dyDescent="0.2">
      <c r="D29" s="4"/>
      <c r="H29" s="6"/>
      <c r="I29" s="6"/>
    </row>
    <row r="30" spans="2:16" x14ac:dyDescent="0.2">
      <c r="D30" s="4"/>
    </row>
    <row r="31" spans="2:16" x14ac:dyDescent="0.2">
      <c r="D31" s="8"/>
    </row>
    <row r="32" spans="2:16" x14ac:dyDescent="0.2">
      <c r="D32" s="8"/>
    </row>
    <row r="33" spans="4:4" x14ac:dyDescent="0.2">
      <c r="D33" s="8"/>
    </row>
    <row r="34" spans="4:4" x14ac:dyDescent="0.2">
      <c r="D34" s="8"/>
    </row>
  </sheetData>
  <mergeCells count="16">
    <mergeCell ref="A8:A11"/>
    <mergeCell ref="B8:C9"/>
    <mergeCell ref="D8:E9"/>
    <mergeCell ref="F8:F11"/>
    <mergeCell ref="M8:N9"/>
    <mergeCell ref="O8:P9"/>
    <mergeCell ref="B10:C10"/>
    <mergeCell ref="D10:E10"/>
    <mergeCell ref="H10:I10"/>
    <mergeCell ref="J10:K10"/>
    <mergeCell ref="M10:N10"/>
    <mergeCell ref="O10:P10"/>
    <mergeCell ref="G8:G11"/>
    <mergeCell ref="H8:I9"/>
    <mergeCell ref="J8:K9"/>
    <mergeCell ref="L8:L1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Zaměstnaní-vzdělání</vt:lpstr>
      <vt:lpstr>k04g01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Engelova</dc:creator>
  <cp:lastModifiedBy>Vojtěch Řezanka Marek</cp:lastModifiedBy>
  <cp:lastPrinted>2006-02-08T15:12:59Z</cp:lastPrinted>
  <dcterms:created xsi:type="dcterms:W3CDTF">2004-01-23T07:54:49Z</dcterms:created>
  <dcterms:modified xsi:type="dcterms:W3CDTF">2023-03-23T12:57:59Z</dcterms:modified>
</cp:coreProperties>
</file>