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loha_rijen_2019\prispevky_internet\cestovní ruch\vscr2020\"/>
    </mc:Choice>
  </mc:AlternateContent>
  <bookViews>
    <workbookView xWindow="180" yWindow="-90" windowWidth="28650" windowHeight="12795" firstSheet="1" activeTab="1"/>
  </bookViews>
  <sheets>
    <sheet name="tab1_tuz_cesty_Tahoma" sheetId="25" r:id="rId1"/>
    <sheet name="tab2" sheetId="24" r:id="rId2"/>
  </sheets>
  <definedNames>
    <definedName name="_xlnm.Print_Area" localSheetId="0">tab1_tuz_cesty_Tahoma!#REF!</definedName>
  </definedNames>
  <calcPr calcId="162913"/>
</workbook>
</file>

<file path=xl/calcChain.xml><?xml version="1.0" encoding="utf-8"?>
<calcChain xmlns="http://schemas.openxmlformats.org/spreadsheetml/2006/main">
  <c r="J22" i="25" l="1"/>
  <c r="H22" i="25"/>
  <c r="D22" i="25"/>
  <c r="D23" i="25" s="1"/>
  <c r="B22" i="25"/>
  <c r="B23" i="25" s="1"/>
  <c r="Q20" i="25"/>
  <c r="L20" i="25"/>
  <c r="F20" i="25"/>
  <c r="Q19" i="25"/>
  <c r="P19" i="25" s="1"/>
  <c r="L19" i="25"/>
  <c r="F19" i="25"/>
  <c r="Q18" i="25"/>
  <c r="L18" i="25"/>
  <c r="F18" i="25"/>
  <c r="Q17" i="25"/>
  <c r="L17" i="25"/>
  <c r="F17" i="25"/>
  <c r="Q16" i="25"/>
  <c r="L16" i="25"/>
  <c r="F16" i="25"/>
  <c r="Q15" i="25"/>
  <c r="L15" i="25"/>
  <c r="F15" i="25"/>
  <c r="Q14" i="25"/>
  <c r="L14" i="25"/>
  <c r="F14" i="25"/>
  <c r="Q13" i="25"/>
  <c r="L13" i="25"/>
  <c r="F13" i="25"/>
  <c r="Q12" i="25"/>
  <c r="L12" i="25"/>
  <c r="F12" i="25"/>
  <c r="Q11" i="25"/>
  <c r="L11" i="25"/>
  <c r="F11" i="25"/>
  <c r="Q10" i="25"/>
  <c r="L10" i="25"/>
  <c r="F10" i="25"/>
  <c r="Q9" i="25"/>
  <c r="L9" i="25"/>
  <c r="F9" i="25"/>
  <c r="Q8" i="25"/>
  <c r="L8" i="25"/>
  <c r="F8" i="25"/>
  <c r="L7" i="25"/>
  <c r="Q6" i="25"/>
  <c r="L6" i="25"/>
  <c r="F6" i="25"/>
  <c r="P17" i="25" l="1"/>
  <c r="R11" i="25"/>
  <c r="R15" i="25"/>
  <c r="R9" i="25"/>
  <c r="R13" i="25"/>
  <c r="P11" i="25"/>
  <c r="P15" i="25"/>
  <c r="Q7" i="25"/>
  <c r="R19" i="25"/>
  <c r="R8" i="25"/>
  <c r="P10" i="25"/>
  <c r="R12" i="25"/>
  <c r="P14" i="25"/>
  <c r="R16" i="25"/>
  <c r="P18" i="25"/>
  <c r="R20" i="25"/>
  <c r="R17" i="25"/>
  <c r="P8" i="25"/>
  <c r="R10" i="25"/>
  <c r="P12" i="25"/>
  <c r="R14" i="25"/>
  <c r="P16" i="25"/>
  <c r="R18" i="25"/>
  <c r="P20" i="25"/>
  <c r="P9" i="25"/>
  <c r="P13" i="25"/>
  <c r="R7" i="25" l="1"/>
  <c r="P7" i="25"/>
  <c r="P21" i="25" s="1"/>
  <c r="Q21" i="25"/>
</calcChain>
</file>

<file path=xl/sharedStrings.xml><?xml version="1.0" encoding="utf-8"?>
<sst xmlns="http://schemas.openxmlformats.org/spreadsheetml/2006/main" count="67" uniqueCount="33">
  <si>
    <t>Rakousko</t>
  </si>
  <si>
    <t>Slovensko</t>
  </si>
  <si>
    <t>Chorvatsko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</si>
  <si>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</si>
  <si>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</si>
  <si>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</si>
  <si>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</si>
  <si>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</si>
  <si>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</si>
  <si>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</si>
  <si>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</si>
  <si>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</si>
  <si>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</si>
  <si>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</si>
  <si>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</si>
  <si>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</si>
  <si>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</si>
  <si>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Kratší cesty</t>
  </si>
  <si>
    <t>Delší cesty</t>
  </si>
  <si>
    <t>Cíl cesty</t>
  </si>
  <si>
    <t xml:space="preserve">. </t>
  </si>
  <si>
    <t xml:space="preserve">průměrný počet přenocování </t>
  </si>
  <si>
    <t>Cesty českých občanů v tuzemsku za účelem trávení volného času v roce 2020</t>
  </si>
  <si>
    <t>index 2020/19
v %</t>
  </si>
  <si>
    <t>z toho:</t>
  </si>
  <si>
    <t>počet cest 
v tis.</t>
  </si>
  <si>
    <t>počet
přeno-
cování
v tis.</t>
  </si>
  <si>
    <t>Česká republika</t>
  </si>
  <si>
    <t>Celkem</t>
  </si>
  <si>
    <t>z toho do zemí 
           Evropské unie</t>
  </si>
  <si>
    <t>Tuzemské soukromé cesty rezidentů v roce 2020</t>
  </si>
  <si>
    <t>Tab. 2 Delší a kratší cesty rezidentů do zahraničí v roce 2020</t>
  </si>
  <si>
    <t>Tab. 1 Delší a kratší cesty rezidentů v tuzemsku podle cílové destinace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</si>
</sst>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 ;\-#,##0.0\ "/>
    <numFmt numFmtId="166" formatCode="#,##0_ ;\-#,##0\ 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color rgb="FF000000"/>
      <name val="Arial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0" fontId="4" fillId="0" borderId="0" xfId="0" applyFont="1" applyAlignment="1">
      <alignment horizontal="left"/>
    </xf>
    <xf numFmtId="0" fontId="2" fillId="0" borderId="0" xfId="1" applyFont="1" applyFill="1"/>
    <xf numFmtId="0" fontId="1" fillId="0" borderId="1" xfId="1" applyFont="1" applyFill="1" applyBorder="1"/>
    <xf numFmtId="0" fontId="2" fillId="0" borderId="0" xfId="1" applyFont="1"/>
    <xf numFmtId="0" fontId="2" fillId="0" borderId="0" xfId="1" applyFont="1" applyBorder="1"/>
    <xf numFmtId="166" fontId="1" fillId="0" borderId="1" xfId="1" applyNumberFormat="1" applyFont="1" applyBorder="1"/>
    <xf numFmtId="166" fontId="1" fillId="0" borderId="4" xfId="1" applyNumberFormat="1" applyFont="1" applyBorder="1"/>
    <xf numFmtId="165" fontId="1" fillId="0" borderId="4" xfId="1" applyNumberFormat="1" applyFont="1" applyBorder="1"/>
    <xf numFmtId="166" fontId="5" fillId="0" borderId="1" xfId="1" applyNumberFormat="1" applyFont="1" applyBorder="1"/>
    <xf numFmtId="166" fontId="5" fillId="0" borderId="4" xfId="1" applyNumberFormat="1" applyFont="1" applyBorder="1"/>
    <xf numFmtId="165" fontId="5" fillId="0" borderId="4" xfId="1" applyNumberFormat="1" applyFont="1" applyBorder="1"/>
    <xf numFmtId="4" fontId="2" fillId="0" borderId="0" xfId="1" applyNumberFormat="1" applyFont="1"/>
    <xf numFmtId="165" fontId="1" fillId="0" borderId="5" xfId="1" applyNumberFormat="1" applyFont="1" applyBorder="1"/>
    <xf numFmtId="165" fontId="1" fillId="0" borderId="0" xfId="1" applyNumberFormat="1" applyFont="1" applyBorder="1" applyAlignment="1"/>
    <xf numFmtId="165" fontId="5" fillId="0" borderId="0" xfId="1" applyNumberFormat="1" applyFont="1" applyBorder="1" applyAlignment="1"/>
    <xf numFmtId="0" fontId="1" fillId="0" borderId="4" xfId="1" applyFont="1" applyFill="1" applyBorder="1"/>
    <xf numFmtId="164" fontId="2" fillId="0" borderId="0" xfId="1" applyNumberFormat="1" applyFont="1"/>
    <xf numFmtId="0" fontId="2" fillId="2" borderId="0" xfId="1" applyFont="1" applyFill="1"/>
    <xf numFmtId="165" fontId="1" fillId="2" borderId="0" xfId="1" applyNumberFormat="1" applyFont="1" applyFill="1" applyBorder="1" applyAlignment="1"/>
    <xf numFmtId="0" fontId="6" fillId="0" borderId="0" xfId="1" applyFont="1" applyFill="1" applyBorder="1" applyAlignment="1"/>
    <xf numFmtId="0" fontId="5" fillId="0" borderId="9" xfId="1" applyFont="1" applyFill="1" applyBorder="1"/>
    <xf numFmtId="165" fontId="5" fillId="0" borderId="8" xfId="1" applyNumberFormat="1" applyFont="1" applyBorder="1"/>
    <xf numFmtId="165" fontId="1" fillId="0" borderId="8" xfId="1" applyNumberFormat="1" applyFont="1" applyBorder="1"/>
    <xf numFmtId="165" fontId="5" fillId="0" borderId="8" xfId="1" applyNumberFormat="1" applyFont="1" applyBorder="1" applyAlignment="1" applyProtection="1">
      <alignment horizontal="right"/>
    </xf>
    <xf numFmtId="165" fontId="1" fillId="0" borderId="8" xfId="1" applyNumberFormat="1" applyFont="1" applyBorder="1" applyAlignment="1"/>
    <xf numFmtId="3" fontId="1" fillId="0" borderId="0" xfId="1" applyNumberFormat="1" applyFont="1"/>
    <xf numFmtId="166" fontId="2" fillId="0" borderId="0" xfId="1" applyNumberFormat="1" applyFont="1"/>
    <xf numFmtId="164" fontId="1" fillId="0" borderId="0" xfId="1" applyNumberFormat="1" applyFont="1"/>
    <xf numFmtId="164" fontId="7" fillId="0" borderId="0" xfId="0" applyNumberFormat="1" applyFont="1" applyAlignment="1">
      <alignment horizontal="left" readingOrder="1"/>
    </xf>
    <xf numFmtId="0" fontId="1" fillId="0" borderId="0" xfId="1" applyFont="1" applyBorder="1" applyAlignment="1">
      <alignment horizontal="left" indent="1"/>
    </xf>
    <xf numFmtId="0" fontId="5" fillId="0" borderId="0" xfId="1" applyFont="1" applyBorder="1" applyAlignment="1">
      <alignment horizontal="left" indent="1"/>
    </xf>
    <xf numFmtId="166" fontId="1" fillId="0" borderId="0" xfId="1" applyNumberFormat="1" applyFont="1"/>
    <xf numFmtId="166" fontId="1" fillId="0" borderId="0" xfId="1" applyNumberFormat="1" applyFont="1" applyBorder="1"/>
    <xf numFmtId="165" fontId="1" fillId="0" borderId="0" xfId="1" applyNumberFormat="1" applyFont="1" applyBorder="1"/>
    <xf numFmtId="165" fontId="1" fillId="0" borderId="4" xfId="1" applyNumberFormat="1" applyFont="1" applyFill="1" applyBorder="1"/>
    <xf numFmtId="165" fontId="1" fillId="0" borderId="0" xfId="1" applyNumberFormat="1" applyFont="1" applyFill="1" applyBorder="1"/>
    <xf numFmtId="166" fontId="1" fillId="0" borderId="0" xfId="1" applyNumberFormat="1" applyFont="1" applyFill="1" applyBorder="1"/>
    <xf numFmtId="165" fontId="1" fillId="0" borderId="0" xfId="1" applyNumberFormat="1" applyFont="1" applyFill="1" applyBorder="1" applyAlignment="1"/>
    <xf numFmtId="0" fontId="1" fillId="0" borderId="0" xfId="1" applyFont="1" applyBorder="1"/>
    <xf numFmtId="166" fontId="5" fillId="0" borderId="0" xfId="1" applyNumberFormat="1" applyFont="1" applyBorder="1"/>
    <xf numFmtId="166" fontId="5" fillId="0" borderId="0" xfId="1" applyNumberFormat="1" applyFont="1" applyFill="1" applyBorder="1"/>
    <xf numFmtId="165" fontId="1" fillId="0" borderId="0" xfId="1" applyNumberFormat="1" applyFont="1"/>
    <xf numFmtId="1" fontId="1" fillId="0" borderId="0" xfId="1" applyNumberFormat="1" applyFont="1"/>
    <xf numFmtId="0" fontId="5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165" fontId="5" fillId="0" borderId="0" xfId="1" applyNumberFormat="1" applyFont="1" applyBorder="1" applyAlignment="1" applyProtection="1">
      <alignment horizontal="right"/>
    </xf>
    <xf numFmtId="0" fontId="1" fillId="0" borderId="7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1" fontId="1" fillId="0" borderId="0" xfId="1" applyNumberFormat="1" applyFont="1" applyFill="1"/>
    <xf numFmtId="166" fontId="1" fillId="3" borderId="0" xfId="1" applyNumberFormat="1" applyFont="1" applyFill="1"/>
    <xf numFmtId="3" fontId="2" fillId="3" borderId="0" xfId="1" applyNumberFormat="1" applyFont="1" applyFill="1"/>
    <xf numFmtId="3" fontId="2" fillId="0" borderId="0" xfId="1" applyNumberFormat="1" applyFont="1"/>
    <xf numFmtId="0" fontId="1" fillId="0" borderId="9" xfId="1" applyFont="1" applyFill="1" applyBorder="1" applyAlignment="1">
      <alignment wrapText="1"/>
    </xf>
    <xf numFmtId="165" fontId="1" fillId="0" borderId="2" xfId="1" applyNumberFormat="1" applyFont="1" applyBorder="1"/>
    <xf numFmtId="0" fontId="1" fillId="0" borderId="9" xfId="1" applyFont="1" applyFill="1" applyBorder="1" applyAlignment="1">
      <alignment horizontal="left" wrapText="1" indent="1"/>
    </xf>
    <xf numFmtId="0" fontId="1" fillId="0" borderId="9" xfId="1" applyFont="1" applyFill="1" applyBorder="1" applyAlignment="1">
      <alignment horizontal="left" indent="2"/>
    </xf>
    <xf numFmtId="166" fontId="1" fillId="0" borderId="4" xfId="1" applyNumberFormat="1" applyFont="1" applyBorder="1" applyAlignment="1">
      <alignment horizontal="right"/>
    </xf>
    <xf numFmtId="165" fontId="1" fillId="0" borderId="8" xfId="1" applyNumberFormat="1" applyFont="1" applyBorder="1" applyAlignment="1">
      <alignment horizontal="right"/>
    </xf>
    <xf numFmtId="165" fontId="5" fillId="0" borderId="21" xfId="1" applyNumberFormat="1" applyFont="1" applyBorder="1"/>
    <xf numFmtId="165" fontId="5" fillId="0" borderId="0" xfId="1" applyNumberFormat="1" applyFont="1" applyBorder="1"/>
    <xf numFmtId="0" fontId="4" fillId="0" borderId="0" xfId="0" applyFont="1" applyAlignment="1">
      <alignment vertical="center"/>
    </xf>
    <xf numFmtId="0" fontId="8" fillId="0" borderId="0" xfId="1" applyFont="1"/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165" fontId="10" fillId="0" borderId="4" xfId="1" applyNumberFormat="1" applyFont="1" applyBorder="1"/>
    <xf numFmtId="166" fontId="10" fillId="0" borderId="4" xfId="1" applyNumberFormat="1" applyFont="1" applyBorder="1"/>
    <xf numFmtId="165" fontId="10" fillId="0" borderId="8" xfId="1" applyNumberFormat="1" applyFont="1" applyBorder="1" applyAlignment="1" applyProtection="1">
      <alignment horizontal="right"/>
    </xf>
    <xf numFmtId="165" fontId="9" fillId="0" borderId="4" xfId="1" applyNumberFormat="1" applyFont="1" applyBorder="1"/>
    <xf numFmtId="166" fontId="9" fillId="0" borderId="4" xfId="1" applyNumberFormat="1" applyFont="1" applyBorder="1"/>
    <xf numFmtId="165" fontId="9" fillId="0" borderId="8" xfId="1" applyNumberFormat="1" applyFont="1" applyBorder="1" applyAlignment="1"/>
    <xf numFmtId="165" fontId="9" fillId="0" borderId="4" xfId="1" applyNumberFormat="1" applyFont="1" applyFill="1" applyBorder="1"/>
    <xf numFmtId="0" fontId="8" fillId="0" borderId="0" xfId="1" applyFont="1" applyBorder="1"/>
    <xf numFmtId="0" fontId="10" fillId="0" borderId="9" xfId="1" applyFont="1" applyBorder="1" applyAlignment="1"/>
    <xf numFmtId="166" fontId="10" fillId="0" borderId="1" xfId="1" applyNumberFormat="1" applyFont="1" applyBorder="1" applyAlignment="1"/>
    <xf numFmtId="165" fontId="10" fillId="0" borderId="4" xfId="1" applyNumberFormat="1" applyFont="1" applyBorder="1" applyAlignment="1" applyProtection="1"/>
    <xf numFmtId="166" fontId="10" fillId="0" borderId="4" xfId="1" applyNumberFormat="1" applyFont="1" applyBorder="1" applyAlignment="1"/>
    <xf numFmtId="165" fontId="10" fillId="0" borderId="4" xfId="1" applyNumberFormat="1" applyFont="1" applyBorder="1" applyAlignment="1"/>
    <xf numFmtId="165" fontId="10" fillId="0" borderId="4" xfId="1" applyNumberFormat="1" applyFont="1" applyBorder="1" applyAlignment="1" applyProtection="1">
      <alignment horizontal="right"/>
    </xf>
    <xf numFmtId="165" fontId="10" fillId="0" borderId="9" xfId="1" applyNumberFormat="1" applyFont="1" applyBorder="1" applyAlignment="1" applyProtection="1">
      <alignment horizontal="right"/>
    </xf>
    <xf numFmtId="166" fontId="10" fillId="0" borderId="1" xfId="1" applyNumberFormat="1" applyFont="1" applyBorder="1" applyAlignment="1">
      <alignment horizontal="right"/>
    </xf>
    <xf numFmtId="165" fontId="10" fillId="0" borderId="2" xfId="1" applyNumberFormat="1" applyFont="1" applyBorder="1" applyAlignment="1" applyProtection="1">
      <alignment horizontal="right"/>
    </xf>
    <xf numFmtId="166" fontId="10" fillId="0" borderId="4" xfId="1" applyNumberFormat="1" applyFont="1" applyBorder="1" applyAlignment="1">
      <alignment horizontal="right"/>
    </xf>
    <xf numFmtId="165" fontId="10" fillId="0" borderId="4" xfId="1" applyNumberFormat="1" applyFont="1" applyBorder="1" applyAlignment="1">
      <alignment horizontal="right"/>
    </xf>
    <xf numFmtId="0" fontId="9" fillId="0" borderId="9" xfId="1" applyFont="1" applyFill="1" applyBorder="1" applyAlignment="1">
      <alignment horizontal="left" indent="1"/>
    </xf>
    <xf numFmtId="166" fontId="9" fillId="0" borderId="1" xfId="1" applyNumberFormat="1" applyFont="1" applyFill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6" fontId="9" fillId="0" borderId="4" xfId="1" applyNumberFormat="1" applyFont="1" applyFill="1" applyBorder="1" applyAlignment="1">
      <alignment horizontal="right"/>
    </xf>
    <xf numFmtId="165" fontId="9" fillId="0" borderId="9" xfId="1" applyNumberFormat="1" applyFont="1" applyFill="1" applyBorder="1" applyAlignment="1"/>
    <xf numFmtId="166" fontId="9" fillId="0" borderId="1" xfId="1" applyNumberFormat="1" applyFont="1" applyFill="1" applyBorder="1"/>
    <xf numFmtId="165" fontId="9" fillId="0" borderId="2" xfId="1" applyNumberFormat="1" applyFont="1" applyFill="1" applyBorder="1"/>
    <xf numFmtId="166" fontId="9" fillId="0" borderId="1" xfId="1" applyNumberFormat="1" applyFont="1" applyFill="1" applyBorder="1" applyAlignment="1"/>
    <xf numFmtId="165" fontId="9" fillId="0" borderId="4" xfId="1" applyNumberFormat="1" applyFont="1" applyFill="1" applyBorder="1" applyAlignment="1"/>
    <xf numFmtId="166" fontId="9" fillId="0" borderId="4" xfId="1" applyNumberFormat="1" applyFont="1" applyFill="1" applyBorder="1" applyAlignment="1"/>
    <xf numFmtId="0" fontId="10" fillId="0" borderId="9" xfId="1" applyFont="1" applyFill="1" applyBorder="1" applyAlignment="1">
      <alignment horizontal="left" indent="1"/>
    </xf>
    <xf numFmtId="166" fontId="10" fillId="0" borderId="1" xfId="1" applyNumberFormat="1" applyFont="1" applyFill="1" applyBorder="1" applyAlignment="1"/>
    <xf numFmtId="165" fontId="10" fillId="0" borderId="4" xfId="1" applyNumberFormat="1" applyFont="1" applyFill="1" applyBorder="1" applyAlignment="1"/>
    <xf numFmtId="166" fontId="10" fillId="0" borderId="4" xfId="1" applyNumberFormat="1" applyFont="1" applyFill="1" applyBorder="1" applyAlignment="1"/>
    <xf numFmtId="165" fontId="10" fillId="0" borderId="4" xfId="1" applyNumberFormat="1" applyFont="1" applyFill="1" applyBorder="1"/>
    <xf numFmtId="165" fontId="10" fillId="0" borderId="9" xfId="1" applyNumberFormat="1" applyFont="1" applyFill="1" applyBorder="1" applyAlignment="1"/>
    <xf numFmtId="166" fontId="10" fillId="0" borderId="1" xfId="1" applyNumberFormat="1" applyFont="1" applyFill="1" applyBorder="1"/>
    <xf numFmtId="165" fontId="10" fillId="0" borderId="2" xfId="1" applyNumberFormat="1" applyFont="1" applyFill="1" applyBorder="1"/>
    <xf numFmtId="165" fontId="10" fillId="0" borderId="8" xfId="1" applyNumberFormat="1" applyFont="1" applyBorder="1" applyAlignment="1"/>
    <xf numFmtId="0" fontId="9" fillId="0" borderId="1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0071BC"/>
      <color rgb="FFBD1B21"/>
      <color rgb="FFBFBFBF"/>
      <color rgb="FFEA6C72"/>
      <color rgb="FFA6A6A6"/>
      <color rgb="FFE8AFB2"/>
      <color rgb="FFA6CDE8"/>
      <color rgb="FF48AEE7"/>
      <color rgb="FF29A8FF"/>
      <color rgb="FF84C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Normal="100" workbookViewId="0"/>
  </sheetViews>
  <sheetFormatPr defaultRowHeight="12.75" x14ac:dyDescent="0.2"/>
  <cols>
    <col min="1" max="1" width="14.5703125" style="4" customWidth="1"/>
    <col min="2" max="2" width="6.140625" style="4" customWidth="1"/>
    <col min="3" max="3" width="6.42578125" style="4" customWidth="1"/>
    <col min="4" max="4" width="6.7109375" style="4" customWidth="1"/>
    <col min="5" max="5" width="6.42578125" style="4" customWidth="1"/>
    <col min="6" max="7" width="5.140625" style="4" customWidth="1"/>
    <col min="8" max="8" width="6.5703125" style="4" customWidth="1"/>
    <col min="9" max="9" width="6.42578125" style="4" customWidth="1"/>
    <col min="10" max="10" width="6.7109375" style="4" customWidth="1"/>
    <col min="11" max="11" width="6.42578125" style="4" customWidth="1"/>
    <col min="12" max="13" width="5.140625" style="4" customWidth="1"/>
    <col min="14" max="15" width="7" style="4" customWidth="1"/>
    <col min="16" max="16384" width="9.140625" style="4"/>
  </cols>
  <sheetData>
    <row r="1" spans="1:28" ht="12.75" customHeight="1" x14ac:dyDescent="0.2">
      <c r="A1" s="1" t="s">
        <v>32</v>
      </c>
      <c r="O1" s="1" t="s">
        <v>22</v>
      </c>
      <c r="Q1" s="5"/>
      <c r="R1" s="5"/>
      <c r="T1" s="62"/>
    </row>
    <row r="2" spans="1:28" ht="12.75" customHeight="1" thickBot="1" x14ac:dyDescent="0.25">
      <c r="A2" s="63"/>
      <c r="B2" s="63"/>
      <c r="C2" s="63"/>
      <c r="D2" s="63"/>
      <c r="E2" s="63"/>
      <c r="F2" s="63"/>
      <c r="G2" s="63"/>
      <c r="H2" s="63"/>
      <c r="I2" s="74"/>
      <c r="J2" s="74"/>
      <c r="K2" s="74"/>
      <c r="L2" s="74"/>
      <c r="M2" s="74"/>
      <c r="N2" s="5"/>
      <c r="O2" s="5"/>
      <c r="Q2" s="5"/>
      <c r="R2" s="33"/>
    </row>
    <row r="3" spans="1:28" ht="13.5" customHeight="1" x14ac:dyDescent="0.2">
      <c r="A3" s="109" t="s">
        <v>19</v>
      </c>
      <c r="B3" s="112" t="s">
        <v>18</v>
      </c>
      <c r="C3" s="112"/>
      <c r="D3" s="112"/>
      <c r="E3" s="112"/>
      <c r="F3" s="112"/>
      <c r="G3" s="113"/>
      <c r="H3" s="114" t="s">
        <v>17</v>
      </c>
      <c r="I3" s="112"/>
      <c r="J3" s="112"/>
      <c r="K3" s="112"/>
      <c r="L3" s="112"/>
      <c r="M3" s="112"/>
      <c r="N3" s="44"/>
      <c r="O3" s="44"/>
    </row>
    <row r="4" spans="1:28" ht="36" customHeight="1" x14ac:dyDescent="0.2">
      <c r="A4" s="110"/>
      <c r="B4" s="115" t="s">
        <v>25</v>
      </c>
      <c r="C4" s="105" t="s">
        <v>23</v>
      </c>
      <c r="D4" s="105" t="s">
        <v>26</v>
      </c>
      <c r="E4" s="105" t="s">
        <v>23</v>
      </c>
      <c r="F4" s="107" t="s">
        <v>21</v>
      </c>
      <c r="G4" s="117"/>
      <c r="H4" s="115" t="s">
        <v>25</v>
      </c>
      <c r="I4" s="105" t="s">
        <v>23</v>
      </c>
      <c r="J4" s="105" t="s">
        <v>26</v>
      </c>
      <c r="K4" s="105" t="s">
        <v>23</v>
      </c>
      <c r="L4" s="107" t="s">
        <v>21</v>
      </c>
      <c r="M4" s="108"/>
      <c r="N4" s="45"/>
      <c r="O4" s="45"/>
    </row>
    <row r="5" spans="1:28" ht="14.25" customHeight="1" thickBot="1" x14ac:dyDescent="0.25">
      <c r="A5" s="111"/>
      <c r="B5" s="116"/>
      <c r="C5" s="106"/>
      <c r="D5" s="106"/>
      <c r="E5" s="106"/>
      <c r="F5" s="64">
        <v>2020</v>
      </c>
      <c r="G5" s="65">
        <v>2019</v>
      </c>
      <c r="H5" s="116"/>
      <c r="I5" s="106"/>
      <c r="J5" s="106"/>
      <c r="K5" s="106"/>
      <c r="L5" s="64">
        <v>2020</v>
      </c>
      <c r="M5" s="66">
        <v>2019</v>
      </c>
      <c r="N5" s="45"/>
      <c r="O5" s="45"/>
    </row>
    <row r="6" spans="1:28" ht="15" customHeight="1" x14ac:dyDescent="0.2">
      <c r="A6" s="75" t="s">
        <v>27</v>
      </c>
      <c r="B6" s="76">
        <v>7635.8979886079132</v>
      </c>
      <c r="C6" s="77">
        <v>90.771921007000827</v>
      </c>
      <c r="D6" s="78">
        <v>60211.507143428229</v>
      </c>
      <c r="E6" s="79">
        <v>94.532455603872705</v>
      </c>
      <c r="F6" s="80">
        <f>+D6/B6</f>
        <v>7.885321049765003</v>
      </c>
      <c r="G6" s="81">
        <v>7.5716401829594169</v>
      </c>
      <c r="H6" s="82">
        <v>12774.636998735814</v>
      </c>
      <c r="I6" s="83">
        <v>69.801327296961929</v>
      </c>
      <c r="J6" s="84">
        <v>24998.820698738538</v>
      </c>
      <c r="K6" s="85">
        <v>70.253907653580129</v>
      </c>
      <c r="L6" s="80">
        <f>+J6/H6</f>
        <v>1.9569104547716258</v>
      </c>
      <c r="M6" s="69">
        <v>1.9443039071635189</v>
      </c>
      <c r="N6" s="46"/>
      <c r="O6" s="46"/>
      <c r="Q6" s="42">
        <f>+B6+H6</f>
        <v>20410.534987343726</v>
      </c>
      <c r="R6" s="28"/>
      <c r="S6" s="28"/>
      <c r="T6" s="28"/>
      <c r="U6" s="28"/>
      <c r="V6" s="28"/>
      <c r="W6" s="28"/>
      <c r="X6" s="28"/>
      <c r="Y6" s="28"/>
      <c r="Z6" s="28"/>
      <c r="AA6" s="27"/>
      <c r="AB6" s="27"/>
    </row>
    <row r="7" spans="1:28" ht="12" customHeight="1" x14ac:dyDescent="0.2">
      <c r="A7" s="86" t="s">
        <v>3</v>
      </c>
      <c r="B7" s="87" t="s">
        <v>20</v>
      </c>
      <c r="C7" s="88" t="s">
        <v>20</v>
      </c>
      <c r="D7" s="89" t="s">
        <v>20</v>
      </c>
      <c r="E7" s="89" t="s">
        <v>20</v>
      </c>
      <c r="F7" s="89" t="s">
        <v>20</v>
      </c>
      <c r="G7" s="90">
        <v>6.2579145592496745</v>
      </c>
      <c r="H7" s="91">
        <v>458.21180231118569</v>
      </c>
      <c r="I7" s="92">
        <v>46.096457258730759</v>
      </c>
      <c r="J7" s="71">
        <v>865.96519824502309</v>
      </c>
      <c r="K7" s="70">
        <v>48.44956137977735</v>
      </c>
      <c r="L7" s="73">
        <f>+J7/H7</f>
        <v>1.8898797322049761</v>
      </c>
      <c r="M7" s="72">
        <v>1.7980918261953638</v>
      </c>
      <c r="N7" s="14"/>
      <c r="O7" s="14"/>
      <c r="P7" s="17">
        <f>+Q7/$Q$6*100</f>
        <v>2.6978129570678324</v>
      </c>
      <c r="Q7" s="51">
        <f>+B23+H7</f>
        <v>550.63805749542234</v>
      </c>
      <c r="R7" s="43">
        <f>RANK(Q7,$Q$7:$Q$20)</f>
        <v>14</v>
      </c>
      <c r="S7" s="28"/>
      <c r="T7" s="28"/>
      <c r="U7" s="28"/>
      <c r="V7" s="28"/>
      <c r="W7" s="28"/>
      <c r="X7" s="28"/>
      <c r="Y7" s="28"/>
      <c r="Z7" s="28"/>
      <c r="AA7" s="27"/>
      <c r="AB7" s="27"/>
    </row>
    <row r="8" spans="1:28" ht="12" customHeight="1" x14ac:dyDescent="0.2">
      <c r="A8" s="86" t="s">
        <v>4</v>
      </c>
      <c r="B8" s="93">
        <v>1375.2216007301404</v>
      </c>
      <c r="C8" s="94">
        <v>91.02697352384557</v>
      </c>
      <c r="D8" s="95">
        <v>13929.559228906493</v>
      </c>
      <c r="E8" s="94">
        <v>98.01159528421131</v>
      </c>
      <c r="F8" s="73">
        <f t="shared" ref="F8:F20" si="0">+D8/B8</f>
        <v>10.128956105336721</v>
      </c>
      <c r="G8" s="90">
        <v>9.4071340901152123</v>
      </c>
      <c r="H8" s="91">
        <v>2393.5295108695314</v>
      </c>
      <c r="I8" s="92">
        <v>72.039744036795199</v>
      </c>
      <c r="J8" s="71">
        <v>4811.1321289008811</v>
      </c>
      <c r="K8" s="70">
        <v>71.847941128889161</v>
      </c>
      <c r="L8" s="73">
        <f t="shared" ref="L8:L20" si="1">+J8/H8</f>
        <v>2.0100575769183111</v>
      </c>
      <c r="M8" s="72">
        <v>2.0154235607204063</v>
      </c>
      <c r="N8" s="14"/>
      <c r="O8" s="14"/>
      <c r="P8" s="17">
        <f>+Q8/$Q$6*100</f>
        <v>18.464734579160318</v>
      </c>
      <c r="Q8" s="32">
        <f t="shared" ref="Q8:Q20" si="2">+B8+H8</f>
        <v>3768.7511115996717</v>
      </c>
      <c r="R8" s="50">
        <f>RANK(Q8,$Q$8:$Q$20)</f>
        <v>1</v>
      </c>
      <c r="S8" s="28"/>
      <c r="T8" s="28"/>
      <c r="U8" s="28"/>
      <c r="V8" s="28"/>
      <c r="W8" s="28"/>
      <c r="X8" s="28"/>
      <c r="Y8" s="28"/>
      <c r="Z8" s="28"/>
      <c r="AA8" s="27"/>
      <c r="AB8" s="27"/>
    </row>
    <row r="9" spans="1:28" ht="12" customHeight="1" x14ac:dyDescent="0.2">
      <c r="A9" s="96" t="s">
        <v>5</v>
      </c>
      <c r="B9" s="97">
        <v>1160.1765897282653</v>
      </c>
      <c r="C9" s="98">
        <v>98.110833674118112</v>
      </c>
      <c r="D9" s="99">
        <v>8649.5197767595546</v>
      </c>
      <c r="E9" s="98">
        <v>103.19761733320392</v>
      </c>
      <c r="F9" s="100">
        <f t="shared" si="0"/>
        <v>7.4553476197838391</v>
      </c>
      <c r="G9" s="101">
        <v>7.0878610302177956</v>
      </c>
      <c r="H9" s="102">
        <v>1182.1406950627829</v>
      </c>
      <c r="I9" s="103">
        <v>71.548700628032307</v>
      </c>
      <c r="J9" s="68">
        <v>2237.4385115332602</v>
      </c>
      <c r="K9" s="67">
        <v>71.574430247327967</v>
      </c>
      <c r="L9" s="100">
        <f t="shared" si="1"/>
        <v>1.8927006919548024</v>
      </c>
      <c r="M9" s="104">
        <v>1.8920203027700566</v>
      </c>
      <c r="N9" s="15"/>
      <c r="O9" s="15"/>
      <c r="P9" s="17">
        <f t="shared" ref="P9:P20" si="3">+Q9/$Q$6*100</f>
        <v>11.476021016810607</v>
      </c>
      <c r="Q9" s="32">
        <f t="shared" si="2"/>
        <v>2342.3172847910482</v>
      </c>
      <c r="R9" s="50">
        <f t="shared" ref="R9:R20" si="4">RANK(Q9,$Q$8:$Q$20)</f>
        <v>2</v>
      </c>
      <c r="S9" s="28"/>
      <c r="T9" s="28"/>
      <c r="U9" s="28"/>
      <c r="V9" s="28"/>
      <c r="W9" s="28"/>
      <c r="X9" s="28"/>
      <c r="Y9" s="28"/>
      <c r="Z9" s="28"/>
      <c r="AA9" s="27"/>
      <c r="AB9" s="27"/>
    </row>
    <row r="10" spans="1:28" ht="12" customHeight="1" x14ac:dyDescent="0.2">
      <c r="A10" s="86" t="s">
        <v>6</v>
      </c>
      <c r="B10" s="93">
        <v>494.39873410120134</v>
      </c>
      <c r="C10" s="94">
        <v>105.87517712909393</v>
      </c>
      <c r="D10" s="95">
        <v>4198.4920512883346</v>
      </c>
      <c r="E10" s="94">
        <v>129.72672876130193</v>
      </c>
      <c r="F10" s="73">
        <f t="shared" si="0"/>
        <v>8.4921173168475814</v>
      </c>
      <c r="G10" s="90">
        <v>6.9307569358095948</v>
      </c>
      <c r="H10" s="91">
        <v>809.75106819217228</v>
      </c>
      <c r="I10" s="92">
        <v>59.862818701086297</v>
      </c>
      <c r="J10" s="71">
        <v>1671.331091311491</v>
      </c>
      <c r="K10" s="70">
        <v>61.328636465757214</v>
      </c>
      <c r="L10" s="73">
        <f t="shared" si="1"/>
        <v>2.0640060346482265</v>
      </c>
      <c r="M10" s="72">
        <v>2.0146741582797598</v>
      </c>
      <c r="N10" s="14"/>
      <c r="O10" s="14"/>
      <c r="P10" s="17">
        <f t="shared" si="3"/>
        <v>6.3895914688275335</v>
      </c>
      <c r="Q10" s="32">
        <f t="shared" si="2"/>
        <v>1304.1498022933736</v>
      </c>
      <c r="R10" s="50">
        <f t="shared" si="4"/>
        <v>8</v>
      </c>
      <c r="S10" s="28"/>
      <c r="T10" s="28"/>
      <c r="U10" s="28"/>
      <c r="V10" s="28"/>
      <c r="W10" s="28"/>
      <c r="X10" s="28"/>
      <c r="Y10" s="28"/>
      <c r="Z10" s="28"/>
      <c r="AA10" s="27"/>
      <c r="AB10" s="27"/>
    </row>
    <row r="11" spans="1:28" ht="12" customHeight="1" x14ac:dyDescent="0.2">
      <c r="A11" s="86" t="s">
        <v>7</v>
      </c>
      <c r="B11" s="93">
        <v>247.08975284576036</v>
      </c>
      <c r="C11" s="94">
        <v>139.09882141350295</v>
      </c>
      <c r="D11" s="95">
        <v>1574.3766438698815</v>
      </c>
      <c r="E11" s="94">
        <v>110.40778003379845</v>
      </c>
      <c r="F11" s="73">
        <f t="shared" si="0"/>
        <v>6.3716792207592965</v>
      </c>
      <c r="G11" s="90">
        <v>8.0274512336106163</v>
      </c>
      <c r="H11" s="91">
        <v>349.19562203950949</v>
      </c>
      <c r="I11" s="92">
        <v>94.507005428737912</v>
      </c>
      <c r="J11" s="71">
        <v>657.83697063887485</v>
      </c>
      <c r="K11" s="70">
        <v>90.626173000622728</v>
      </c>
      <c r="L11" s="73">
        <f t="shared" si="1"/>
        <v>1.8838637403204452</v>
      </c>
      <c r="M11" s="72">
        <v>1.9645353526319982</v>
      </c>
      <c r="N11" s="14"/>
      <c r="O11" s="14"/>
      <c r="P11" s="17">
        <f t="shared" si="3"/>
        <v>2.9214588214126564</v>
      </c>
      <c r="Q11" s="32">
        <f t="shared" si="2"/>
        <v>596.2853748852699</v>
      </c>
      <c r="R11" s="50">
        <f t="shared" si="4"/>
        <v>13</v>
      </c>
      <c r="S11" s="28"/>
      <c r="T11" s="28"/>
      <c r="U11" s="28"/>
      <c r="V11" s="28"/>
      <c r="W11" s="28"/>
      <c r="X11" s="28"/>
      <c r="Y11" s="28"/>
      <c r="Z11" s="28"/>
      <c r="AA11" s="27"/>
      <c r="AB11" s="27"/>
    </row>
    <row r="12" spans="1:28" ht="12" customHeight="1" x14ac:dyDescent="0.2">
      <c r="A12" s="86" t="s">
        <v>8</v>
      </c>
      <c r="B12" s="93">
        <v>520.94130806071723</v>
      </c>
      <c r="C12" s="94">
        <v>143.64294636720328</v>
      </c>
      <c r="D12" s="95">
        <v>4170.2549768718009</v>
      </c>
      <c r="E12" s="94">
        <v>137.41824928436193</v>
      </c>
      <c r="F12" s="73">
        <f t="shared" si="0"/>
        <v>8.0052299795464581</v>
      </c>
      <c r="G12" s="90">
        <v>8.36784653128292</v>
      </c>
      <c r="H12" s="91">
        <v>690.64256919194077</v>
      </c>
      <c r="I12" s="92">
        <v>70.002842064850498</v>
      </c>
      <c r="J12" s="71">
        <v>1287.2164439293101</v>
      </c>
      <c r="K12" s="70">
        <v>66.735138652008118</v>
      </c>
      <c r="L12" s="73">
        <f t="shared" si="1"/>
        <v>1.863795400615643</v>
      </c>
      <c r="M12" s="72">
        <v>1.9550566269268648</v>
      </c>
      <c r="N12" s="14"/>
      <c r="O12" s="14"/>
      <c r="P12" s="17">
        <f t="shared" si="3"/>
        <v>5.9360711417115892</v>
      </c>
      <c r="Q12" s="32">
        <f t="shared" si="2"/>
        <v>1211.5838772526581</v>
      </c>
      <c r="R12" s="50">
        <f t="shared" si="4"/>
        <v>9</v>
      </c>
      <c r="S12" s="28"/>
      <c r="T12" s="28"/>
      <c r="U12" s="28"/>
      <c r="V12" s="28"/>
      <c r="W12" s="28"/>
      <c r="X12" s="28"/>
      <c r="Y12" s="28"/>
      <c r="Z12" s="28"/>
      <c r="AA12" s="27"/>
      <c r="AB12" s="27"/>
    </row>
    <row r="13" spans="1:28" ht="12" customHeight="1" x14ac:dyDescent="0.2">
      <c r="A13" s="86" t="s">
        <v>9</v>
      </c>
      <c r="B13" s="93">
        <v>460.69464299321874</v>
      </c>
      <c r="C13" s="94">
        <v>53.249057546786574</v>
      </c>
      <c r="D13" s="95">
        <v>3292.2418701337488</v>
      </c>
      <c r="E13" s="94">
        <v>56.002224597986924</v>
      </c>
      <c r="F13" s="73">
        <f t="shared" si="0"/>
        <v>7.1462560292506145</v>
      </c>
      <c r="G13" s="90">
        <v>6.7949336169641228</v>
      </c>
      <c r="H13" s="91">
        <v>685.64092453372541</v>
      </c>
      <c r="I13" s="92">
        <v>46.225404236575621</v>
      </c>
      <c r="J13" s="71">
        <v>1377.6058196866461</v>
      </c>
      <c r="K13" s="70">
        <v>45.932342912343529</v>
      </c>
      <c r="L13" s="73">
        <f t="shared" si="1"/>
        <v>2.0092234439236485</v>
      </c>
      <c r="M13" s="72">
        <v>2.0220428571261957</v>
      </c>
      <c r="N13" s="14"/>
      <c r="O13" s="14"/>
      <c r="P13" s="17">
        <f t="shared" si="3"/>
        <v>5.6163915754181355</v>
      </c>
      <c r="Q13" s="32">
        <f t="shared" si="2"/>
        <v>1146.335567526944</v>
      </c>
      <c r="R13" s="50">
        <f t="shared" si="4"/>
        <v>10</v>
      </c>
      <c r="S13" s="28"/>
      <c r="T13" s="28"/>
      <c r="U13" s="28"/>
      <c r="V13" s="28"/>
      <c r="W13" s="28"/>
      <c r="X13" s="28"/>
      <c r="Y13" s="28"/>
      <c r="Z13" s="28"/>
      <c r="AA13" s="27"/>
      <c r="AB13" s="27"/>
    </row>
    <row r="14" spans="1:28" ht="12" customHeight="1" x14ac:dyDescent="0.2">
      <c r="A14" s="86" t="s">
        <v>10</v>
      </c>
      <c r="B14" s="93">
        <v>768.69116939768287</v>
      </c>
      <c r="C14" s="94">
        <v>84.575809170676237</v>
      </c>
      <c r="D14" s="95">
        <v>5482.7450769478028</v>
      </c>
      <c r="E14" s="94">
        <v>84.283272097752061</v>
      </c>
      <c r="F14" s="73">
        <f t="shared" si="0"/>
        <v>7.1325719550594977</v>
      </c>
      <c r="G14" s="90">
        <v>7.157328252130335</v>
      </c>
      <c r="H14" s="91">
        <v>1034.920055405104</v>
      </c>
      <c r="I14" s="92">
        <v>70.489707207102242</v>
      </c>
      <c r="J14" s="71">
        <v>2151.0474844715895</v>
      </c>
      <c r="K14" s="70">
        <v>69.391660378738791</v>
      </c>
      <c r="L14" s="73">
        <f t="shared" si="1"/>
        <v>2.0784672914948916</v>
      </c>
      <c r="M14" s="72">
        <v>2.1113567540733431</v>
      </c>
      <c r="N14" s="14"/>
      <c r="O14" s="14"/>
      <c r="P14" s="17">
        <f t="shared" si="3"/>
        <v>8.8366680536359272</v>
      </c>
      <c r="Q14" s="32">
        <f t="shared" si="2"/>
        <v>1803.6112248027869</v>
      </c>
      <c r="R14" s="50">
        <f t="shared" si="4"/>
        <v>3</v>
      </c>
      <c r="S14" s="28"/>
      <c r="T14" s="28"/>
      <c r="U14" s="28"/>
      <c r="V14" s="28"/>
      <c r="W14" s="28"/>
      <c r="X14" s="28"/>
      <c r="Y14" s="28"/>
      <c r="Z14" s="28"/>
      <c r="AA14" s="27"/>
      <c r="AB14" s="27"/>
    </row>
    <row r="15" spans="1:28" ht="12" customHeight="1" x14ac:dyDescent="0.2">
      <c r="A15" s="86" t="s">
        <v>11</v>
      </c>
      <c r="B15" s="93">
        <v>460.25240020413435</v>
      </c>
      <c r="C15" s="94">
        <v>113.99208577537404</v>
      </c>
      <c r="D15" s="95">
        <v>4166.991421822695</v>
      </c>
      <c r="E15" s="94">
        <v>130.64909602170997</v>
      </c>
      <c r="F15" s="73">
        <f t="shared" si="0"/>
        <v>9.0537092690326482</v>
      </c>
      <c r="G15" s="90">
        <v>7.8994132757671185</v>
      </c>
      <c r="H15" s="91">
        <v>856.69082261258791</v>
      </c>
      <c r="I15" s="92">
        <v>99.941305227785833</v>
      </c>
      <c r="J15" s="71">
        <v>1563.5979296390096</v>
      </c>
      <c r="K15" s="70">
        <v>93.064567153279114</v>
      </c>
      <c r="L15" s="73">
        <f t="shared" si="1"/>
        <v>1.8251601258790404</v>
      </c>
      <c r="M15" s="72">
        <v>1.9600250751677626</v>
      </c>
      <c r="N15" s="14"/>
      <c r="O15" s="14"/>
      <c r="P15" s="17">
        <f t="shared" si="3"/>
        <v>6.4522719450192723</v>
      </c>
      <c r="Q15" s="32">
        <f t="shared" si="2"/>
        <v>1316.9432228167223</v>
      </c>
      <c r="R15" s="50">
        <f t="shared" si="4"/>
        <v>7</v>
      </c>
      <c r="S15" s="28"/>
      <c r="T15" s="28"/>
      <c r="U15" s="28"/>
      <c r="V15" s="28"/>
      <c r="W15" s="28"/>
      <c r="X15" s="28"/>
      <c r="Y15" s="28"/>
      <c r="Z15" s="28"/>
      <c r="AA15" s="27"/>
      <c r="AB15" s="27"/>
    </row>
    <row r="16" spans="1:28" ht="12" customHeight="1" x14ac:dyDescent="0.2">
      <c r="A16" s="86" t="s">
        <v>12</v>
      </c>
      <c r="B16" s="93">
        <v>457.92387540045809</v>
      </c>
      <c r="C16" s="94">
        <v>93.354540040634248</v>
      </c>
      <c r="D16" s="95">
        <v>3251.6925629722127</v>
      </c>
      <c r="E16" s="94">
        <v>94.862636607316432</v>
      </c>
      <c r="F16" s="73">
        <f t="shared" si="0"/>
        <v>7.1009456760222029</v>
      </c>
      <c r="G16" s="90">
        <v>6.9880570596269482</v>
      </c>
      <c r="H16" s="91">
        <v>926.58235531342416</v>
      </c>
      <c r="I16" s="92">
        <v>59.410308316754033</v>
      </c>
      <c r="J16" s="71">
        <v>1709.9296661334699</v>
      </c>
      <c r="K16" s="70">
        <v>60.871372998302519</v>
      </c>
      <c r="L16" s="73">
        <f t="shared" si="1"/>
        <v>1.845415743487876</v>
      </c>
      <c r="M16" s="72">
        <v>1.8011211657122299</v>
      </c>
      <c r="N16" s="14"/>
      <c r="O16" s="14"/>
      <c r="P16" s="17">
        <f t="shared" si="3"/>
        <v>6.7832922144000358</v>
      </c>
      <c r="Q16" s="32">
        <f t="shared" si="2"/>
        <v>1384.5062307138824</v>
      </c>
      <c r="R16" s="50">
        <f t="shared" si="4"/>
        <v>5</v>
      </c>
      <c r="S16" s="28"/>
      <c r="T16" s="28"/>
      <c r="U16" s="28"/>
      <c r="V16" s="28"/>
      <c r="W16" s="28"/>
      <c r="X16" s="28"/>
      <c r="Y16" s="28"/>
      <c r="Z16" s="28"/>
      <c r="AA16" s="27"/>
      <c r="AB16" s="27"/>
    </row>
    <row r="17" spans="1:28" ht="12" customHeight="1" x14ac:dyDescent="0.2">
      <c r="A17" s="86" t="s">
        <v>13</v>
      </c>
      <c r="B17" s="93">
        <v>544.53918828232031</v>
      </c>
      <c r="C17" s="94">
        <v>84.603178098925923</v>
      </c>
      <c r="D17" s="95">
        <v>3896.6782584037037</v>
      </c>
      <c r="E17" s="94">
        <v>91.926649465679219</v>
      </c>
      <c r="F17" s="73">
        <f t="shared" si="0"/>
        <v>7.1559188801365794</v>
      </c>
      <c r="G17" s="90">
        <v>6.5858321063218179</v>
      </c>
      <c r="H17" s="91">
        <v>1211.9216569153302</v>
      </c>
      <c r="I17" s="92">
        <v>76.395115300671264</v>
      </c>
      <c r="J17" s="71">
        <v>2440.4740772341215</v>
      </c>
      <c r="K17" s="70">
        <v>79.871122277436072</v>
      </c>
      <c r="L17" s="73">
        <f t="shared" si="1"/>
        <v>2.0137226390076988</v>
      </c>
      <c r="M17" s="72">
        <v>1.9260850330385957</v>
      </c>
      <c r="N17" s="14"/>
      <c r="O17" s="14"/>
      <c r="P17" s="17">
        <f t="shared" si="3"/>
        <v>8.605658040256202</v>
      </c>
      <c r="Q17" s="32">
        <f t="shared" si="2"/>
        <v>1756.4608451976505</v>
      </c>
      <c r="R17" s="50">
        <f t="shared" si="4"/>
        <v>4</v>
      </c>
      <c r="S17" s="28"/>
      <c r="T17" s="28"/>
      <c r="U17" s="28"/>
      <c r="V17" s="28"/>
      <c r="W17" s="28"/>
      <c r="X17" s="28"/>
      <c r="Y17" s="28"/>
      <c r="Z17" s="28"/>
      <c r="AA17" s="27"/>
      <c r="AB17" s="27"/>
    </row>
    <row r="18" spans="1:28" ht="12" customHeight="1" x14ac:dyDescent="0.2">
      <c r="A18" s="86" t="s">
        <v>14</v>
      </c>
      <c r="B18" s="93">
        <v>342.76966243336699</v>
      </c>
      <c r="C18" s="94">
        <v>74.368545157303984</v>
      </c>
      <c r="D18" s="95">
        <v>2085.3571266512895</v>
      </c>
      <c r="E18" s="94">
        <v>58.786098559685044</v>
      </c>
      <c r="F18" s="73">
        <f t="shared" si="0"/>
        <v>6.0838439196954148</v>
      </c>
      <c r="G18" s="90">
        <v>7.696490026676841</v>
      </c>
      <c r="H18" s="91">
        <v>694.33339591201548</v>
      </c>
      <c r="I18" s="92">
        <v>76.55629328109444</v>
      </c>
      <c r="J18" s="71">
        <v>1287.3644095308141</v>
      </c>
      <c r="K18" s="70">
        <v>73.107860887632441</v>
      </c>
      <c r="L18" s="73">
        <f t="shared" si="1"/>
        <v>1.8541012388434019</v>
      </c>
      <c r="M18" s="72">
        <v>1.9415575355419583</v>
      </c>
      <c r="N18" s="14"/>
      <c r="O18" s="14"/>
      <c r="P18" s="17">
        <f t="shared" si="3"/>
        <v>5.0812144757032334</v>
      </c>
      <c r="Q18" s="32">
        <f t="shared" si="2"/>
        <v>1037.1030583453826</v>
      </c>
      <c r="R18" s="50">
        <f t="shared" si="4"/>
        <v>11</v>
      </c>
      <c r="S18" s="28"/>
      <c r="T18" s="28"/>
      <c r="U18" s="28"/>
      <c r="V18" s="28"/>
      <c r="W18" s="28"/>
      <c r="X18" s="28"/>
      <c r="Y18" s="28"/>
      <c r="Z18" s="28"/>
      <c r="AA18" s="27"/>
      <c r="AB18" s="27"/>
    </row>
    <row r="19" spans="1:28" ht="12" customHeight="1" x14ac:dyDescent="0.2">
      <c r="A19" s="86" t="s">
        <v>15</v>
      </c>
      <c r="B19" s="93">
        <v>349.90803078059605</v>
      </c>
      <c r="C19" s="94">
        <v>96.751605872611009</v>
      </c>
      <c r="D19" s="95">
        <v>2342.4852193001898</v>
      </c>
      <c r="E19" s="94">
        <v>90.844135270848213</v>
      </c>
      <c r="F19" s="73">
        <f t="shared" si="0"/>
        <v>6.6945740401397238</v>
      </c>
      <c r="G19" s="90">
        <v>7.1299130877902845</v>
      </c>
      <c r="H19" s="91">
        <v>463.10105641827585</v>
      </c>
      <c r="I19" s="92">
        <v>66.593396260646244</v>
      </c>
      <c r="J19" s="71">
        <v>938.7073690523581</v>
      </c>
      <c r="K19" s="70">
        <v>74.9406204012177</v>
      </c>
      <c r="L19" s="73">
        <f t="shared" si="1"/>
        <v>2.0270032988318465</v>
      </c>
      <c r="M19" s="72">
        <v>1.8012265334615898</v>
      </c>
      <c r="N19" s="14"/>
      <c r="O19" s="14"/>
      <c r="P19" s="17">
        <f t="shared" si="3"/>
        <v>3.9832816126721169</v>
      </c>
      <c r="Q19" s="32">
        <f t="shared" si="2"/>
        <v>813.00908719887184</v>
      </c>
      <c r="R19" s="50">
        <f t="shared" si="4"/>
        <v>12</v>
      </c>
      <c r="S19" s="28"/>
      <c r="T19" s="28"/>
      <c r="U19" s="28"/>
      <c r="V19" s="28"/>
      <c r="W19" s="28"/>
      <c r="X19" s="28"/>
      <c r="Y19" s="28"/>
      <c r="Z19" s="28"/>
      <c r="AA19" s="27"/>
      <c r="AB19" s="27"/>
    </row>
    <row r="20" spans="1:28" ht="12" customHeight="1" x14ac:dyDescent="0.2">
      <c r="A20" s="86" t="s">
        <v>16</v>
      </c>
      <c r="B20" s="93">
        <v>360.86477846581425</v>
      </c>
      <c r="C20" s="94">
        <v>81.288397026939251</v>
      </c>
      <c r="D20" s="95">
        <v>2595.0555878814753</v>
      </c>
      <c r="E20" s="94">
        <v>80.994773973655469</v>
      </c>
      <c r="F20" s="73">
        <f t="shared" si="0"/>
        <v>7.191213281922753</v>
      </c>
      <c r="G20" s="90">
        <v>7.2172829392236038</v>
      </c>
      <c r="H20" s="91">
        <v>1017.9754639582254</v>
      </c>
      <c r="I20" s="92">
        <v>95.416540263207182</v>
      </c>
      <c r="J20" s="71">
        <v>1999.1735984316888</v>
      </c>
      <c r="K20" s="70">
        <v>103.22893551178774</v>
      </c>
      <c r="L20" s="73">
        <f t="shared" si="1"/>
        <v>1.9638720865218504</v>
      </c>
      <c r="M20" s="72">
        <v>1.8152456875233709</v>
      </c>
      <c r="N20" s="14"/>
      <c r="O20" s="14"/>
      <c r="P20" s="17">
        <f t="shared" si="3"/>
        <v>6.7555320979045295</v>
      </c>
      <c r="Q20" s="32">
        <f t="shared" si="2"/>
        <v>1378.8402424240396</v>
      </c>
      <c r="R20" s="50">
        <f t="shared" si="4"/>
        <v>6</v>
      </c>
      <c r="S20" s="28"/>
      <c r="T20" s="28"/>
      <c r="U20" s="28"/>
      <c r="V20" s="28"/>
      <c r="W20" s="28"/>
      <c r="X20" s="29"/>
      <c r="Y20" s="28"/>
      <c r="Z20" s="28"/>
      <c r="AA20" s="27"/>
      <c r="AB20" s="27"/>
    </row>
    <row r="21" spans="1:28" ht="12" customHeight="1" x14ac:dyDescent="0.2">
      <c r="A21" s="30"/>
      <c r="B21" s="33"/>
      <c r="C21" s="36"/>
      <c r="D21" s="37"/>
      <c r="E21" s="37"/>
      <c r="F21" s="36"/>
      <c r="G21" s="38"/>
      <c r="H21" s="37"/>
      <c r="I21" s="36"/>
      <c r="J21" s="33"/>
      <c r="K21" s="33"/>
      <c r="L21" s="34"/>
      <c r="M21" s="14"/>
      <c r="N21" s="14"/>
      <c r="O21" s="14"/>
      <c r="P21" s="17">
        <f>SUM(P7:P20)</f>
        <v>99.999999999999986</v>
      </c>
      <c r="Q21" s="28">
        <f>SUM(Q7:Q20)</f>
        <v>20410.534987343726</v>
      </c>
      <c r="R21" s="28"/>
      <c r="S21" s="28"/>
      <c r="T21" s="28"/>
      <c r="U21" s="28"/>
      <c r="V21" s="28"/>
      <c r="W21" s="28"/>
      <c r="X21" s="29"/>
      <c r="Y21" s="28"/>
      <c r="Z21" s="28"/>
      <c r="AA21" s="27"/>
      <c r="AB21" s="27"/>
    </row>
    <row r="22" spans="1:28" ht="13.5" customHeight="1" x14ac:dyDescent="0.2">
      <c r="A22" s="20"/>
      <c r="B22" s="26">
        <f>SUM(B7:B20)</f>
        <v>7543.4717334236766</v>
      </c>
      <c r="C22" s="12"/>
      <c r="D22" s="26">
        <f>SUM(D7:D20)</f>
        <v>59635.449801809184</v>
      </c>
      <c r="E22" s="26"/>
      <c r="F22" s="12"/>
      <c r="H22" s="26">
        <f>SUM(H7:H20)</f>
        <v>12774.636998735814</v>
      </c>
      <c r="I22" s="12"/>
      <c r="J22" s="26">
        <f>SUM(J7:J20)</f>
        <v>24998.820698738538</v>
      </c>
      <c r="K22" s="26"/>
      <c r="L22" s="5"/>
      <c r="M22" s="5"/>
      <c r="N22" s="5"/>
      <c r="O22" s="5"/>
    </row>
    <row r="23" spans="1:28" x14ac:dyDescent="0.2">
      <c r="B23" s="52">
        <f>+B6-B22</f>
        <v>92.426255184236652</v>
      </c>
      <c r="D23" s="53">
        <f>+D6-D22</f>
        <v>576.05734161904547</v>
      </c>
      <c r="E23" s="53"/>
      <c r="J23" s="19"/>
      <c r="K23" s="19"/>
      <c r="L23" s="19"/>
      <c r="M23" s="19"/>
      <c r="N23" s="19"/>
      <c r="O23" s="19"/>
      <c r="P23" s="18"/>
      <c r="Q23" s="18"/>
      <c r="R23" s="18"/>
      <c r="S23" s="18"/>
      <c r="T23" s="18"/>
      <c r="U23" s="18"/>
      <c r="V23" s="18"/>
      <c r="W23" s="18"/>
    </row>
    <row r="24" spans="1:28" x14ac:dyDescent="0.2">
      <c r="J24" s="15"/>
      <c r="K24" s="15"/>
      <c r="L24" s="15"/>
      <c r="M24" s="15"/>
      <c r="N24" s="15"/>
      <c r="O24" s="15"/>
    </row>
    <row r="25" spans="1:28" x14ac:dyDescent="0.2">
      <c r="A25" s="4" t="s">
        <v>30</v>
      </c>
      <c r="F25" s="14"/>
      <c r="G25" s="14"/>
      <c r="H25" s="14"/>
    </row>
    <row r="26" spans="1:28" x14ac:dyDescent="0.2">
      <c r="A26" s="30"/>
      <c r="B26" s="33"/>
      <c r="C26" s="37"/>
      <c r="D26" s="5"/>
      <c r="E26" s="5"/>
      <c r="F26" s="5"/>
      <c r="G26" s="37"/>
      <c r="H26" s="33"/>
      <c r="I26" s="39"/>
    </row>
    <row r="27" spans="1:28" x14ac:dyDescent="0.2">
      <c r="A27" s="30"/>
      <c r="B27" s="33"/>
      <c r="C27" s="37"/>
      <c r="D27" s="5"/>
      <c r="E27" s="5"/>
      <c r="F27" s="5"/>
      <c r="G27" s="37"/>
      <c r="H27" s="33"/>
      <c r="I27" s="39"/>
    </row>
    <row r="28" spans="1:28" x14ac:dyDescent="0.2">
      <c r="A28" s="30"/>
      <c r="B28" s="33"/>
      <c r="C28" s="37"/>
      <c r="D28" s="5"/>
      <c r="E28" s="5"/>
      <c r="F28" s="5"/>
      <c r="G28" s="37"/>
      <c r="H28" s="33"/>
      <c r="I28" s="39"/>
    </row>
    <row r="29" spans="1:28" x14ac:dyDescent="0.2">
      <c r="A29" s="30"/>
      <c r="B29" s="33"/>
      <c r="C29" s="37"/>
      <c r="D29" s="5"/>
      <c r="E29" s="5"/>
      <c r="F29" s="5"/>
      <c r="G29" s="37"/>
      <c r="H29" s="33"/>
      <c r="I29" s="39"/>
    </row>
    <row r="30" spans="1:28" x14ac:dyDescent="0.2">
      <c r="A30" s="30"/>
      <c r="B30" s="33"/>
      <c r="C30" s="37"/>
      <c r="D30" s="5"/>
      <c r="E30" s="5"/>
      <c r="F30" s="5"/>
      <c r="G30" s="37"/>
      <c r="H30" s="33"/>
      <c r="I30" s="39"/>
    </row>
    <row r="31" spans="1:28" x14ac:dyDescent="0.2">
      <c r="A31" s="30"/>
      <c r="B31" s="33"/>
      <c r="C31" s="37"/>
      <c r="D31" s="5"/>
      <c r="E31" s="5"/>
      <c r="F31" s="5"/>
      <c r="G31" s="37"/>
      <c r="H31" s="33"/>
      <c r="I31" s="39"/>
    </row>
    <row r="32" spans="1:28" x14ac:dyDescent="0.2">
      <c r="A32" s="30"/>
      <c r="B32" s="33"/>
      <c r="C32" s="37"/>
      <c r="D32" s="5"/>
      <c r="E32" s="5"/>
      <c r="F32" s="5"/>
      <c r="G32" s="37"/>
      <c r="H32" s="33"/>
      <c r="I32" s="39"/>
    </row>
    <row r="33" spans="1:9" x14ac:dyDescent="0.2">
      <c r="A33" s="30"/>
      <c r="B33" s="33"/>
      <c r="C33" s="37"/>
      <c r="D33" s="5"/>
      <c r="E33" s="5"/>
      <c r="F33" s="5"/>
      <c r="G33" s="37"/>
      <c r="H33" s="33"/>
      <c r="I33" s="39"/>
    </row>
    <row r="34" spans="1:9" x14ac:dyDescent="0.2">
      <c r="A34" s="30"/>
      <c r="B34" s="33"/>
      <c r="C34" s="37"/>
      <c r="D34" s="5"/>
      <c r="E34" s="5"/>
      <c r="F34" s="5"/>
      <c r="G34" s="37"/>
      <c r="H34" s="33"/>
      <c r="I34" s="39"/>
    </row>
    <row r="35" spans="1:9" x14ac:dyDescent="0.2">
      <c r="A35" s="30"/>
      <c r="B35" s="33"/>
      <c r="C35" s="37"/>
      <c r="D35" s="5"/>
      <c r="E35" s="5"/>
      <c r="F35" s="5"/>
      <c r="G35" s="37"/>
      <c r="H35" s="33"/>
      <c r="I35" s="39"/>
    </row>
    <row r="36" spans="1:9" x14ac:dyDescent="0.2">
      <c r="A36" s="31"/>
      <c r="B36" s="40"/>
      <c r="C36" s="41"/>
      <c r="D36" s="5"/>
      <c r="E36" s="5"/>
      <c r="F36" s="5"/>
      <c r="G36" s="41"/>
      <c r="H36" s="40"/>
      <c r="I36" s="39"/>
    </row>
    <row r="37" spans="1:9" x14ac:dyDescent="0.2">
      <c r="A37" s="30"/>
      <c r="B37" s="33"/>
      <c r="C37" s="37"/>
      <c r="D37" s="5"/>
      <c r="E37" s="5"/>
      <c r="F37" s="5"/>
      <c r="G37" s="37"/>
      <c r="H37" s="33"/>
      <c r="I37" s="39"/>
    </row>
    <row r="38" spans="1:9" x14ac:dyDescent="0.2">
      <c r="A38" s="30"/>
      <c r="B38" s="33"/>
      <c r="C38" s="37"/>
      <c r="D38" s="5"/>
      <c r="E38" s="5"/>
      <c r="F38" s="5"/>
      <c r="G38" s="37"/>
      <c r="H38" s="33"/>
      <c r="I38" s="39"/>
    </row>
  </sheetData>
  <mergeCells count="13"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conditionalFormatting sqref="Q8:Q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:Q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/>
  </sheetViews>
  <sheetFormatPr defaultRowHeight="12.75" x14ac:dyDescent="0.2"/>
  <cols>
    <col min="1" max="1" width="15.140625" style="2" customWidth="1"/>
    <col min="2" max="3" width="6.28515625" style="2" customWidth="1"/>
    <col min="4" max="4" width="6.7109375" style="2" customWidth="1"/>
    <col min="5" max="5" width="6.28515625" style="2" customWidth="1"/>
    <col min="6" max="7" width="5.28515625" style="2" customWidth="1"/>
    <col min="8" max="11" width="6.28515625" style="2" customWidth="1"/>
    <col min="12" max="13" width="5.28515625" style="2" customWidth="1"/>
    <col min="14" max="15" width="6.5703125" style="2" customWidth="1"/>
    <col min="16" max="16384" width="9.140625" style="2"/>
  </cols>
  <sheetData>
    <row r="1" spans="1:13" ht="15.75" customHeight="1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3.5" thickBot="1" x14ac:dyDescent="0.25"/>
    <row r="3" spans="1:13" ht="13.5" customHeight="1" x14ac:dyDescent="0.2">
      <c r="A3" s="118" t="s">
        <v>19</v>
      </c>
      <c r="B3" s="121" t="s">
        <v>18</v>
      </c>
      <c r="C3" s="121"/>
      <c r="D3" s="121"/>
      <c r="E3" s="121"/>
      <c r="F3" s="121"/>
      <c r="G3" s="122"/>
      <c r="H3" s="123" t="s">
        <v>17</v>
      </c>
      <c r="I3" s="121"/>
      <c r="J3" s="121"/>
      <c r="K3" s="121"/>
      <c r="L3" s="121"/>
      <c r="M3" s="121"/>
    </row>
    <row r="4" spans="1:13" ht="36" customHeight="1" x14ac:dyDescent="0.2">
      <c r="A4" s="119"/>
      <c r="B4" s="129" t="s">
        <v>25</v>
      </c>
      <c r="C4" s="124" t="s">
        <v>23</v>
      </c>
      <c r="D4" s="124" t="s">
        <v>26</v>
      </c>
      <c r="E4" s="124" t="s">
        <v>23</v>
      </c>
      <c r="F4" s="126" t="s">
        <v>21</v>
      </c>
      <c r="G4" s="127"/>
      <c r="H4" s="129" t="s">
        <v>25</v>
      </c>
      <c r="I4" s="124" t="s">
        <v>23</v>
      </c>
      <c r="J4" s="124" t="s">
        <v>26</v>
      </c>
      <c r="K4" s="124" t="s">
        <v>23</v>
      </c>
      <c r="L4" s="126" t="s">
        <v>21</v>
      </c>
      <c r="M4" s="128"/>
    </row>
    <row r="5" spans="1:13" ht="14.25" customHeight="1" thickBot="1" x14ac:dyDescent="0.25">
      <c r="A5" s="120"/>
      <c r="B5" s="130"/>
      <c r="C5" s="125"/>
      <c r="D5" s="125"/>
      <c r="E5" s="125"/>
      <c r="F5" s="48">
        <v>2020</v>
      </c>
      <c r="G5" s="47">
        <v>2019</v>
      </c>
      <c r="H5" s="130"/>
      <c r="I5" s="125"/>
      <c r="J5" s="125"/>
      <c r="K5" s="125"/>
      <c r="L5" s="48">
        <v>2020</v>
      </c>
      <c r="M5" s="49">
        <v>2019</v>
      </c>
    </row>
    <row r="6" spans="1:13" ht="15.75" customHeight="1" x14ac:dyDescent="0.2">
      <c r="A6" s="21" t="s">
        <v>28</v>
      </c>
      <c r="B6" s="9">
        <v>1639.4892146104849</v>
      </c>
      <c r="C6" s="11">
        <v>32.130935416646707</v>
      </c>
      <c r="D6" s="10">
        <v>12818.611147021127</v>
      </c>
      <c r="E6" s="11">
        <v>31.623517551305842</v>
      </c>
      <c r="F6" s="11">
        <v>7.8186614665023058</v>
      </c>
      <c r="G6" s="60">
        <v>7.9441164701943814</v>
      </c>
      <c r="H6" s="10">
        <v>585.9014493021366</v>
      </c>
      <c r="I6" s="11">
        <v>35.107806435450264</v>
      </c>
      <c r="J6" s="10">
        <v>1380.0536777706577</v>
      </c>
      <c r="K6" s="61">
        <v>35.612619779164746</v>
      </c>
      <c r="L6" s="22">
        <v>2.3554365318850645</v>
      </c>
      <c r="M6" s="24">
        <v>2.322047924168432</v>
      </c>
    </row>
    <row r="7" spans="1:13" ht="24.75" customHeight="1" x14ac:dyDescent="0.2">
      <c r="A7" s="54" t="s">
        <v>29</v>
      </c>
      <c r="B7" s="6">
        <v>1519.4399110300046</v>
      </c>
      <c r="C7" s="8">
        <v>38.733379579766627</v>
      </c>
      <c r="D7" s="7">
        <v>11411.825890081951</v>
      </c>
      <c r="E7" s="8">
        <v>39.568392035541002</v>
      </c>
      <c r="F7" s="55">
        <v>7.5105476743374817</v>
      </c>
      <c r="G7" s="13">
        <v>7.3520524579504727</v>
      </c>
      <c r="H7" s="7">
        <v>575.54390405872073</v>
      </c>
      <c r="I7" s="8">
        <v>34.855191917326039</v>
      </c>
      <c r="J7" s="7">
        <v>1348.9810420404106</v>
      </c>
      <c r="K7" s="34">
        <v>35.22597192349329</v>
      </c>
      <c r="L7" s="23">
        <v>2.3438369037139148</v>
      </c>
      <c r="M7" s="25">
        <v>2.3191662469751444</v>
      </c>
    </row>
    <row r="8" spans="1:13" ht="12" customHeight="1" x14ac:dyDescent="0.2">
      <c r="A8" s="56" t="s">
        <v>24</v>
      </c>
      <c r="B8" s="3"/>
      <c r="C8" s="16"/>
      <c r="D8" s="16"/>
      <c r="E8" s="35"/>
      <c r="F8" s="55"/>
      <c r="G8" s="13"/>
      <c r="H8" s="7"/>
      <c r="I8" s="16"/>
      <c r="J8" s="7"/>
      <c r="K8" s="33"/>
      <c r="L8" s="23"/>
      <c r="M8" s="25"/>
    </row>
    <row r="9" spans="1:13" ht="12.75" customHeight="1" x14ac:dyDescent="0.2">
      <c r="A9" s="57" t="s">
        <v>2</v>
      </c>
      <c r="B9" s="6">
        <v>411.85597035536671</v>
      </c>
      <c r="C9" s="8">
        <v>55.684028223005178</v>
      </c>
      <c r="D9" s="7">
        <v>3664.1674545738233</v>
      </c>
      <c r="E9" s="8">
        <v>63.723980369794454</v>
      </c>
      <c r="F9" s="55">
        <v>8.8967205001598622</v>
      </c>
      <c r="G9" s="13">
        <v>7.7742355789487929</v>
      </c>
      <c r="H9" s="58" t="s">
        <v>20</v>
      </c>
      <c r="I9" s="58" t="s">
        <v>20</v>
      </c>
      <c r="J9" s="58" t="s">
        <v>20</v>
      </c>
      <c r="K9" s="58" t="s">
        <v>20</v>
      </c>
      <c r="L9" s="59" t="s">
        <v>20</v>
      </c>
      <c r="M9" s="59" t="s">
        <v>20</v>
      </c>
    </row>
    <row r="10" spans="1:13" ht="12.75" customHeight="1" x14ac:dyDescent="0.2">
      <c r="A10" s="57" t="s">
        <v>1</v>
      </c>
      <c r="B10" s="6">
        <v>353.18257323195741</v>
      </c>
      <c r="C10" s="8">
        <v>50.63648693238256</v>
      </c>
      <c r="D10" s="7">
        <v>2196.4670792375005</v>
      </c>
      <c r="E10" s="8">
        <v>48.304980981234912</v>
      </c>
      <c r="F10" s="55">
        <v>6.2190698117909156</v>
      </c>
      <c r="G10" s="13">
        <v>6.5192417191647323</v>
      </c>
      <c r="H10" s="7">
        <v>317.04800694543303</v>
      </c>
      <c r="I10" s="8">
        <v>48.070363711004156</v>
      </c>
      <c r="J10" s="7">
        <v>742.55117874570897</v>
      </c>
      <c r="K10" s="33">
        <v>48.467056985334104</v>
      </c>
      <c r="L10" s="23">
        <v>2.342078052783688</v>
      </c>
      <c r="M10" s="25">
        <v>2.3229086071997274</v>
      </c>
    </row>
    <row r="11" spans="1:13" ht="12.75" customHeight="1" x14ac:dyDescent="0.2">
      <c r="A11" s="57" t="s">
        <v>0</v>
      </c>
      <c r="B11" s="6">
        <v>275.3001828831093</v>
      </c>
      <c r="C11" s="8">
        <v>67.249968698175067</v>
      </c>
      <c r="D11" s="7">
        <v>1724.1590488313218</v>
      </c>
      <c r="E11" s="8">
        <v>75.34932033654826</v>
      </c>
      <c r="F11" s="55">
        <v>6.2628329221393537</v>
      </c>
      <c r="G11" s="13">
        <v>5.5896365898801648</v>
      </c>
      <c r="H11" s="58" t="s">
        <v>20</v>
      </c>
      <c r="I11" s="58" t="s">
        <v>20</v>
      </c>
      <c r="J11" s="58" t="s">
        <v>20</v>
      </c>
      <c r="K11" s="58" t="s">
        <v>20</v>
      </c>
      <c r="L11" s="59" t="s">
        <v>20</v>
      </c>
      <c r="M11" s="25">
        <v>2.3309346033104839</v>
      </c>
    </row>
  </sheetData>
  <mergeCells count="13"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tab1_tuz_cesty_Tahoma</vt:lpstr>
      <vt:lpstr>tab2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Irena Kovárnová</cp:lastModifiedBy>
  <cp:lastPrinted>2021-04-08T09:33:06Z</cp:lastPrinted>
  <dcterms:created xsi:type="dcterms:W3CDTF">2009-02-27T07:57:23Z</dcterms:created>
  <dcterms:modified xsi:type="dcterms:W3CDTF">2021-04-08T09:33:09Z</dcterms:modified>
</cp:coreProperties>
</file>