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3Q2019\Publikace\"/>
    </mc:Choice>
  </mc:AlternateContent>
  <bookViews>
    <workbookView xWindow="600" yWindow="360" windowWidth="11100" windowHeight="5715" activeTab="1"/>
  </bookViews>
  <sheets>
    <sheet name="zdrojová data" sheetId="1" r:id="rId1"/>
    <sheet name="graf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BB18" i="1" l="1"/>
  <c r="BB13" i="1"/>
  <c r="BA18" i="1" l="1"/>
  <c r="BA13" i="1"/>
  <c r="AZ18" i="1" l="1"/>
  <c r="AZ13" i="1"/>
  <c r="AY13" i="1" l="1"/>
  <c r="AX18" i="1" l="1"/>
  <c r="AX13" i="1"/>
  <c r="G15" i="1" l="1"/>
  <c r="G10" i="1"/>
  <c r="AW18" i="1" l="1"/>
  <c r="AV18" i="1"/>
  <c r="AU18" i="1"/>
  <c r="AT18" i="1"/>
  <c r="AS18" i="1"/>
  <c r="AW13" i="1"/>
  <c r="AV13" i="1"/>
  <c r="AU13" i="1"/>
  <c r="AT13" i="1"/>
  <c r="AS13" i="1"/>
  <c r="AR13" i="1"/>
  <c r="AR18" i="1"/>
  <c r="AM18" i="1" l="1"/>
  <c r="AM13" i="1"/>
  <c r="E15" i="1"/>
  <c r="E10" i="1"/>
  <c r="X18" i="1"/>
  <c r="X7" i="1" s="1"/>
  <c r="X13" i="1"/>
  <c r="X5" i="1" s="1"/>
  <c r="W13" i="1"/>
  <c r="W5" i="1" s="1"/>
  <c r="W18" i="1"/>
  <c r="W7" i="1" s="1"/>
  <c r="V18" i="1"/>
  <c r="V7" i="1" s="1"/>
  <c r="V13" i="1"/>
  <c r="V5" i="1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H13" i="1" l="1"/>
  <c r="AQ13" i="1"/>
  <c r="AP13" i="1"/>
  <c r="AO13" i="1"/>
  <c r="AN13" i="1"/>
  <c r="AA18" i="1"/>
  <c r="AA7" i="1" s="1"/>
  <c r="AQ18" i="1"/>
  <c r="AP18" i="1"/>
  <c r="AO18" i="1"/>
  <c r="AN18" i="1"/>
  <c r="AJ18" i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<sst xmlns="http://schemas.openxmlformats.org/spreadsheetml/2006/main" count="156" uniqueCount="64">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</sst>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2019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229427782201382E-2"/>
          <c:y val="0.10647403696682053"/>
          <c:w val="0.89221910931545545"/>
          <c:h val="0.72155819714099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data'!$H$2:$BB$3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data'!$H$4:$BB$4</c:f>
              <c:numCache>
                <c:formatCode>0</c:formatCode>
                <c:ptCount val="47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  <c:pt idx="46" formatCode="General">
                  <c:v>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4-46D0-A142-6DDE116DFB42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data'!$H$2:$BB$3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data'!$H$6:$BB$6</c:f>
              <c:numCache>
                <c:formatCode>0</c:formatCode>
                <c:ptCount val="4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  <c:pt idx="41" formatCode="General">
                  <c:v>2255</c:v>
                </c:pt>
                <c:pt idx="43" formatCode="General">
                  <c:v>2373</c:v>
                </c:pt>
                <c:pt idx="44" formatCode="General">
                  <c:v>2296</c:v>
                </c:pt>
                <c:pt idx="46" formatCode="General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4-46D0-A142-6DDE116DFB42}"/>
            </c:ext>
          </c:extLst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  <a:prstDash val="solid"/>
            </a:ln>
          </c:spPr>
          <c:invertIfNegative val="0"/>
          <c:cat>
            <c:multiLvlStrRef>
              <c:f>'zdrojová data'!$H$2:$BB$3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data'!$H$7:$BB$7</c:f>
              <c:numCache>
                <c:formatCode>0</c:formatCode>
                <c:ptCount val="47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  <c:pt idx="41">
                  <c:v>1071</c:v>
                </c:pt>
                <c:pt idx="42">
                  <c:v>1093</c:v>
                </c:pt>
                <c:pt idx="44">
                  <c:v>1074</c:v>
                </c:pt>
                <c:pt idx="45">
                  <c:v>1086</c:v>
                </c:pt>
                <c:pt idx="46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0560"/>
        <c:axId val="114536832"/>
      </c:barChart>
      <c:lineChart>
        <c:grouping val="standard"/>
        <c:varyColors val="0"/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data'!$H$2:$BA$3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data'!$H$5:$BB$5</c:f>
              <c:numCache>
                <c:formatCode>0</c:formatCode>
                <c:ptCount val="47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  <c:pt idx="41">
                  <c:v>636</c:v>
                </c:pt>
                <c:pt idx="42">
                  <c:v>603</c:v>
                </c:pt>
                <c:pt idx="43">
                  <c:v>561</c:v>
                </c:pt>
                <c:pt idx="44">
                  <c:v>537</c:v>
                </c:pt>
                <c:pt idx="45">
                  <c:v>489</c:v>
                </c:pt>
                <c:pt idx="46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0560"/>
        <c:axId val="114536832"/>
      </c:lineChart>
      <c:catAx>
        <c:axId val="1145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731590760892716"/>
              <c:y val="0.90600039669909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536832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05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40309193560544"/>
          <c:y val="0.95269778448168496"/>
          <c:w val="0.73311903427801861"/>
          <c:h val="3.491524016439948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1904"/>
      </c:lineChart>
      <c:catAx>
        <c:axId val="11457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1904"/>
        <c:crosses val="autoZero"/>
        <c:auto val="1"/>
        <c:lblAlgn val="ctr"/>
        <c:lblOffset val="100"/>
        <c:noMultiLvlLbl val="0"/>
      </c:catAx>
      <c:valAx>
        <c:axId val="1145719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B18"/>
  <sheetViews>
    <sheetView workbookViewId="0">
      <pane xSplit="2" ySplit="1" topLeftCell="AB2" activePane="bottomRight" state="frozen"/>
      <selection pane="topRight" activeCell="C1" sqref="C1"/>
      <selection pane="bottomLeft" activeCell="A2" sqref="A2"/>
      <selection pane="bottomRight" activeCell="BB6" sqref="BB6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  <col min="45" max="54" width="8" bestFit="1" customWidth="1"/>
  </cols>
  <sheetData>
    <row r="2" spans="1:54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  <c r="AZ2">
        <v>2019</v>
      </c>
    </row>
    <row r="3" spans="1:54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  <c r="AW3" s="1" t="s">
        <v>30</v>
      </c>
      <c r="AX3" s="1" t="s">
        <v>31</v>
      </c>
      <c r="AY3" s="1" t="s">
        <v>32</v>
      </c>
      <c r="AZ3" s="1" t="s">
        <v>29</v>
      </c>
      <c r="BA3" s="1" t="s">
        <v>30</v>
      </c>
      <c r="BB3" t="s">
        <v>31</v>
      </c>
    </row>
    <row r="4" spans="1:54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  <c r="BB4">
        <v>3964</v>
      </c>
    </row>
    <row r="5" spans="1:54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  <c r="AW5" s="4">
        <v>636</v>
      </c>
      <c r="AX5" s="4">
        <v>603</v>
      </c>
      <c r="AY5" s="4">
        <v>561</v>
      </c>
      <c r="AZ5" s="4">
        <v>537</v>
      </c>
      <c r="BA5" s="4">
        <v>489</v>
      </c>
      <c r="BB5" s="4">
        <v>429</v>
      </c>
    </row>
    <row r="6" spans="1:54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  <c r="AW6" s="3">
        <v>2255</v>
      </c>
      <c r="AY6" s="3">
        <v>2373</v>
      </c>
      <c r="AZ6" s="3">
        <v>2296</v>
      </c>
      <c r="BB6" s="3">
        <v>1652</v>
      </c>
    </row>
    <row r="7" spans="1:54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  <c r="AW7" s="4">
        <v>1071</v>
      </c>
      <c r="AX7" s="4">
        <v>1093</v>
      </c>
      <c r="AZ7" s="4">
        <v>1074</v>
      </c>
      <c r="BA7" s="4">
        <v>1086</v>
      </c>
      <c r="BB7" s="4">
        <v>1218</v>
      </c>
    </row>
    <row r="10" spans="1:54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</row>
    <row r="11" spans="1:54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  <c r="AW11">
        <v>641</v>
      </c>
      <c r="AX11">
        <v>610</v>
      </c>
      <c r="AY11">
        <v>566</v>
      </c>
      <c r="AZ11">
        <v>543</v>
      </c>
      <c r="BA11">
        <v>496</v>
      </c>
      <c r="BB11">
        <v>433</v>
      </c>
    </row>
    <row r="12" spans="1:54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  <c r="AW12">
        <v>615</v>
      </c>
      <c r="AX12">
        <v>571</v>
      </c>
      <c r="AY12">
        <v>540</v>
      </c>
      <c r="AZ12">
        <v>511</v>
      </c>
      <c r="BA12">
        <v>456</v>
      </c>
      <c r="BB12">
        <v>412</v>
      </c>
    </row>
    <row r="13" spans="1:54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 t="shared" ref="AR13:BB13" si="5">ROUND((AR12*$G$12+AR11*$G$11)/$G$10,1)</f>
        <v>735.7</v>
      </c>
      <c r="AS13" s="2">
        <f t="shared" si="5"/>
        <v>736.8</v>
      </c>
      <c r="AT13" s="2">
        <f t="shared" si="5"/>
        <v>720.3</v>
      </c>
      <c r="AU13" s="2">
        <f t="shared" si="5"/>
        <v>711.8</v>
      </c>
      <c r="AV13" s="2">
        <f t="shared" si="5"/>
        <v>709</v>
      </c>
      <c r="AW13" s="2">
        <f t="shared" si="5"/>
        <v>636.4</v>
      </c>
      <c r="AX13" s="2">
        <f t="shared" si="5"/>
        <v>603.20000000000005</v>
      </c>
      <c r="AY13" s="2">
        <f t="shared" si="5"/>
        <v>561.4</v>
      </c>
      <c r="AZ13" s="2">
        <f t="shared" si="5"/>
        <v>537.4</v>
      </c>
      <c r="BA13" s="2">
        <f t="shared" si="5"/>
        <v>489</v>
      </c>
      <c r="BB13" s="2">
        <f t="shared" si="5"/>
        <v>429.3</v>
      </c>
    </row>
    <row r="14" spans="1:54" x14ac:dyDescent="0.2">
      <c r="AC14" s="13"/>
    </row>
    <row r="15" spans="1:54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  <c r="AW15" s="1" t="s">
        <v>57</v>
      </c>
      <c r="AX15" s="1" t="s">
        <v>58</v>
      </c>
      <c r="AY15" s="1" t="s">
        <v>59</v>
      </c>
      <c r="AZ15" s="1" t="s">
        <v>60</v>
      </c>
      <c r="BA15" s="1" t="s">
        <v>61</v>
      </c>
      <c r="BB15" s="1" t="s">
        <v>62</v>
      </c>
    </row>
    <row r="16" spans="1:54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  <c r="AW16">
        <v>1046</v>
      </c>
      <c r="AX16">
        <v>1066</v>
      </c>
      <c r="AZ16">
        <v>1008</v>
      </c>
      <c r="BA16">
        <v>1134</v>
      </c>
      <c r="BB16">
        <v>1426</v>
      </c>
    </row>
    <row r="17" spans="2:54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  <c r="AW17">
        <v>1081</v>
      </c>
      <c r="AX17">
        <v>1104</v>
      </c>
      <c r="AY17">
        <v>1064</v>
      </c>
      <c r="AZ17">
        <v>1100</v>
      </c>
      <c r="BA17">
        <v>1067</v>
      </c>
      <c r="BB17">
        <v>1135</v>
      </c>
    </row>
    <row r="18" spans="2:54" x14ac:dyDescent="0.2">
      <c r="C18" t="s">
        <v>5</v>
      </c>
      <c r="H18" s="2">
        <f t="shared" ref="H18:S18" si="6">ROUND((H17*$F$17+H16*$F$16)/$F$15,1)</f>
        <v>1089.5</v>
      </c>
      <c r="I18" s="2">
        <f t="shared" si="6"/>
        <v>944</v>
      </c>
      <c r="J18" s="2">
        <f t="shared" si="6"/>
        <v>827.2</v>
      </c>
      <c r="K18" s="2">
        <f t="shared" si="6"/>
        <v>839.1</v>
      </c>
      <c r="L18" s="2">
        <f t="shared" si="6"/>
        <v>891.2</v>
      </c>
      <c r="M18" s="2">
        <f t="shared" si="6"/>
        <v>845.4</v>
      </c>
      <c r="N18" s="2">
        <f t="shared" si="6"/>
        <v>949.5</v>
      </c>
      <c r="O18" s="2">
        <f t="shared" si="6"/>
        <v>849.9</v>
      </c>
      <c r="P18" s="2">
        <f t="shared" si="6"/>
        <v>959.5</v>
      </c>
      <c r="Q18" s="2">
        <f t="shared" si="6"/>
        <v>922.9</v>
      </c>
      <c r="R18" s="2">
        <f t="shared" si="6"/>
        <v>876.3</v>
      </c>
      <c r="S18" s="2">
        <f t="shared" si="6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7">ROUND((Y17*$E$17+Y16*$E$16)/$E$15,1)</f>
        <v>1075.9000000000001</v>
      </c>
      <c r="Z18" s="2">
        <f t="shared" si="7"/>
        <v>1003.9</v>
      </c>
      <c r="AA18" s="2">
        <f t="shared" si="7"/>
        <v>998.8</v>
      </c>
      <c r="AB18" s="2">
        <f t="shared" si="7"/>
        <v>985.4</v>
      </c>
      <c r="AC18" s="2">
        <f t="shared" si="7"/>
        <v>962</v>
      </c>
      <c r="AD18" s="2">
        <f t="shared" si="7"/>
        <v>1023.7</v>
      </c>
      <c r="AE18" s="2">
        <f t="shared" si="7"/>
        <v>1105.0999999999999</v>
      </c>
      <c r="AF18" s="2">
        <f t="shared" si="7"/>
        <v>1122.7</v>
      </c>
      <c r="AG18" s="2">
        <f t="shared" si="7"/>
        <v>1137.7</v>
      </c>
      <c r="AH18" s="2">
        <f t="shared" si="7"/>
        <v>1061.9000000000001</v>
      </c>
      <c r="AI18" s="2">
        <f t="shared" si="7"/>
        <v>1030.8</v>
      </c>
      <c r="AJ18" s="2">
        <f t="shared" si="7"/>
        <v>1159.9000000000001</v>
      </c>
      <c r="AK18" s="2">
        <f t="shared" si="7"/>
        <v>1129.2</v>
      </c>
      <c r="AL18" s="2">
        <f t="shared" si="7"/>
        <v>1062.0999999999999</v>
      </c>
      <c r="AM18" s="2">
        <f t="shared" si="7"/>
        <v>1050.5</v>
      </c>
      <c r="AN18" s="2">
        <f t="shared" si="7"/>
        <v>1058.2</v>
      </c>
      <c r="AO18" s="2">
        <f t="shared" si="7"/>
        <v>1080.4000000000001</v>
      </c>
      <c r="AP18" s="2">
        <f t="shared" si="7"/>
        <v>1024.8</v>
      </c>
      <c r="AQ18" s="2">
        <f t="shared" si="7"/>
        <v>1056.3</v>
      </c>
      <c r="AR18" s="2">
        <f t="shared" ref="AR18:BB18" si="8">ROUND((AR17*$G$17+AR16*$G$16)/$G$15,1)</f>
        <v>976.7</v>
      </c>
      <c r="AS18" s="2">
        <f t="shared" si="8"/>
        <v>1009.5</v>
      </c>
      <c r="AT18" s="2">
        <f t="shared" si="8"/>
        <v>1008.7</v>
      </c>
      <c r="AU18" s="2">
        <f t="shared" si="8"/>
        <v>967</v>
      </c>
      <c r="AV18" s="2">
        <f t="shared" si="8"/>
        <v>1009.5</v>
      </c>
      <c r="AW18" s="2">
        <f t="shared" si="8"/>
        <v>1071.0999999999999</v>
      </c>
      <c r="AX18" s="2">
        <f t="shared" si="8"/>
        <v>1093.2</v>
      </c>
      <c r="AY18" s="2"/>
      <c r="AZ18" s="2">
        <f t="shared" si="8"/>
        <v>1073.9000000000001</v>
      </c>
      <c r="BA18" s="2">
        <f t="shared" si="8"/>
        <v>1086</v>
      </c>
      <c r="BB18" s="2">
        <f t="shared" si="8"/>
        <v>1217.7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 t="s">
        <v>63</v>
      </c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2019-08-01T10:30:36Z</cp:lastPrinted>
  <dcterms:created xsi:type="dcterms:W3CDTF">2007-02-08T14:22:39Z</dcterms:created>
  <dcterms:modified xsi:type="dcterms:W3CDTF">2019-10-24T11:58:56Z</dcterms:modified>
</cp:coreProperties>
</file>