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19\na web\"/>
    </mc:Choice>
  </mc:AlternateContent>
  <bookViews>
    <workbookView xWindow="-165" yWindow="390" windowWidth="20730" windowHeight="10500" tabRatio="885"/>
  </bookViews>
  <sheets>
    <sheet name="Seznam" sheetId="1656" r:id="rId1"/>
    <sheet name="metodologie" sheetId="1655" r:id="rId2"/>
    <sheet name="F1" sheetId="1697" r:id="rId3"/>
    <sheet name="F2" sheetId="1698" r:id="rId4"/>
    <sheet name="F3" sheetId="1699" r:id="rId5"/>
    <sheet name="F4" sheetId="1700" r:id="rId6"/>
    <sheet name="F5" sheetId="1701" r:id="rId7"/>
    <sheet name="F6" sheetId="1702" r:id="rId8"/>
    <sheet name="F7" sheetId="1703" r:id="rId9"/>
    <sheet name="F8" sheetId="1709" r:id="rId10"/>
    <sheet name="F9" sheetId="1710" r:id="rId11"/>
    <sheet name="F10" sheetId="1707" r:id="rId12"/>
    <sheet name="F11" sheetId="1708" r:id="rId13"/>
    <sheet name="F12" sheetId="1667" r:id="rId14"/>
    <sheet name="F13" sheetId="1669" r:id="rId15"/>
    <sheet name="F14" sheetId="1687" r:id="rId16"/>
    <sheet name="F15" sheetId="1693" r:id="rId17"/>
    <sheet name="F16" sheetId="1694" r:id="rId18"/>
    <sheet name="F17" sheetId="1695" r:id="rId19"/>
    <sheet name="F18" sheetId="1673" r:id="rId20"/>
    <sheet name="F19" sheetId="1711" r:id="rId21"/>
    <sheet name="F20" sheetId="1690" r:id="rId22"/>
    <sheet name="F21" sheetId="1691" r:id="rId23"/>
    <sheet name="F22" sheetId="1692" r:id="rId24"/>
  </sheets>
  <externalReferences>
    <externalReference r:id="rId25"/>
    <externalReference r:id="rId26"/>
  </externalReferences>
  <definedNames>
    <definedName name="_xlnm._FilterDatabase" localSheetId="12" hidden="1">'F11'!$D$5:$F$35</definedName>
    <definedName name="_xlnm._FilterDatabase" localSheetId="14" hidden="1">'F13'!#REF!</definedName>
    <definedName name="_xlnm._FilterDatabase" localSheetId="16" hidden="1">'F15'!#REF!</definedName>
    <definedName name="_xlnm._FilterDatabase" localSheetId="17" hidden="1">'F16'!#REF!</definedName>
    <definedName name="_xlnm._FilterDatabase" localSheetId="18" hidden="1">'F17'!#REF!</definedName>
    <definedName name="_xlnm._FilterDatabase" localSheetId="20" hidden="1">'F19'!#REF!</definedName>
    <definedName name="_xlnm._FilterDatabase" localSheetId="8" hidden="1">'F7'!#REF!</definedName>
    <definedName name="Dotaz11">[1]Dotaz11!$A$1:$F$96</definedName>
    <definedName name="Dotaz12">[2]Dotaz12!$A$1:$F$3446</definedName>
    <definedName name="_xlnm.Print_Area" localSheetId="2">'F1'!$A$1:$D$48</definedName>
    <definedName name="_xlnm.Print_Area" localSheetId="11">'F10'!$A$1:$D$44</definedName>
    <definedName name="_xlnm.Print_Area" localSheetId="12">'F11'!$A$1:$A$46</definedName>
    <definedName name="_xlnm.Print_Area" localSheetId="13">'F12'!$A$1:$D$57</definedName>
    <definedName name="_xlnm.Print_Area" localSheetId="14">'F13'!$A$1:$A$44</definedName>
    <definedName name="_xlnm.Print_Area" localSheetId="15">'F14'!$A$1:$D$48</definedName>
    <definedName name="_xlnm.Print_Area" localSheetId="16">'F15'!$A$1:$A$46</definedName>
    <definedName name="_xlnm.Print_Area" localSheetId="17">'F16'!$A$1:$A$47</definedName>
    <definedName name="_xlnm.Print_Area" localSheetId="18">'F17'!$A$1:$A$47</definedName>
    <definedName name="_xlnm.Print_Area" localSheetId="19">'F18'!$A$1:$D$53</definedName>
    <definedName name="_xlnm.Print_Area" localSheetId="20">'F19'!$A$1:$A$46</definedName>
    <definedName name="_xlnm.Print_Area" localSheetId="3">'F2'!$A$1:$E$45</definedName>
    <definedName name="_xlnm.Print_Area" localSheetId="21">'F20'!$A$1:$D$49</definedName>
    <definedName name="_xlnm.Print_Area" localSheetId="22">'F21'!$A$1:$D$47</definedName>
    <definedName name="_xlnm.Print_Area" localSheetId="23">'F22'!$A$1:$D$47</definedName>
    <definedName name="_xlnm.Print_Area" localSheetId="4">'F3'!$A$1:$E$44</definedName>
    <definedName name="_xlnm.Print_Area" localSheetId="5">'F4'!$A$1:$C$46</definedName>
    <definedName name="_xlnm.Print_Area" localSheetId="6">'F5'!$A$1:$A$47</definedName>
    <definedName name="_xlnm.Print_Area" localSheetId="7">'F6'!$A$1:$D$46</definedName>
    <definedName name="_xlnm.Print_Area" localSheetId="8">'F7'!$A$1:$A$47</definedName>
    <definedName name="_xlnm.Print_Area" localSheetId="9">'F8'!$A$1:$D$47</definedName>
    <definedName name="_xlnm.Print_Area" localSheetId="10">'F9'!$A$1:$A$45</definedName>
  </definedNames>
  <calcPr calcId="162913"/>
</workbook>
</file>

<file path=xl/calcChain.xml><?xml version="1.0" encoding="utf-8"?>
<calcChain xmlns="http://schemas.openxmlformats.org/spreadsheetml/2006/main">
  <c r="J41" i="1702" l="1"/>
  <c r="I41" i="1702"/>
  <c r="J38" i="1702"/>
  <c r="I38" i="1702"/>
  <c r="J35" i="1702"/>
  <c r="I35" i="1702"/>
  <c r="H23" i="1707" l="1"/>
  <c r="I36" i="1707"/>
  <c r="I23" i="1707"/>
  <c r="I38" i="1709" l="1"/>
  <c r="H45" i="1709"/>
  <c r="H44" i="1709"/>
  <c r="H43" i="1709"/>
  <c r="H41" i="1709"/>
  <c r="H40" i="1709"/>
  <c r="H38" i="1709"/>
  <c r="I27" i="1709"/>
  <c r="H27" i="1709"/>
  <c r="I40" i="1697" l="1"/>
  <c r="I39" i="1697"/>
  <c r="I38" i="1697"/>
  <c r="I37" i="1697"/>
</calcChain>
</file>

<file path=xl/sharedStrings.xml><?xml version="1.0" encoding="utf-8"?>
<sst xmlns="http://schemas.openxmlformats.org/spreadsheetml/2006/main" count="1128" uniqueCount="493">
  <si>
    <t>Litva</t>
  </si>
  <si>
    <t>Lotyšsko</t>
  </si>
  <si>
    <t>Polsko</t>
  </si>
  <si>
    <t>Portugalsko</t>
  </si>
  <si>
    <t>Řecko</t>
  </si>
  <si>
    <t>Slovensko</t>
  </si>
  <si>
    <t>Estonsko</t>
  </si>
  <si>
    <t>Slovinsko</t>
  </si>
  <si>
    <t>Itálie</t>
  </si>
  <si>
    <t>Německo</t>
  </si>
  <si>
    <t>Španělsko</t>
  </si>
  <si>
    <t>Maďarsko</t>
  </si>
  <si>
    <t>Belgie</t>
  </si>
  <si>
    <t>Irsko</t>
  </si>
  <si>
    <t>Malta</t>
  </si>
  <si>
    <t>Kypr</t>
  </si>
  <si>
    <t>Francie</t>
  </si>
  <si>
    <t>Rakousko</t>
  </si>
  <si>
    <t>Finsko</t>
  </si>
  <si>
    <t>Švédsko</t>
  </si>
  <si>
    <t>Lucembursko</t>
  </si>
  <si>
    <t>Dánsko</t>
  </si>
  <si>
    <t>Nizozemsko</t>
  </si>
  <si>
    <t>Celkem</t>
  </si>
  <si>
    <t>Bulharsko</t>
  </si>
  <si>
    <t>Rumunsko</t>
  </si>
  <si>
    <t xml:space="preserve"> </t>
  </si>
  <si>
    <t>Česko</t>
  </si>
  <si>
    <t>Chorvatsko</t>
  </si>
  <si>
    <t>EU28</t>
  </si>
  <si>
    <t xml:space="preserve">% </t>
  </si>
  <si>
    <t>Celkem 16+</t>
  </si>
  <si>
    <t>Celkem 16–74</t>
  </si>
  <si>
    <t>podle pohlaví</t>
  </si>
  <si>
    <t xml:space="preserve">  muži 16+</t>
  </si>
  <si>
    <t xml:space="preserve">  ženy 16+</t>
  </si>
  <si>
    <t>podle věkových skupin</t>
  </si>
  <si>
    <t>podle dokončeného vzdělání (25+)</t>
  </si>
  <si>
    <t xml:space="preserve">  základní </t>
  </si>
  <si>
    <t xml:space="preserve">  střední bez maturity</t>
  </si>
  <si>
    <t xml:space="preserve">  střední s maturitou</t>
  </si>
  <si>
    <t xml:space="preserve">  vysokoškolské</t>
  </si>
  <si>
    <t>podle specifické skupiny populace</t>
  </si>
  <si>
    <t xml:space="preserve">  studenti 16+</t>
  </si>
  <si>
    <t xml:space="preserve"> podíl z celkového počtu jednotlivců v dané sociodemografické skupině</t>
  </si>
  <si>
    <t>internetové bankovnictví</t>
  </si>
  <si>
    <t xml:space="preserve">  starobní důchodci</t>
  </si>
  <si>
    <t xml:space="preserve"> % jednotlivců celkem</t>
  </si>
  <si>
    <t xml:space="preserve"> % jednotlivců používajících internet</t>
  </si>
  <si>
    <t xml:space="preserve"> muži</t>
  </si>
  <si>
    <t xml:space="preserve"> ženy</t>
  </si>
  <si>
    <t xml:space="preserve"> F  Vzdělávání a digitální dovednosti </t>
  </si>
  <si>
    <t xml:space="preserve">  ženy na rodičovské dovolené</t>
  </si>
  <si>
    <t>muži</t>
  </si>
  <si>
    <t>ženy</t>
  </si>
  <si>
    <t>stolní počítač</t>
  </si>
  <si>
    <t>tablet</t>
  </si>
  <si>
    <t xml:space="preserve"> Celkem</t>
  </si>
  <si>
    <t>%</t>
  </si>
  <si>
    <t>podíl z celkového počtu studentů ve věku 16 a více let v dané skupině</t>
  </si>
  <si>
    <t xml:space="preserve">  na středních školách </t>
  </si>
  <si>
    <t xml:space="preserve">   účast v sociálních sítích</t>
  </si>
  <si>
    <t xml:space="preserve">   vyhledávání informací o cestování</t>
  </si>
  <si>
    <t xml:space="preserve">   hraní her</t>
  </si>
  <si>
    <t xml:space="preserve">   internetové bankovnictví</t>
  </si>
  <si>
    <t>střední školy</t>
  </si>
  <si>
    <t>vyšší odborné školy</t>
  </si>
  <si>
    <t>Graf F2 - data</t>
  </si>
  <si>
    <t>přes mobilní sítě</t>
  </si>
  <si>
    <t>přes Wi-Fi</t>
  </si>
  <si>
    <t xml:space="preserve"> F  Vzdělávání a digitální dovednosti</t>
  </si>
  <si>
    <t>Metodologie</t>
  </si>
  <si>
    <t>Tabulky</t>
  </si>
  <si>
    <t>Tab. F2</t>
  </si>
  <si>
    <t>Tab. F3</t>
  </si>
  <si>
    <t>Tab. F4</t>
  </si>
  <si>
    <t>Tab. F5</t>
  </si>
  <si>
    <t>Tab. F6</t>
  </si>
  <si>
    <t>Grafy</t>
  </si>
  <si>
    <t>Graf F12</t>
  </si>
  <si>
    <t>Graf F13</t>
  </si>
  <si>
    <t>Graf F14</t>
  </si>
  <si>
    <t>Velká Británie</t>
  </si>
  <si>
    <t>zpět na seznam</t>
  </si>
  <si>
    <t>metodologie</t>
  </si>
  <si>
    <t>notebook</t>
  </si>
  <si>
    <t>internet</t>
  </si>
  <si>
    <t>.</t>
  </si>
  <si>
    <t xml:space="preserve"> stolní počítač</t>
  </si>
  <si>
    <t xml:space="preserve"> notebook</t>
  </si>
  <si>
    <t xml:space="preserve"> tablet</t>
  </si>
  <si>
    <t>doma</t>
  </si>
  <si>
    <t>ve škole</t>
  </si>
  <si>
    <t xml:space="preserve">  stolní počítač</t>
  </si>
  <si>
    <t xml:space="preserve">  tablet</t>
  </si>
  <si>
    <t xml:space="preserve">  čtečka knih</t>
  </si>
  <si>
    <t xml:space="preserve">  MP3/MP4 přehrávač</t>
  </si>
  <si>
    <t xml:space="preserve">  tiskárna</t>
  </si>
  <si>
    <t xml:space="preserve">  internet</t>
  </si>
  <si>
    <t xml:space="preserve"> mají přístup na internet a používají ho</t>
  </si>
  <si>
    <t xml:space="preserve"> mají přístup na internet, ale nepoužívají ho</t>
  </si>
  <si>
    <t xml:space="preserve"> nemají přístup na internet</t>
  </si>
  <si>
    <t>nakupování on-line</t>
  </si>
  <si>
    <t>Graf F15</t>
  </si>
  <si>
    <t>Graf F16</t>
  </si>
  <si>
    <t xml:space="preserve">  mobilní telefon</t>
  </si>
  <si>
    <t>počet</t>
  </si>
  <si>
    <t>podle studijního programu</t>
  </si>
  <si>
    <t xml:space="preserve">  bakalářský</t>
  </si>
  <si>
    <t xml:space="preserve">  doktorský</t>
  </si>
  <si>
    <t>podle občanství</t>
  </si>
  <si>
    <t xml:space="preserve">  státní občanství ČR</t>
  </si>
  <si>
    <t xml:space="preserve">  cizí státní občanství</t>
  </si>
  <si>
    <t>Graf F17</t>
  </si>
  <si>
    <t>Graf F18</t>
  </si>
  <si>
    <t>Graf F19</t>
  </si>
  <si>
    <t>Tab. F7</t>
  </si>
  <si>
    <t>základní 
školy</t>
  </si>
  <si>
    <t>podíl z celkového počtu patnáctiletých žáků v dané zemi</t>
  </si>
  <si>
    <t>Používající internet celkem</t>
  </si>
  <si>
    <t xml:space="preserve"> studenti (16+)</t>
  </si>
  <si>
    <t>tisíce fyzických osob</t>
  </si>
  <si>
    <t>podle zaměstnání</t>
  </si>
  <si>
    <t xml:space="preserve">  30-39 let</t>
  </si>
  <si>
    <t xml:space="preserve">  40-49 let</t>
  </si>
  <si>
    <t xml:space="preserve">  50 let a více</t>
  </si>
  <si>
    <t>podle dokončeného vzdělání</t>
  </si>
  <si>
    <t xml:space="preserve">  magisterské a doktorské</t>
  </si>
  <si>
    <t xml:space="preserve">  bakalářské a vyšší odborné</t>
  </si>
  <si>
    <t xml:space="preserve">  střední s maturitou a nižší</t>
  </si>
  <si>
    <t>v tisících osob</t>
  </si>
  <si>
    <t xml:space="preserve"> magisterské a doktorské</t>
  </si>
  <si>
    <t xml:space="preserve"> bakalářské a vyšší odborné</t>
  </si>
  <si>
    <t xml:space="preserve"> nižší</t>
  </si>
  <si>
    <t>Graf F21 - data</t>
  </si>
  <si>
    <t>Graf F20 - data</t>
  </si>
  <si>
    <t>Graf F19 - data</t>
  </si>
  <si>
    <t>Tab. F8</t>
  </si>
  <si>
    <t>Patnáctiletí žáci v zemích EU, kteří mají na školních počítačích přístup na internet</t>
  </si>
  <si>
    <t>Graf F20</t>
  </si>
  <si>
    <t>Graf F21</t>
  </si>
  <si>
    <t>Graf F22</t>
  </si>
  <si>
    <t>Graf F23</t>
  </si>
  <si>
    <t>Graf F24</t>
  </si>
  <si>
    <t>Specialisté v oblasti ICT v ČR podle pohlaví</t>
  </si>
  <si>
    <t>Specialisté v oblasti ICT v ČR podle vzdělání</t>
  </si>
  <si>
    <t>účast v sociální sítích</t>
  </si>
  <si>
    <t>6 nebo 8letá gymnázia</t>
  </si>
  <si>
    <t xml:space="preserve">   nakupování on-line</t>
  </si>
  <si>
    <t>podíl z celkového počtu studentů (16+) v dané zemi</t>
  </si>
  <si>
    <t xml:space="preserve"> % zaměstnané populace v ČR</t>
  </si>
  <si>
    <t xml:space="preserve">  z toho ve věku 25 a více let</t>
  </si>
  <si>
    <t>Graf F11</t>
  </si>
  <si>
    <t>Graf F1</t>
  </si>
  <si>
    <t>Tab. F1</t>
  </si>
  <si>
    <t>Studenti ICT oborů na vysokých školách v ČR celkem</t>
  </si>
  <si>
    <t xml:space="preserve">  základní školy</t>
  </si>
  <si>
    <t xml:space="preserve">  střední školy a VOŠ</t>
  </si>
  <si>
    <t>školní webové stránky</t>
  </si>
  <si>
    <t xml:space="preserve">  mateřské školy</t>
  </si>
  <si>
    <t>školní informační systém</t>
  </si>
  <si>
    <t>základní školy</t>
  </si>
  <si>
    <t>webové stránky</t>
  </si>
  <si>
    <t>rychlost připojení</t>
  </si>
  <si>
    <t>1. stupeň ZŠ</t>
  </si>
  <si>
    <t>2. stupeň ZŠ</t>
  </si>
  <si>
    <t>podíl z celkového počtu škol daného stupně</t>
  </si>
  <si>
    <t xml:space="preserve"> 2015</t>
  </si>
  <si>
    <t xml:space="preserve"> 2016</t>
  </si>
  <si>
    <t xml:space="preserve"> 2017</t>
  </si>
  <si>
    <t xml:space="preserve">  střední školy</t>
  </si>
  <si>
    <t>stolní</t>
  </si>
  <si>
    <t>přenosné</t>
  </si>
  <si>
    <t>tablety</t>
  </si>
  <si>
    <t xml:space="preserve">  přenosný počítač (notebook)</t>
  </si>
  <si>
    <t xml:space="preserve"> 4letá 
gymnázia</t>
  </si>
  <si>
    <t>odborné školy 
bez maturity</t>
  </si>
  <si>
    <t>počet zařízení na 100 žáků</t>
  </si>
  <si>
    <t xml:space="preserve">  stolní</t>
  </si>
  <si>
    <t xml:space="preserve">  tablety</t>
  </si>
  <si>
    <t xml:space="preserve">  přenosné</t>
  </si>
  <si>
    <t>3 až 9 
let</t>
  </si>
  <si>
    <t>do 
2 let</t>
  </si>
  <si>
    <t xml:space="preserve"> tablety</t>
  </si>
  <si>
    <t>VOŠ</t>
  </si>
  <si>
    <t>v tis.</t>
  </si>
  <si>
    <t xml:space="preserve">  1. stupeň ZŠ</t>
  </si>
  <si>
    <t xml:space="preserve">  2. stupeň ZŠ</t>
  </si>
  <si>
    <t xml:space="preserve">  VOŠ</t>
  </si>
  <si>
    <t>Školy celkem</t>
  </si>
  <si>
    <t>střední a vyšší odborné školy</t>
  </si>
  <si>
    <t xml:space="preserve">  na 1. stupni základních škol</t>
  </si>
  <si>
    <t xml:space="preserve">  na 2. stupni základních škol</t>
  </si>
  <si>
    <t xml:space="preserve"> jednotlivci (16+) celkem</t>
  </si>
  <si>
    <t>odborné školy 
zakončené maturitou</t>
  </si>
  <si>
    <t xml:space="preserve">podíl z celkového počtu studentů resp. jednotlivců ve věku 16 a více let </t>
  </si>
  <si>
    <t xml:space="preserve">  z toho na mobilním telefonu</t>
  </si>
  <si>
    <t xml:space="preserve">  muži</t>
  </si>
  <si>
    <t xml:space="preserve">  ženy</t>
  </si>
  <si>
    <t xml:space="preserve">  magisterský </t>
  </si>
  <si>
    <t xml:space="preserve">  tis. osob</t>
  </si>
  <si>
    <t xml:space="preserve">  % studentů VŠ celkem</t>
  </si>
  <si>
    <t>% studentů VŠ celkem</t>
  </si>
  <si>
    <t>Zdroj: Eurostat</t>
  </si>
  <si>
    <t xml:space="preserve"> % bakalářských absolventů celkem</t>
  </si>
  <si>
    <t xml:space="preserve"> % magisterských absolventů celkem</t>
  </si>
  <si>
    <t>průměrná hrubá měsíční mzda v Kč</t>
  </si>
  <si>
    <t>Celkem (CZ ISCO 25)</t>
  </si>
  <si>
    <t xml:space="preserve">  muži </t>
  </si>
  <si>
    <t>podle sféry působení</t>
  </si>
  <si>
    <t xml:space="preserve">  mzdová sféra</t>
  </si>
  <si>
    <t xml:space="preserve">  platová sféra</t>
  </si>
  <si>
    <t xml:space="preserve">  do 24 let</t>
  </si>
  <si>
    <t xml:space="preserve">  25-34 let</t>
  </si>
  <si>
    <t xml:space="preserve">  35-44 let</t>
  </si>
  <si>
    <t xml:space="preserve">  45-54 let</t>
  </si>
  <si>
    <t xml:space="preserve">  55 let a více</t>
  </si>
  <si>
    <t xml:space="preserve">  doktorské a magisterské</t>
  </si>
  <si>
    <t xml:space="preserve">  vyšší odborné a bakalářské</t>
  </si>
  <si>
    <t xml:space="preserve"> % průměrné mzdy v dané sféře v ČR</t>
  </si>
  <si>
    <t xml:space="preserve"> tis. Kč</t>
  </si>
  <si>
    <t xml:space="preserve"> % průměrné mzdy mužů a žen v ČR</t>
  </si>
  <si>
    <t>ve vybraných profesích (klasifikace ISCO)</t>
  </si>
  <si>
    <t xml:space="preserve">  Systémoví analytici (2511)</t>
  </si>
  <si>
    <t xml:space="preserve">  Vývojáři softwaru (2512)</t>
  </si>
  <si>
    <t xml:space="preserve">  Programátoři IT aplikací (2514)</t>
  </si>
  <si>
    <t xml:space="preserve">  Návrháři a správci databází (2521)</t>
  </si>
  <si>
    <t xml:space="preserve">  Systémoví admin. a správci sítí (2522) </t>
  </si>
  <si>
    <t xml:space="preserve">  Spec. v oblasti bezpečnosti dat (2524)</t>
  </si>
  <si>
    <t>ve vybraných odvětvích (sekce klasifikace CZ NACE)</t>
  </si>
  <si>
    <t xml:space="preserve">  Zpracovatelský průmysl (C)</t>
  </si>
  <si>
    <t xml:space="preserve">  Obchod (G)</t>
  </si>
  <si>
    <t xml:space="preserve">  Informační a komunikační činnosti (J)</t>
  </si>
  <si>
    <t xml:space="preserve">  Peněžnictví a pojišťovnictví (K)</t>
  </si>
  <si>
    <t xml:space="preserve">  Veřejná správa (O)</t>
  </si>
  <si>
    <t xml:space="preserve">  Vzdělávání (P)</t>
  </si>
  <si>
    <t xml:space="preserve">  Zdravotní a sociální péče (Q)</t>
  </si>
  <si>
    <t xml:space="preserve"> 2013</t>
  </si>
  <si>
    <t xml:space="preserve">Administrátoři a správci sítí </t>
  </si>
  <si>
    <t xml:space="preserve">Návrháři a správci databází </t>
  </si>
  <si>
    <t>Programátoři IT aplikací</t>
  </si>
  <si>
    <t xml:space="preserve">Vývojáři softwaru </t>
  </si>
  <si>
    <t xml:space="preserve">Systémoví analytici </t>
  </si>
  <si>
    <t>Vývojáři webu a multimédií</t>
  </si>
  <si>
    <t>Spec. v oblasti bezpečnosti dat</t>
  </si>
  <si>
    <t>Veřejná správa</t>
  </si>
  <si>
    <t xml:space="preserve">Vzdělávání </t>
  </si>
  <si>
    <t>Zdravotní a sociální péče</t>
  </si>
  <si>
    <t>Obchod</t>
  </si>
  <si>
    <t xml:space="preserve">Zpracovatelský průmysl </t>
  </si>
  <si>
    <t xml:space="preserve">Doprava a skladování </t>
  </si>
  <si>
    <t>Inform. a komunik. činnosti</t>
  </si>
  <si>
    <t>Peněžnictví a pojišťovnictví</t>
  </si>
  <si>
    <t xml:space="preserve">Profesní, vědecké a technické činnosti </t>
  </si>
  <si>
    <t>Kulturní a rekreační činnosti</t>
  </si>
  <si>
    <t>Graf FX - data</t>
  </si>
  <si>
    <t xml:space="preserve">  Analytici a vývojáři softwaru a IT aplikací</t>
  </si>
  <si>
    <t xml:space="preserve">  Specialisté v oblasti databází a sítí</t>
  </si>
  <si>
    <t>Celkem (CZ ISCO 251)</t>
  </si>
  <si>
    <t xml:space="preserve"> v mzdové sféře</t>
  </si>
  <si>
    <t xml:space="preserve"> v platové sféře</t>
  </si>
  <si>
    <t>30 Mb/s a nižší</t>
  </si>
  <si>
    <t xml:space="preserve">více než 100 Mb/s </t>
  </si>
  <si>
    <t xml:space="preserve"> z toho s rychlostí více než  100 Mb/s</t>
  </si>
  <si>
    <t>Zdroj: Česká školní inspekce, 2018</t>
  </si>
  <si>
    <t>Tab. F2 Školy s vlastními webovými stránkami a školním informačním systémem</t>
  </si>
  <si>
    <t>na 1. stupni ZŠ celkem</t>
  </si>
  <si>
    <t>na 2. stupni ZŠ celkem</t>
  </si>
  <si>
    <t>na středních školách celkem</t>
  </si>
  <si>
    <t>10 let 
a více</t>
  </si>
  <si>
    <t>Celkem (CZ-ISCO 25)</t>
  </si>
  <si>
    <t xml:space="preserve">podle postavení v zaměstnání </t>
  </si>
  <si>
    <t xml:space="preserve">  podnikatelé (OSVČ)</t>
  </si>
  <si>
    <t xml:space="preserve">  zaměstnanci</t>
  </si>
  <si>
    <t xml:space="preserve"> podle odvětví jejich zaměstnavatele</t>
  </si>
  <si>
    <t xml:space="preserve">  Průmysl a stavebnictví</t>
  </si>
  <si>
    <t xml:space="preserve">  Informační a komunikační činnosti</t>
  </si>
  <si>
    <t xml:space="preserve">  Veřejná správa, Vzdělávání a Zdravotnictví</t>
  </si>
  <si>
    <t xml:space="preserve">  ostatní odvětví</t>
  </si>
  <si>
    <t xml:space="preserve">  do 29 let</t>
  </si>
  <si>
    <t>Graf F2 Základní a střední školy s vlastními webovými stránkami a školním informačním systémem</t>
  </si>
  <si>
    <t xml:space="preserve"> do 2 let</t>
  </si>
  <si>
    <t xml:space="preserve"> 3 až 9 let</t>
  </si>
  <si>
    <r>
      <t xml:space="preserve">Graf </t>
    </r>
    <r>
      <rPr>
        <b/>
        <sz val="7.5"/>
        <rFont val="Arial CE"/>
        <charset val="238"/>
      </rPr>
      <t>F8 Patnáctiletí ž</t>
    </r>
    <r>
      <rPr>
        <b/>
        <sz val="7.5"/>
        <rFont val="Arial CE"/>
        <family val="2"/>
        <charset val="238"/>
      </rPr>
      <t>áci a jejich přístup k vybraným digitálním zařízením doma a ve škole; 2015</t>
    </r>
  </si>
  <si>
    <t>Graf F9 Patnáctiletí žáci, kteří ve škole používají vybraný druh počítače podle typu škol; 2015</t>
  </si>
  <si>
    <t>Graf F10 Patnáctiletí žáci v zemích EU, kteří mají 
na školních počítačích přístup na internet; 2015</t>
  </si>
  <si>
    <t xml:space="preserve">  16-34 let</t>
  </si>
  <si>
    <t xml:space="preserve">  35-54 let</t>
  </si>
  <si>
    <t xml:space="preserve">  55+</t>
  </si>
  <si>
    <t xml:space="preserve">  16-34</t>
  </si>
  <si>
    <t xml:space="preserve">  35-54</t>
  </si>
  <si>
    <t>Graf F3 Počet tabletů na 100 žáků v daném typu škol</t>
  </si>
  <si>
    <t>Graf F20 Studenti ICT oborů na VŠ celkem</t>
  </si>
  <si>
    <t>Graf F21 Studenti ICT oborů na VŠ podle pohlaví</t>
  </si>
  <si>
    <t>Graf F22 Studenti ICT oborů na VŠ podle občanství</t>
  </si>
  <si>
    <t>Graf F28 Absolventi ICT oborů na VŠ celkem podle občanství</t>
  </si>
  <si>
    <t>Graf F35 ICT specialisté celkem</t>
  </si>
  <si>
    <t>Graf F36 Specialisté v oblasti ICT podle pohlaví</t>
  </si>
  <si>
    <t xml:space="preserve">Graf F40 Průměrná hrubá měsíční mzda ICT specialistů </t>
  </si>
  <si>
    <t>Graf F41 Průměrná hrubá měsíční mzda ICT specialistů 
podle pohlaví</t>
  </si>
  <si>
    <t>Graf F44 Průměrná hrubá měsíční mzda analytiků a vývojářů softwaru a počítačových aplikací (tis. Kč)</t>
  </si>
  <si>
    <t>Graf F45 Průměrná hrubá měsíční mzda analytiků a vývojářů softwaru a IT aplikací podle věku (tis. Kč)</t>
  </si>
  <si>
    <t>Tab. F9 Studenti ICT oborů na vysokých školách v ČR celkem</t>
  </si>
  <si>
    <t>Tab. F10 Absolventi ICT oborů na vysokých školách v ČR</t>
  </si>
  <si>
    <t>Tab. F11 ICT specialisté v ČR</t>
  </si>
  <si>
    <t>Tab. F12 Mzdy ICT specialistů v ČR celkem</t>
  </si>
  <si>
    <t>Tab. F14 Mzdy analytiků a vývojářů softwaru a IT aplikací v ČR</t>
  </si>
  <si>
    <t>Tab. F1 Školy v ČR s připojením k internetu; 2016/2017</t>
  </si>
  <si>
    <t>Graf F1 Školy s internetem 31 Mb/s a vyšším; 2016/2017</t>
  </si>
  <si>
    <t>Školy s vlastními webovými stránkami a školním informačním systémem</t>
  </si>
  <si>
    <t>Absolventi ICT oborů na vysokých školách v ČR</t>
  </si>
  <si>
    <t>Tab. F9</t>
  </si>
  <si>
    <t>Tab. F10</t>
  </si>
  <si>
    <t>Tab. F11</t>
  </si>
  <si>
    <t>Tab. F12</t>
  </si>
  <si>
    <t>Tab. F13</t>
  </si>
  <si>
    <t>Tab. F14</t>
  </si>
  <si>
    <t>ICT specialisté v ČR</t>
  </si>
  <si>
    <t>Mzdy ICT specialistů v ČR celkem</t>
  </si>
  <si>
    <t>Mzdy analytiků a vývojářů softwaru a IT aplikací v ČR</t>
  </si>
  <si>
    <t>Graf F2</t>
  </si>
  <si>
    <t>Graf F3</t>
  </si>
  <si>
    <t>Graf F4</t>
  </si>
  <si>
    <t>Graf F5</t>
  </si>
  <si>
    <t>Graf F6</t>
  </si>
  <si>
    <t>Graf F7</t>
  </si>
  <si>
    <t>Graf F8</t>
  </si>
  <si>
    <t>Graf F9</t>
  </si>
  <si>
    <t>Graf F10</t>
  </si>
  <si>
    <t>Graf F25</t>
  </si>
  <si>
    <t>Graf F26</t>
  </si>
  <si>
    <t>Graf F27</t>
  </si>
  <si>
    <t>Graf F28</t>
  </si>
  <si>
    <t>Graf F29</t>
  </si>
  <si>
    <t>Graf F30</t>
  </si>
  <si>
    <t>Graf F31</t>
  </si>
  <si>
    <t>Graf F32</t>
  </si>
  <si>
    <t>Graf F33</t>
  </si>
  <si>
    <t>Graf F34</t>
  </si>
  <si>
    <t>Graf F35</t>
  </si>
  <si>
    <t>Graf F36</t>
  </si>
  <si>
    <t>Graf F37</t>
  </si>
  <si>
    <t>Graf F38</t>
  </si>
  <si>
    <t>Graf F39</t>
  </si>
  <si>
    <t>Graf F40</t>
  </si>
  <si>
    <t>Graf F41</t>
  </si>
  <si>
    <t>Graf F42</t>
  </si>
  <si>
    <t>Graf F43</t>
  </si>
  <si>
    <t>Graf F44</t>
  </si>
  <si>
    <t>Graf F45</t>
  </si>
  <si>
    <t>Školy v ČR s připojením k internetu</t>
  </si>
  <si>
    <t>Studenti ICT oborů v zemích EU (% vysokoškolských studentů v dané zemi celkem)</t>
  </si>
  <si>
    <t>Studenti ICT oborů v zemích EU (% populace ve věku 20 až 29 let v dané zemi)</t>
  </si>
  <si>
    <t>Absolventi ICT oborů v zemích EU</t>
  </si>
  <si>
    <t>Absolventi ICT oborů v zemích EU (% absolventů vysokých škol v dané zemi celkem)</t>
  </si>
  <si>
    <t>Podíl žen na ICT specialistech v zemích EU</t>
  </si>
  <si>
    <t>ICT specialisté v zemích EU (% zaměstnané populace v dané zemi)</t>
  </si>
  <si>
    <t>Školy v ČR s internetem 31 Mb/s a vyšším</t>
  </si>
  <si>
    <t>Základní a střední školy v ČR s vlastními webovými stránkami a školním informačním systémem</t>
  </si>
  <si>
    <t>Počet tabletů na 100 žáků v daném typu škol v ČR</t>
  </si>
  <si>
    <t>Počet přenosných počítačů na 100 žáků v daném typu škol v ČR</t>
  </si>
  <si>
    <t>Patnáctiletí žáci v ČR a jejich přístup k vybraným digitálním zařízením doma a ve škole</t>
  </si>
  <si>
    <t>Patnáctiletí žáci v ČR, kteří ve škole používají vybraný druh počítače podle typu škol</t>
  </si>
  <si>
    <t>Studenti ICT oborů na VŠ v ČR celkem</t>
  </si>
  <si>
    <t>Studenti ICT oborů na VŠ v ČR podle pohlaví</t>
  </si>
  <si>
    <t>Studenti ICT oborů na VŠ v ČR podle občanství</t>
  </si>
  <si>
    <t>Absolventi ICT oborů bakalářských programů VŠ v ČR</t>
  </si>
  <si>
    <t>Absolventi ICT oborů magisterských programů VŠ v ČR</t>
  </si>
  <si>
    <t>Podíl žen na studentech ICT oborů v zemích EU</t>
  </si>
  <si>
    <t>Studenti ICT oborů v zemích EU podle pohlaví (% vysokoškolských studentů mužů/žen celkem)</t>
  </si>
  <si>
    <t>Podíl žen na absolventech ICT oborů v zemích EU</t>
  </si>
  <si>
    <t>Absolventi ICT oborů v zemích EU podle pohlaví (% absolventů mužů/žen na vysokých školách celkem)</t>
  </si>
  <si>
    <t>ICT specialisté v ČR celkem</t>
  </si>
  <si>
    <t>Průměrná hrubá měsíční mzda ICT specialistů v ČR</t>
  </si>
  <si>
    <t>Průměrná hrubá měsíční mzda ICT specialistů v ČR podle pohlaví</t>
  </si>
  <si>
    <t>Průměrná hrubá měsíční mzda ICT specialistů v ČR ve vybraných profesích</t>
  </si>
  <si>
    <t>Průměrná hrubá měsíční mzda ICT specialistů v ČR ve vybraných odvětvích</t>
  </si>
  <si>
    <t>Průměrná hrubá měsíční mzda analytiků a vývojářů softwaru a počítačových aplikací v ČR</t>
  </si>
  <si>
    <t xml:space="preserve">Průměrná hrubá měsíční mzda analytiků a vývojářů softwaru a IT aplikací v ČR podle věku </t>
  </si>
  <si>
    <t>školní rok 2011/2012</t>
  </si>
  <si>
    <t>školní rok 2016/2017</t>
  </si>
  <si>
    <t xml:space="preserve"> ve školním roce 2011/2012</t>
  </si>
  <si>
    <t xml:space="preserve"> ve školním roce 2016/2017</t>
  </si>
  <si>
    <t>podíl z celkového počtu škol daného typu</t>
  </si>
  <si>
    <t xml:space="preserve"> stolní  počítače</t>
  </si>
  <si>
    <t xml:space="preserve"> přenosné počítače</t>
  </si>
  <si>
    <t xml:space="preserve"> 10 a více let</t>
  </si>
  <si>
    <t>Počítače celkem</t>
  </si>
  <si>
    <t>podíl z celkového počtu patnáctiletých žáků/studentů v daném typu škol</t>
  </si>
  <si>
    <t>podíl z celkového počtu patnáctiletých žáků/studentů</t>
  </si>
  <si>
    <t>Zdroj: OECD, šetření PISA, 2015</t>
  </si>
  <si>
    <t>Graf F12 Používání internetu na mobilním telefonu studenty 
a jednotlivci celkem podle způsobu připojení</t>
  </si>
  <si>
    <t>Zdroj: ČSÚ podle údajů Ministerstva školství, mládeže a tělovýchovy, 2018</t>
  </si>
  <si>
    <t>Zdroj: ČSÚ podle údajů Eurostatu, 2018</t>
  </si>
  <si>
    <t>Zdroj: ČSÚ podle údajů Eurostatu, European Labour Force Survey, 2018</t>
  </si>
  <si>
    <t>Zdroj: ČSÚ, Výběrové šetření pracovních sil, 2018</t>
  </si>
  <si>
    <t>Zdroj: ČSÚ, Strukturální mzdová statistika zaměstnanců, 2018</t>
  </si>
  <si>
    <t xml:space="preserve">  střední školy a vyšší odborné školy</t>
  </si>
  <si>
    <t>Graf F4 Počet přenosných počítačů na 100 žáků 
v daném typu škol</t>
  </si>
  <si>
    <t>Graf F42 Průměrná hrubá měsíční mzda ICT specialistů 
ve vybraných profesích (tis. Kč)</t>
  </si>
  <si>
    <t>Graf F43 Průměrná hrubá měsíční mzda ICT specialistů 
ve vybraných odvětvích (tis. Kč)</t>
  </si>
  <si>
    <t>2017</t>
  </si>
  <si>
    <t>Graf F25 Studenti ICT oborů* v zemích EU; 2016
(% populace ve věku 20 až 29 let v dané zemi)</t>
  </si>
  <si>
    <t>Graf F24 Studenti ICT oborů* v zemích EU; 2016
(% vysokoškolských studentů v dané zemi celkem*)</t>
  </si>
  <si>
    <t>Graf F31 Podíl žen na studentech ICT oborů*; 2016</t>
  </si>
  <si>
    <t>Graf F32 Studenti ICT oborů* podle pohlaví; 2016
(% vysokoškolských studentů mužů/žen celkem*)</t>
  </si>
  <si>
    <t>2018</t>
  </si>
  <si>
    <t xml:space="preserve">  účast v počítačovém kurzu</t>
  </si>
  <si>
    <t xml:space="preserve">  získání nových počítačových znalostí 
  samostudiem</t>
  </si>
  <si>
    <t>Vzdělávání se v oblasti výpočetní techniky:</t>
  </si>
  <si>
    <t xml:space="preserve">   sledování placených filmů a videí</t>
  </si>
  <si>
    <t xml:space="preserve">hraní her </t>
  </si>
  <si>
    <t>Zdroj: ČSÚ, Šetření o využívání ICT v domácnostech a mezi jednotlivci, 2019</t>
  </si>
  <si>
    <t>Graf F11 Používání internetu k vybraným činnostem studenty 
a jednotlivci celkem; 2018</t>
  </si>
  <si>
    <t>počítačový kurz</t>
  </si>
  <si>
    <t>samostudium</t>
  </si>
  <si>
    <t>Zdroj: Eurostat, 2019</t>
  </si>
  <si>
    <t>používání specifického softwaru</t>
  </si>
  <si>
    <t>programování</t>
  </si>
  <si>
    <t xml:space="preserve"> programování</t>
  </si>
  <si>
    <t>Graf F33 Podíl žen na absolventech ICT oborů*; 2016</t>
  </si>
  <si>
    <t>Graf F34 Absolventi ICT oborů* podle pohlaví; 2016
(% absolventů mužů/žen na vysokých školách celkem*)</t>
  </si>
  <si>
    <t>Graf F30 Absolventi ICT oborů* v zemích EU; 2016
(% absolventů vysokých škol v dané zemi celkem*)</t>
  </si>
  <si>
    <t>Graf F38 ICT specialisté v zemích EU; 2017
(% zaměstnané populace v dané zemi)</t>
  </si>
  <si>
    <t>Graf F39 Podíl žen na ICT specialistech v zemích EU; 2017</t>
  </si>
  <si>
    <t xml:space="preserve"> 2018</t>
  </si>
  <si>
    <t>Zdroj: MŠMT ČR, 2019</t>
  </si>
  <si>
    <t>Graf F7 Stáří stolních počítačů dostupných žákům 
na jednotlivých typech škol; 2018</t>
  </si>
  <si>
    <t>v daném typu škol</t>
  </si>
  <si>
    <r>
      <t xml:space="preserve">Graf </t>
    </r>
    <r>
      <rPr>
        <b/>
        <sz val="7.5"/>
        <rFont val="Arial CE"/>
        <charset val="238"/>
      </rPr>
      <t>F14</t>
    </r>
    <r>
      <rPr>
        <b/>
        <sz val="7.5"/>
        <rFont val="Arial CE"/>
        <family val="2"/>
        <charset val="238"/>
      </rPr>
      <t xml:space="preserve"> Vzdělávání v oblasti výpočetní techniky (celkem) podle pohlaví a věku; 2018</t>
    </r>
  </si>
  <si>
    <r>
      <t xml:space="preserve">Graf </t>
    </r>
    <r>
      <rPr>
        <b/>
        <sz val="7.5"/>
        <rFont val="Arial CE"/>
        <charset val="238"/>
      </rPr>
      <t>F17</t>
    </r>
    <r>
      <rPr>
        <b/>
        <sz val="7.5"/>
        <rFont val="Arial CE"/>
        <family val="2"/>
        <charset val="238"/>
      </rPr>
      <t xml:space="preserve"> Používání kancelářského softwaru podle 
pohlaví a věku; 2018</t>
    </r>
  </si>
  <si>
    <r>
      <t xml:space="preserve">Graf </t>
    </r>
    <r>
      <rPr>
        <b/>
        <sz val="7.5"/>
        <rFont val="Arial CE"/>
        <charset val="238"/>
      </rPr>
      <t>F18 Programování podle pohlaví a věku; 2018</t>
    </r>
  </si>
  <si>
    <t xml:space="preserve">  F  Vzdělávání a digitální dovednosti </t>
  </si>
  <si>
    <t>31 až 100 Mb/s</t>
  </si>
  <si>
    <t>Graf F5 Počítače dostupné žákům podle typu zařízení; 2018</t>
  </si>
  <si>
    <t>Tab. F4 Počítače na školách v ČR dostupné žákům podle typu a stáří zařízení; 2018</t>
  </si>
  <si>
    <t>Graf F6 Stáří počítačů dostupných žákům základních 
a středních škol podle typu zařízení; 2018</t>
  </si>
  <si>
    <t>Tab. F5 Patnáctiletí žáci v ČR, kteří mají k dispozici doma a ve škole vybraná digitální zařízení; 2015</t>
  </si>
  <si>
    <t>Používání internetu k vybraným činnostem:</t>
  </si>
  <si>
    <t xml:space="preserve">Tab. F6 Studenti v ČR ve věku 16 a více let používající informační technologie; 2018          </t>
  </si>
  <si>
    <t>vyhledávání 
informací o cestování</t>
  </si>
  <si>
    <r>
      <t xml:space="preserve">podíl z celkého počtu </t>
    </r>
    <r>
      <rPr>
        <i/>
        <u/>
        <sz val="6.5"/>
        <rFont val="Arial CE"/>
        <charset val="238"/>
      </rPr>
      <t>zaměstnanců</t>
    </r>
    <r>
      <rPr>
        <i/>
        <sz val="6.5"/>
        <rFont val="Arial CE"/>
        <charset val="238"/>
      </rPr>
      <t xml:space="preserve"> ve věku 16 až 74 let v dané zemi</t>
    </r>
  </si>
  <si>
    <t xml:space="preserve">Graf F26 Absolventi ICT oborů bakalářských programů </t>
  </si>
  <si>
    <t>Graf F27 Absolventi ICT oborů magisterských programů</t>
  </si>
  <si>
    <t>Tab. F8 Zaměstnanci v ČR vykonávající vybrané činnosti pro pracovní účely; 2018</t>
  </si>
  <si>
    <t>Graf F19 Zaměstnanci v zemích EU, 
kteří vykonávali vybrané činnosti pro pracovní účely; 2018</t>
  </si>
  <si>
    <t xml:space="preserve"> používání kancelářského softwaru</t>
  </si>
  <si>
    <t>Tab. F7 Jednotlivci v ČR vzdělávající se v oblasti výpočetní techniky podle způsobu získávání dovedností; 2018</t>
  </si>
  <si>
    <r>
      <t xml:space="preserve">Graf </t>
    </r>
    <r>
      <rPr>
        <b/>
        <sz val="7.5"/>
        <rFont val="Arial CE"/>
        <charset val="238"/>
      </rPr>
      <t>F15 Získávání počítačových dovedností samostudiem podle pohlaví a věku; 2018</t>
    </r>
  </si>
  <si>
    <t>ve mzdové 
sféře</t>
  </si>
  <si>
    <t>v platové 
sféře</t>
  </si>
  <si>
    <t>Celkem 
v národním hospodářství</t>
  </si>
  <si>
    <t xml:space="preserve"> 2014</t>
  </si>
  <si>
    <t>Počítače na školách v ČR dostupné žákům podle typu a stáří zařízení</t>
  </si>
  <si>
    <t>Patnáctiletí žáci v ČR, kteří mají k dispozici doma a ve škole vybraná digitální zařízení</t>
  </si>
  <si>
    <t>Studenti v ČR ve věku 16 a více let používající informační technologie</t>
  </si>
  <si>
    <t>Jednotlivci v ČR vzdělávající se v oblasti výpočetní techniky podle způsobu získávání dovedností</t>
  </si>
  <si>
    <t>Zaměstnanci v ČR vykonávající vybrané činnosti pro pracovní účely</t>
  </si>
  <si>
    <t>Počítače dostupné žákům škol v ČR podle typu zařízení</t>
  </si>
  <si>
    <t>Studenti (16+) v zemích EU, kteří získávají počítačové znalosti samostudiem</t>
  </si>
  <si>
    <t>Zaměstnanci v zemích EU, kteří se zúčastnili počítačového kurzu poskytovaného zaměstnavatelem</t>
  </si>
  <si>
    <t>Zaměstnanci v zemích EU, kteří vykonávali vybrané činnosti pro pracovní účely</t>
  </si>
  <si>
    <t>Studenti ICT oborů na VŠ  v ČR podle studijních programů</t>
  </si>
  <si>
    <t>Programování podle pohlaví a věku v ČR</t>
  </si>
  <si>
    <t>Používání kancelářského softwaru podle pohlaví a věku v ČR</t>
  </si>
  <si>
    <t>Stáří počítačů dostupných žákům základních a středních škol v ČR podle typu zařízení</t>
  </si>
  <si>
    <t>Stáří stolních počítačů dostupných žákům na jednotlivých typech škol v ČR</t>
  </si>
  <si>
    <t>Používání internetu k vybraným činnostem studenty a jednotlivci v ČR celkem</t>
  </si>
  <si>
    <t>Používání internetu na mobilním telefonu studenty a jednotlivci v ČR celkem podle způsobu připojení</t>
  </si>
  <si>
    <t>Vzdělávání v oblasti výpočetní techniky (celkem) v ČR podle pohlaví a věku</t>
  </si>
  <si>
    <t>Získávání počítačových dovedností samostudiem v ČR podle pohlaví a věku</t>
  </si>
  <si>
    <t>Absolventi ICT oborů na VŠ v ČR celkem podle občanství</t>
  </si>
  <si>
    <t>Graf F13 Studenti (16+) v zemích EU, 
kteří získávají počítačové znalosti samostudiem; 2018</t>
  </si>
  <si>
    <r>
      <t xml:space="preserve">Graf </t>
    </r>
    <r>
      <rPr>
        <b/>
        <sz val="7.5"/>
        <rFont val="Arial CE"/>
        <charset val="238"/>
      </rPr>
      <t>F16</t>
    </r>
    <r>
      <rPr>
        <b/>
        <sz val="7.5"/>
        <color rgb="FFFF0000"/>
        <rFont val="Arial CE"/>
        <charset val="238"/>
      </rPr>
      <t xml:space="preserve"> </t>
    </r>
    <r>
      <rPr>
        <b/>
        <sz val="7.5"/>
        <rFont val="Arial CE"/>
        <charset val="238"/>
      </rPr>
      <t>Zaměstnanci v zemích EU, 
kteří se zúčastnili počítačového kurzu poskytovaného zaměstnavatelem; 2018</t>
    </r>
  </si>
  <si>
    <t>Graf F29 Absolventi ICT oborů v zemích EU*; 2016
(tis. osob)</t>
  </si>
  <si>
    <t>* Zahrnuje studenty následující úrovně vzdělávání: ISCED 6 (bakalářská a jí odpovídající, tj. včetně vyšších odborných škol) a ISCED 7 (magisterská).</t>
  </si>
  <si>
    <t>* Zahrnuje absolventy následující úrovně vzdělávání: ISCED 6 (bakalářská a jí odpovídající, tj. včetně vyšších odborných škol) a ISCED 7 (magisterská).</t>
  </si>
  <si>
    <t>Graf F37 Specialisté v oblasti ICT podle vzdělání; 2017</t>
  </si>
  <si>
    <t>Tab. F3 Počítače ve školách ČR dostupné žákům podle typu zařízení; 2018</t>
  </si>
  <si>
    <t>Počítače ve školách ČR dostupné žákům podle typu zařízení</t>
  </si>
  <si>
    <t xml:space="preserve"> mají 
k dispozici, ale nepoužívají je</t>
  </si>
  <si>
    <t xml:space="preserve"> nemají je 
k dispozici</t>
  </si>
  <si>
    <t xml:space="preserve"> mají 
k dispozici 
a používají je</t>
  </si>
  <si>
    <t>zaučování 
na pracovišti</t>
  </si>
  <si>
    <t xml:space="preserve"> podíl z celkového počtu zaměstnanců v dané sociodemografické skupině</t>
  </si>
  <si>
    <t xml:space="preserve"> % zaměstnanců používajících v práci počítač </t>
  </si>
  <si>
    <r>
      <t xml:space="preserve">práce s kancelář. SW
</t>
    </r>
    <r>
      <rPr>
        <i/>
        <sz val="6.5"/>
        <rFont val="Arial CE"/>
        <charset val="238"/>
      </rPr>
      <t>(Word, Excel)</t>
    </r>
  </si>
  <si>
    <r>
      <t xml:space="preserve">podíl z celkového počtu </t>
    </r>
    <r>
      <rPr>
        <i/>
        <u/>
        <sz val="6.5"/>
        <rFont val="Arial CE"/>
        <charset val="238"/>
      </rPr>
      <t>zaměstnanců</t>
    </r>
    <r>
      <rPr>
        <i/>
        <sz val="6.5"/>
        <rFont val="Arial CE"/>
        <family val="2"/>
        <charset val="238"/>
      </rPr>
      <t xml:space="preserve"> ve věku 16 až 74 let v dané zemi</t>
    </r>
  </si>
  <si>
    <t>Graf F23 Studenti ICT oborů na VŠ podle studijních programů</t>
  </si>
  <si>
    <t>Tab. F13 Mzdy ICT specialistů v ČR podle profesí a odvětví jejich působení</t>
  </si>
  <si>
    <t>Mzdy ICT specialistů v ČR podle profesí a odvětví jejich působení</t>
  </si>
  <si>
    <t xml:space="preserve"> % zaměstnanců celkem</t>
  </si>
  <si>
    <r>
      <t xml:space="preserve">podíl </t>
    </r>
    <r>
      <rPr>
        <i/>
        <sz val="6.5"/>
        <rFont val="Arial CE"/>
        <charset val="238"/>
      </rPr>
      <t>z celkového počtu</t>
    </r>
    <r>
      <rPr>
        <i/>
        <sz val="6.5"/>
        <rFont val="Arial CE"/>
        <family val="2"/>
        <charset val="238"/>
      </rPr>
      <t xml:space="preserve"> studentů resp. jednotlivců ve věku 16 a více 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</si>
</sst>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#,##0.0"/>
    <numFmt numFmtId="167" formatCode="#,##0.0__"/>
    <numFmt numFmtId="168" formatCode="#,##0__"/>
    <numFmt numFmtId="169" formatCode="#,##0.0000"/>
    <numFmt numFmtId="170" formatCode="#,##0_ ;\-#,##0\ "/>
    <numFmt numFmtId="171" formatCode="#,##0;;\-"/>
    <numFmt numFmtId="172" formatCode="#,##0__;\-\ #,##0__;* "/>
    <numFmt numFmtId="173" formatCode="#,##0.00\ &quot;Kčs&quot;;\-#,##0.00\ &quot;Kčs&quot;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\$#,##0\ ;\(\$#,##0\)"/>
    <numFmt numFmtId="179" formatCode="0_)"/>
    <numFmt numFmtId="180" formatCode="_(* #,##0.00_);_(* \(#,##0.00\);_(* &quot;-&quot;??_);_(@_)"/>
    <numFmt numFmtId="181" formatCode="#,##0.00_ ;\-#,##0.00\ "/>
    <numFmt numFmtId="182" formatCode="0.0\ %"/>
    <numFmt numFmtId="183" formatCode="#,##0.0_ ;\-#,##0.0\ "/>
    <numFmt numFmtId="184" formatCode="###0.0%"/>
    <numFmt numFmtId="185" formatCode="#\ ###\ ##0\ ;\-\ #\ ##0\ ;\ "/>
    <numFmt numFmtId="186" formatCode="#,##0.00000"/>
    <numFmt numFmtId="187" formatCode="#,##0.000"/>
  </numFmts>
  <fonts count="1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sz val="6"/>
      <name val="Arial CE"/>
      <family val="2"/>
      <charset val="238"/>
    </font>
    <font>
      <sz val="6.5"/>
      <name val="Arial"/>
      <family val="2"/>
    </font>
    <font>
      <sz val="6.5"/>
      <name val="Arial CE"/>
      <charset val="238"/>
    </font>
    <font>
      <sz val="7"/>
      <color indexed="62"/>
      <name val="Arial CE"/>
      <family val="2"/>
      <charset val="238"/>
    </font>
    <font>
      <b/>
      <sz val="9"/>
      <color indexed="9"/>
      <name val="Arial"/>
      <family val="2"/>
    </font>
    <font>
      <b/>
      <sz val="6.5"/>
      <name val="Arial"/>
      <family val="2"/>
    </font>
    <font>
      <sz val="6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charset val="238"/>
    </font>
    <font>
      <sz val="10"/>
      <name val="MS Sans Serif"/>
      <family val="2"/>
      <charset val="238"/>
    </font>
    <font>
      <b/>
      <sz val="6.5"/>
      <name val="Arial"/>
      <family val="2"/>
      <charset val="238"/>
    </font>
    <font>
      <b/>
      <i/>
      <sz val="6.5"/>
      <name val="Arial CE"/>
      <family val="2"/>
      <charset val="238"/>
    </font>
    <font>
      <b/>
      <sz val="7.5"/>
      <name val="Arial CE"/>
      <charset val="238"/>
    </font>
    <font>
      <i/>
      <sz val="6.5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FF0000"/>
      <name val="Arial CE"/>
      <charset val="238"/>
    </font>
    <font>
      <u/>
      <sz val="10"/>
      <color indexed="12"/>
      <name val="Arial CE"/>
      <charset val="238"/>
    </font>
    <font>
      <b/>
      <sz val="6.5"/>
      <color rgb="FFFF0000"/>
      <name val="Arial CE"/>
      <family val="2"/>
      <charset val="238"/>
    </font>
    <font>
      <sz val="6.5"/>
      <color rgb="FF000000"/>
      <name val="Arial"/>
      <family val="2"/>
      <charset val="238"/>
    </font>
    <font>
      <sz val="6.5"/>
      <color theme="1"/>
      <name val="Arial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"/>
      <family val="2"/>
    </font>
    <font>
      <b/>
      <sz val="6.5"/>
      <color rgb="FF0070C0"/>
      <name val="Arial"/>
      <family val="2"/>
    </font>
    <font>
      <sz val="6.5"/>
      <color rgb="FF0070C0"/>
      <name val="Arial CE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7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color indexed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sz val="6.5"/>
      <color indexed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6"/>
      <color rgb="FFFF0000"/>
      <name val="Arial"/>
      <family val="2"/>
      <charset val="238"/>
    </font>
    <font>
      <i/>
      <u/>
      <sz val="6.5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sz val="6.5"/>
      <color indexed="8"/>
      <name val="Arial CE"/>
      <family val="2"/>
      <charset val="238"/>
    </font>
    <font>
      <sz val="6.5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6.6"/>
      <name val="Arial CE"/>
      <charset val="238"/>
    </font>
    <font>
      <sz val="6.5"/>
      <color theme="1"/>
      <name val="Arial CE"/>
      <charset val="238"/>
    </font>
    <font>
      <b/>
      <sz val="6.5"/>
      <color indexed="8"/>
      <name val="Arial CE"/>
      <charset val="238"/>
    </font>
    <font>
      <sz val="11"/>
      <color theme="1"/>
      <name val="Calibri"/>
      <family val="2"/>
      <scheme val="minor"/>
    </font>
    <font>
      <sz val="6"/>
      <name val="Arial CE"/>
      <charset val="238"/>
    </font>
    <font>
      <i/>
      <sz val="6"/>
      <name val="Arial CE"/>
      <charset val="238"/>
    </font>
    <font>
      <sz val="6.5"/>
      <color rgb="FFFF0000"/>
      <name val="Arial"/>
      <family val="2"/>
      <charset val="238"/>
    </font>
    <font>
      <i/>
      <sz val="7"/>
      <name val="Arial CE"/>
      <charset val="238"/>
    </font>
    <font>
      <u/>
      <sz val="9"/>
      <color theme="10"/>
      <name val="Arial CE"/>
      <charset val="238"/>
    </font>
    <font>
      <u/>
      <sz val="9"/>
      <color indexed="12"/>
      <name val="Arial CE"/>
      <charset val="238"/>
    </font>
    <font>
      <b/>
      <sz val="6.5"/>
      <color theme="1"/>
      <name val="Arial CE"/>
      <family val="2"/>
      <charset val="238"/>
    </font>
    <font>
      <sz val="6.5"/>
      <color theme="1"/>
      <name val="Arial CE"/>
      <family val="2"/>
      <charset val="238"/>
    </font>
    <font>
      <b/>
      <sz val="13"/>
      <name val="Arial"/>
      <family val="2"/>
    </font>
    <font>
      <sz val="6.5"/>
      <color theme="0" tint="-0.34998626667073579"/>
      <name val="Arial CE"/>
      <family val="2"/>
      <charset val="238"/>
    </font>
    <font>
      <b/>
      <sz val="7"/>
      <color theme="0" tint="-0.34998626667073579"/>
      <name val="Arial CE"/>
      <charset val="238"/>
    </font>
    <font>
      <sz val="6.5"/>
      <color theme="0" tint="-0.34998626667073579"/>
      <name val="Arial"/>
      <family val="2"/>
    </font>
    <font>
      <b/>
      <sz val="6.5"/>
      <color theme="0" tint="-0.34998626667073579"/>
      <name val="Arial"/>
      <family val="2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sz val="6.5"/>
      <color theme="0" tint="-0.34998626667073579"/>
      <name val="Arial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sz val="6"/>
      <color theme="0" tint="-0.34998626667073579"/>
      <name val="Arial"/>
      <family val="2"/>
      <charset val="238"/>
    </font>
    <font>
      <b/>
      <sz val="7"/>
      <color theme="0" tint="-0.34998626667073579"/>
      <name val="Arial CE"/>
      <family val="2"/>
      <charset val="238"/>
    </font>
    <font>
      <sz val="9"/>
      <color theme="0" tint="-0.34998626667073579"/>
      <name val="Arial CE"/>
      <family val="2"/>
      <charset val="238"/>
    </font>
    <font>
      <b/>
      <sz val="8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sz val="6.5"/>
      <color theme="0" tint="-0.34998626667073579"/>
      <name val="Arial"/>
      <family val="2"/>
      <charset val="238"/>
    </font>
    <font>
      <sz val="7"/>
      <color theme="0" tint="-0.34998626667073579"/>
      <name val="Arial CE"/>
      <family val="2"/>
      <charset val="238"/>
    </font>
    <font>
      <b/>
      <i/>
      <sz val="6.5"/>
      <color theme="0" tint="-0.34998626667073579"/>
      <name val="Arial CE"/>
      <charset val="238"/>
    </font>
    <font>
      <i/>
      <sz val="6.5"/>
      <color theme="0" tint="-0.34998626667073579"/>
      <name val="Arial"/>
      <family val="2"/>
      <charset val="238"/>
    </font>
    <font>
      <sz val="8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family val="2"/>
      <charset val="238"/>
    </font>
    <font>
      <sz val="10"/>
      <color theme="0" tint="-0.34998626667073579"/>
      <name val="Arial CE"/>
      <charset val="238"/>
    </font>
    <font>
      <u/>
      <sz val="7.5"/>
      <color theme="0" tint="-0.34998626667073579"/>
      <name val="Arial CE"/>
      <charset val="238"/>
    </font>
    <font>
      <sz val="6.5"/>
      <color theme="0" tint="-0.34998626667073579"/>
      <name val="Calibri"/>
      <family val="2"/>
      <charset val="238"/>
    </font>
    <font>
      <sz val="7"/>
      <color theme="0" tint="-0.34998626667073579"/>
      <name val="Arial CE"/>
      <charset val="238"/>
    </font>
    <font>
      <b/>
      <sz val="6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sz val="6"/>
      <color theme="0" tint="-0.34998626667073579"/>
      <name val="Arial CE"/>
      <charset val="238"/>
    </font>
    <font>
      <b/>
      <sz val="7"/>
      <color theme="1"/>
      <name val="Arial CE"/>
      <charset val="238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Arial CE"/>
      <charset val="238"/>
    </font>
    <font>
      <b/>
      <i/>
      <sz val="6.5"/>
      <name val="Arial CE"/>
      <charset val="238"/>
    </font>
    <font>
      <sz val="20"/>
      <name val="Arial CE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1DDFFF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rgb="FFA6A6A6"/>
      </right>
      <top style="thin">
        <color rgb="FF009BB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B2D0"/>
      </bottom>
      <diagonal/>
    </border>
    <border>
      <left style="thin">
        <color indexed="55"/>
      </left>
      <right style="thin">
        <color indexed="55"/>
      </right>
      <top/>
      <bottom style="thin">
        <color rgb="FF00B2D0"/>
      </bottom>
      <diagonal/>
    </border>
    <border>
      <left style="thin">
        <color indexed="55"/>
      </left>
      <right/>
      <top/>
      <bottom style="thin">
        <color rgb="FF00B2D0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/>
      <right/>
      <top style="thin">
        <color rgb="FF009BB4"/>
      </top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 style="thin">
        <color rgb="FF009BB4"/>
      </bottom>
      <diagonal/>
    </border>
  </borders>
  <cellStyleXfs count="20880">
    <xf numFmtId="0" fontId="0" fillId="0" borderId="0"/>
    <xf numFmtId="9" fontId="8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4" fillId="0" borderId="0"/>
    <xf numFmtId="0" fontId="17" fillId="0" borderId="0"/>
    <xf numFmtId="172" fontId="8" fillId="0" borderId="0" applyFont="0" applyFill="0" applyBorder="0" applyAlignment="0" applyProtection="0"/>
    <xf numFmtId="0" fontId="8" fillId="5" borderId="17" applyNumberFormat="0" applyFont="0" applyFill="0" applyAlignment="0" applyProtection="0"/>
    <xf numFmtId="166" fontId="37" fillId="0" borderId="0" applyFill="0" applyBorder="0" applyAlignment="0" applyProtection="0"/>
    <xf numFmtId="3" fontId="37" fillId="0" borderId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175" fontId="37" fillId="0" borderId="0" applyFill="0" applyBorder="0" applyAlignment="0" applyProtection="0"/>
    <xf numFmtId="0" fontId="8" fillId="5" borderId="0" applyFont="0" applyFill="0" applyBorder="0" applyAlignment="0" applyProtection="0"/>
    <xf numFmtId="176" fontId="8" fillId="0" borderId="0" applyFont="0" applyFill="0" applyBorder="0" applyAlignment="0" applyProtection="0">
      <alignment horizontal="right"/>
    </xf>
    <xf numFmtId="177" fontId="8" fillId="0" borderId="18" applyFont="0" applyFill="0" applyBorder="0" applyProtection="0">
      <alignment horizontal="right"/>
    </xf>
    <xf numFmtId="3" fontId="8" fillId="5" borderId="0" applyFont="0" applyFill="0" applyBorder="0" applyAlignment="0" applyProtection="0"/>
    <xf numFmtId="2" fontId="3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Font="0" applyFill="0" applyBorder="0" applyProtection="0"/>
    <xf numFmtId="178" fontId="8" fillId="5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 applyNumberFormat="0" applyFill="0" applyBorder="0" applyAlignment="0" applyProtection="0"/>
    <xf numFmtId="10" fontId="37" fillId="0" borderId="0" applyFill="0" applyBorder="0" applyAlignment="0" applyProtection="0"/>
    <xf numFmtId="2" fontId="8" fillId="5" borderId="0" applyFont="0" applyFill="0" applyBorder="0" applyAlignment="0" applyProtection="0"/>
    <xf numFmtId="0" fontId="37" fillId="0" borderId="0"/>
    <xf numFmtId="0" fontId="37" fillId="0" borderId="19" applyNumberFormat="0" applyFill="0" applyAlignment="0" applyProtection="0"/>
    <xf numFmtId="0" fontId="64" fillId="5" borderId="0" applyNumberFormat="0" applyFill="0" applyBorder="0" applyAlignment="0" applyProtection="0"/>
    <xf numFmtId="0" fontId="65" fillId="5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3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0" fontId="67" fillId="0" borderId="0" applyFont="0" applyFill="0" applyBorder="0" applyAlignment="0" applyProtection="0"/>
    <xf numFmtId="0" fontId="67" fillId="0" borderId="0"/>
    <xf numFmtId="0" fontId="8" fillId="0" borderId="0"/>
    <xf numFmtId="0" fontId="31" fillId="0" borderId="0"/>
    <xf numFmtId="0" fontId="37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0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9" fontId="68" fillId="0" borderId="0" applyFont="0" applyFill="0" applyBorder="0" applyAlignment="0" applyProtection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0" fontId="59" fillId="0" borderId="0"/>
    <xf numFmtId="0" fontId="59" fillId="0" borderId="0"/>
    <xf numFmtId="44" fontId="5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9" fillId="0" borderId="0"/>
    <xf numFmtId="9" fontId="70" fillId="0" borderId="0" applyFont="0" applyFill="0" applyBorder="0" applyAlignment="0" applyProtection="0"/>
    <xf numFmtId="0" fontId="4" fillId="0" borderId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2" borderId="0" applyNumberFormat="0" applyBorder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23" borderId="0" applyNumberFormat="0" applyBorder="0" applyAlignment="0" applyProtection="0"/>
    <xf numFmtId="0" fontId="73" fillId="7" borderId="0" applyNumberFormat="0" applyBorder="0" applyAlignment="0" applyProtection="0"/>
    <xf numFmtId="0" fontId="74" fillId="24" borderId="20" applyNumberFormat="0" applyAlignment="0" applyProtection="0"/>
    <xf numFmtId="0" fontId="75" fillId="0" borderId="0" applyNumberFormat="0" applyFill="0" applyBorder="0" applyAlignment="0" applyProtection="0"/>
    <xf numFmtId="0" fontId="76" fillId="8" borderId="0" applyNumberFormat="0" applyBorder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9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0" fillId="25" borderId="25" applyNumberFormat="0" applyAlignment="0" applyProtection="0"/>
    <xf numFmtId="0" fontId="81" fillId="11" borderId="20" applyNumberFormat="0" applyAlignment="0" applyProtection="0"/>
    <xf numFmtId="0" fontId="82" fillId="0" borderId="26" applyNumberFormat="0" applyFill="0" applyAlignment="0" applyProtection="0"/>
    <xf numFmtId="0" fontId="83" fillId="26" borderId="0" applyNumberFormat="0" applyBorder="0" applyAlignment="0" applyProtection="0"/>
    <xf numFmtId="179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27" borderId="27" applyNumberFormat="0" applyFont="0" applyAlignment="0" applyProtection="0"/>
    <xf numFmtId="0" fontId="84" fillId="24" borderId="28" applyNumberFormat="0" applyAlignment="0" applyProtection="0"/>
    <xf numFmtId="9" fontId="4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69" fillId="0" borderId="0"/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4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1" fillId="0" borderId="0"/>
    <xf numFmtId="0" fontId="91" fillId="0" borderId="0"/>
    <xf numFmtId="0" fontId="9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79" fillId="0" borderId="24" applyNumberFormat="0" applyFill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59" fillId="0" borderId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3" fillId="0" borderId="0"/>
    <xf numFmtId="0" fontId="61" fillId="0" borderId="0"/>
    <xf numFmtId="0" fontId="61" fillId="0" borderId="0"/>
    <xf numFmtId="9" fontId="5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0" fillId="0" borderId="0"/>
    <xf numFmtId="0" fontId="4" fillId="0" borderId="0"/>
    <xf numFmtId="0" fontId="37" fillId="0" borderId="0"/>
    <xf numFmtId="9" fontId="6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9" fillId="0" borderId="0"/>
    <xf numFmtId="0" fontId="93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9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8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1" fillId="0" borderId="0"/>
    <xf numFmtId="0" fontId="91" fillId="0" borderId="0"/>
    <xf numFmtId="0" fontId="4" fillId="0" borderId="0"/>
    <xf numFmtId="0" fontId="4" fillId="0" borderId="0"/>
    <xf numFmtId="0" fontId="89" fillId="0" borderId="0"/>
    <xf numFmtId="0" fontId="8" fillId="0" borderId="0"/>
    <xf numFmtId="0" fontId="91" fillId="0" borderId="0"/>
    <xf numFmtId="0" fontId="8" fillId="27" borderId="2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0" borderId="0"/>
    <xf numFmtId="0" fontId="95" fillId="11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31" fillId="0" borderId="0"/>
    <xf numFmtId="0" fontId="31" fillId="0" borderId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1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11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7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1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11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7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9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11" borderId="0" applyNumberFormat="0" applyBorder="0" applyAlignment="0" applyProtection="0"/>
    <xf numFmtId="0" fontId="95" fillId="7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1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11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7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1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11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7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8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10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1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7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3" borderId="0" applyNumberFormat="0" applyBorder="0" applyAlignment="0" applyProtection="0"/>
    <xf numFmtId="0" fontId="95" fillId="15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6" fillId="17" borderId="0" applyNumberFormat="0" applyBorder="0" applyAlignment="0" applyProtection="0"/>
    <xf numFmtId="0" fontId="95" fillId="15" borderId="0" applyNumberFormat="0" applyBorder="0" applyAlignment="0" applyProtection="0"/>
    <xf numFmtId="0" fontId="96" fillId="21" borderId="0" applyNumberFormat="0" applyBorder="0" applyAlignment="0" applyProtection="0"/>
    <xf numFmtId="0" fontId="102" fillId="0" borderId="23" applyNumberFormat="0" applyFill="0" applyAlignment="0" applyProtection="0"/>
    <xf numFmtId="0" fontId="95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7" fillId="0" borderId="21" applyNumberFormat="0" applyFill="0" applyAlignment="0" applyProtection="0"/>
    <xf numFmtId="0" fontId="105" fillId="26" borderId="0" applyNumberFormat="0" applyBorder="0" applyAlignment="0" applyProtection="0"/>
    <xf numFmtId="0" fontId="98" fillId="7" borderId="0" applyNumberFormat="0" applyBorder="0" applyAlignment="0" applyProtection="0"/>
    <xf numFmtId="0" fontId="109" fillId="11" borderId="20" applyNumberFormat="0" applyAlignment="0" applyProtection="0"/>
    <xf numFmtId="0" fontId="95" fillId="14" borderId="0" applyNumberFormat="0" applyBorder="0" applyAlignment="0" applyProtection="0"/>
    <xf numFmtId="0" fontId="95" fillId="27" borderId="27" applyNumberFormat="0" applyFont="0" applyAlignment="0" applyProtection="0"/>
    <xf numFmtId="0" fontId="107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13" borderId="0" applyNumberFormat="0" applyBorder="0" applyAlignment="0" applyProtection="0"/>
    <xf numFmtId="0" fontId="96" fillId="17" borderId="0" applyNumberFormat="0" applyBorder="0" applyAlignment="0" applyProtection="0"/>
    <xf numFmtId="0" fontId="112" fillId="0" borderId="0" applyNumberFormat="0" applyFill="0" applyBorder="0" applyAlignment="0" applyProtection="0"/>
    <xf numFmtId="0" fontId="109" fillId="11" borderId="20" applyNumberFormat="0" applyAlignment="0" applyProtection="0"/>
    <xf numFmtId="0" fontId="98" fillId="7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7" fillId="0" borderId="21" applyNumberFormat="0" applyFill="0" applyAlignment="0" applyProtection="0"/>
    <xf numFmtId="0" fontId="96" fillId="18" borderId="0" applyNumberFormat="0" applyBorder="0" applyAlignment="0" applyProtection="0"/>
    <xf numFmtId="0" fontId="104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96" fillId="19" borderId="0" applyNumberFormat="0" applyBorder="0" applyAlignment="0" applyProtection="0"/>
    <xf numFmtId="0" fontId="96" fillId="13" borderId="0" applyNumberFormat="0" applyBorder="0" applyAlignment="0" applyProtection="0"/>
    <xf numFmtId="0" fontId="95" fillId="9" borderId="0" applyNumberFormat="0" applyBorder="0" applyAlignment="0" applyProtection="0"/>
    <xf numFmtId="0" fontId="95" fillId="11" borderId="0" applyNumberFormat="0" applyBorder="0" applyAlignment="0" applyProtection="0"/>
    <xf numFmtId="0" fontId="95" fillId="7" borderId="0" applyNumberFormat="0" applyBorder="0" applyAlignment="0" applyProtection="0"/>
    <xf numFmtId="0" fontId="111" fillId="24" borderId="28" applyNumberFormat="0" applyAlignment="0" applyProtection="0"/>
    <xf numFmtId="0" fontId="107" fillId="8" borderId="0" applyNumberFormat="0" applyBorder="0" applyAlignment="0" applyProtection="0"/>
    <xf numFmtId="0" fontId="95" fillId="14" borderId="0" applyNumberFormat="0" applyBorder="0" applyAlignment="0" applyProtection="0"/>
    <xf numFmtId="0" fontId="96" fillId="23" borderId="0" applyNumberFormat="0" applyBorder="0" applyAlignment="0" applyProtection="0"/>
    <xf numFmtId="0" fontId="112" fillId="0" borderId="0" applyNumberFormat="0" applyFill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111" fillId="24" borderId="28" applyNumberFormat="0" applyAlignment="0" applyProtection="0"/>
    <xf numFmtId="0" fontId="96" fillId="23" borderId="0" applyNumberFormat="0" applyBorder="0" applyAlignment="0" applyProtection="0"/>
    <xf numFmtId="0" fontId="95" fillId="10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18" borderId="0" applyNumberFormat="0" applyBorder="0" applyAlignment="0" applyProtection="0"/>
    <xf numFmtId="0" fontId="95" fillId="15" borderId="0" applyNumberFormat="0" applyBorder="0" applyAlignment="0" applyProtection="0"/>
    <xf numFmtId="0" fontId="96" fillId="17" borderId="0" applyNumberFormat="0" applyBorder="0" applyAlignment="0" applyProtection="0"/>
    <xf numFmtId="0" fontId="103" fillId="0" borderId="0" applyNumberFormat="0" applyFill="0" applyBorder="0" applyAlignment="0" applyProtection="0"/>
    <xf numFmtId="0" fontId="50" fillId="25" borderId="25" applyNumberFormat="0" applyAlignment="0" applyProtection="0"/>
    <xf numFmtId="0" fontId="96" fillId="18" borderId="0" applyNumberFormat="0" applyBorder="0" applyAlignment="0" applyProtection="0"/>
    <xf numFmtId="0" fontId="96" fillId="16" borderId="0" applyNumberFormat="0" applyBorder="0" applyAlignment="0" applyProtection="0"/>
    <xf numFmtId="0" fontId="95" fillId="14" borderId="0" applyNumberFormat="0" applyBorder="0" applyAlignment="0" applyProtection="0"/>
    <xf numFmtId="0" fontId="95" fillId="10" borderId="0" applyNumberFormat="0" applyBorder="0" applyAlignment="0" applyProtection="0"/>
    <xf numFmtId="0" fontId="95" fillId="6" borderId="0" applyNumberFormat="0" applyBorder="0" applyAlignment="0" applyProtection="0"/>
    <xf numFmtId="0" fontId="110" fillId="24" borderId="20" applyNumberFormat="0" applyAlignment="0" applyProtection="0"/>
    <xf numFmtId="0" fontId="106" fillId="0" borderId="26" applyNumberFormat="0" applyFill="0" applyAlignment="0" applyProtection="0"/>
    <xf numFmtId="0" fontId="96" fillId="13" borderId="0" applyNumberFormat="0" applyBorder="0" applyAlignment="0" applyProtection="0"/>
    <xf numFmtId="0" fontId="103" fillId="0" borderId="24" applyNumberFormat="0" applyFill="0" applyAlignment="0" applyProtection="0"/>
    <xf numFmtId="0" fontId="102" fillId="0" borderId="23" applyNumberFormat="0" applyFill="0" applyAlignment="0" applyProtection="0"/>
    <xf numFmtId="0" fontId="96" fillId="17" borderId="0" applyNumberFormat="0" applyBorder="0" applyAlignment="0" applyProtection="0"/>
    <xf numFmtId="0" fontId="96" fillId="22" borderId="0" applyNumberFormat="0" applyBorder="0" applyAlignment="0" applyProtection="0"/>
    <xf numFmtId="0" fontId="96" fillId="13" borderId="0" applyNumberFormat="0" applyBorder="0" applyAlignment="0" applyProtection="0"/>
    <xf numFmtId="0" fontId="98" fillId="7" borderId="0" applyNumberFormat="0" applyBorder="0" applyAlignment="0" applyProtection="0"/>
    <xf numFmtId="0" fontId="104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95" fillId="12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5" fillId="13" borderId="0" applyNumberFormat="0" applyBorder="0" applyAlignment="0" applyProtection="0"/>
    <xf numFmtId="0" fontId="95" fillId="9" borderId="0" applyNumberFormat="0" applyBorder="0" applyAlignment="0" applyProtection="0"/>
    <xf numFmtId="0" fontId="95" fillId="11" borderId="0" applyNumberFormat="0" applyBorder="0" applyAlignment="0" applyProtection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95" fillId="7" borderId="0" applyNumberFormat="0" applyBorder="0" applyAlignment="0" applyProtection="0"/>
    <xf numFmtId="0" fontId="96" fillId="21" borderId="0" applyNumberFormat="0" applyBorder="0" applyAlignment="0" applyProtection="0"/>
    <xf numFmtId="0" fontId="104" fillId="0" borderId="0" applyNumberFormat="0" applyFill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104" fillId="0" borderId="0" applyNumberFormat="0" applyFill="0" applyBorder="0" applyAlignment="0" applyProtection="0"/>
    <xf numFmtId="0" fontId="97" fillId="0" borderId="21" applyNumberFormat="0" applyFill="0" applyAlignment="0" applyProtection="0"/>
    <xf numFmtId="0" fontId="96" fillId="14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96" fillId="16" borderId="0" applyNumberFormat="0" applyBorder="0" applyAlignment="0" applyProtection="0"/>
    <xf numFmtId="0" fontId="105" fillId="26" borderId="0" applyNumberFormat="0" applyBorder="0" applyAlignment="0" applyProtection="0"/>
    <xf numFmtId="0" fontId="96" fillId="18" borderId="0" applyNumberFormat="0" applyBorder="0" applyAlignment="0" applyProtection="0"/>
    <xf numFmtId="0" fontId="96" fillId="14" borderId="0" applyNumberFormat="0" applyBorder="0" applyAlignment="0" applyProtection="0"/>
    <xf numFmtId="0" fontId="101" fillId="0" borderId="22" applyNumberFormat="0" applyFill="0" applyAlignment="0" applyProtection="0"/>
    <xf numFmtId="0" fontId="96" fillId="20" borderId="0" applyNumberFormat="0" applyBorder="0" applyAlignment="0" applyProtection="0"/>
    <xf numFmtId="0" fontId="96" fillId="18" borderId="0" applyNumberFormat="0" applyBorder="0" applyAlignment="0" applyProtection="0"/>
    <xf numFmtId="0" fontId="97" fillId="0" borderId="21" applyNumberFormat="0" applyFill="0" applyAlignment="0" applyProtection="0"/>
    <xf numFmtId="0" fontId="50" fillId="25" borderId="25" applyNumberFormat="0" applyAlignment="0" applyProtection="0"/>
    <xf numFmtId="0" fontId="96" fillId="21" borderId="0" applyNumberFormat="0" applyBorder="0" applyAlignment="0" applyProtection="0"/>
    <xf numFmtId="0" fontId="105" fillId="26" borderId="0" applyNumberFormat="0" applyBorder="0" applyAlignment="0" applyProtection="0"/>
    <xf numFmtId="0" fontId="95" fillId="8" borderId="0" applyNumberFormat="0" applyBorder="0" applyAlignment="0" applyProtection="0"/>
    <xf numFmtId="0" fontId="10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6" fillId="13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111" fillId="24" borderId="28" applyNumberFormat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16" borderId="0" applyNumberFormat="0" applyBorder="0" applyAlignment="0" applyProtection="0"/>
    <xf numFmtId="0" fontId="103" fillId="0" borderId="24" applyNumberFormat="0" applyFill="0" applyAlignment="0" applyProtection="0"/>
    <xf numFmtId="0" fontId="96" fillId="18" borderId="0" applyNumberFormat="0" applyBorder="0" applyAlignment="0" applyProtection="0"/>
    <xf numFmtId="0" fontId="112" fillId="0" borderId="0" applyNumberFormat="0" applyFill="0" applyBorder="0" applyAlignment="0" applyProtection="0"/>
    <xf numFmtId="0" fontId="95" fillId="13" borderId="0" applyNumberFormat="0" applyBorder="0" applyAlignment="0" applyProtection="0"/>
    <xf numFmtId="0" fontId="106" fillId="0" borderId="26" applyNumberFormat="0" applyFill="0" applyAlignment="0" applyProtection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95" fillId="14" borderId="0" applyNumberFormat="0" applyBorder="0" applyAlignment="0" applyProtection="0"/>
    <xf numFmtId="0" fontId="107" fillId="8" borderId="0" applyNumberFormat="0" applyBorder="0" applyAlignment="0" applyProtection="0"/>
    <xf numFmtId="0" fontId="109" fillId="11" borderId="20" applyNumberFormat="0" applyAlignment="0" applyProtection="0"/>
    <xf numFmtId="0" fontId="96" fillId="17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6" borderId="0" applyNumberFormat="0" applyBorder="0" applyAlignment="0" applyProtection="0"/>
    <xf numFmtId="0" fontId="95" fillId="27" borderId="27" applyNumberFormat="0" applyFont="0" applyAlignment="0" applyProtection="0"/>
    <xf numFmtId="0" fontId="96" fillId="17" borderId="0" applyNumberFormat="0" applyBorder="0" applyAlignment="0" applyProtection="0"/>
    <xf numFmtId="0" fontId="95" fillId="6" borderId="0" applyNumberFormat="0" applyBorder="0" applyAlignment="0" applyProtection="0"/>
    <xf numFmtId="0" fontId="95" fillId="15" borderId="0" applyNumberFormat="0" applyBorder="0" applyAlignment="0" applyProtection="0"/>
    <xf numFmtId="0" fontId="110" fillId="24" borderId="20" applyNumberFormat="0" applyAlignment="0" applyProtection="0"/>
    <xf numFmtId="0" fontId="95" fillId="9" borderId="0" applyNumberFormat="0" applyBorder="0" applyAlignment="0" applyProtection="0"/>
    <xf numFmtId="0" fontId="95" fillId="27" borderId="27" applyNumberFormat="0" applyFont="0" applyAlignment="0" applyProtection="0"/>
    <xf numFmtId="0" fontId="96" fillId="20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7" borderId="0" applyNumberFormat="0" applyBorder="0" applyAlignment="0" applyProtection="0"/>
    <xf numFmtId="0" fontId="96" fillId="19" borderId="0" applyNumberFormat="0" applyBorder="0" applyAlignment="0" applyProtection="0"/>
    <xf numFmtId="0" fontId="50" fillId="25" borderId="25" applyNumberFormat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103" fillId="0" borderId="24" applyNumberFormat="0" applyFill="0" applyAlignment="0" applyProtection="0"/>
    <xf numFmtId="0" fontId="102" fillId="0" borderId="23" applyNumberFormat="0" applyFill="0" applyAlignment="0" applyProtection="0"/>
    <xf numFmtId="0" fontId="96" fillId="18" borderId="0" applyNumberFormat="0" applyBorder="0" applyAlignment="0" applyProtection="0"/>
    <xf numFmtId="0" fontId="96" fillId="21" borderId="0" applyNumberFormat="0" applyBorder="0" applyAlignment="0" applyProtection="0"/>
    <xf numFmtId="0" fontId="104" fillId="0" borderId="0" applyNumberFormat="0" applyFill="0" applyBorder="0" applyAlignment="0" applyProtection="0"/>
    <xf numFmtId="0" fontId="96" fillId="14" borderId="0" applyNumberFormat="0" applyBorder="0" applyAlignment="0" applyProtection="0"/>
    <xf numFmtId="0" fontId="95" fillId="12" borderId="0" applyNumberFormat="0" applyBorder="0" applyAlignment="0" applyProtection="0"/>
    <xf numFmtId="0" fontId="106" fillId="0" borderId="26" applyNumberFormat="0" applyFill="0" applyAlignment="0" applyProtection="0"/>
    <xf numFmtId="0" fontId="103" fillId="0" borderId="0" applyNumberFormat="0" applyFill="0" applyBorder="0" applyAlignment="0" applyProtection="0"/>
    <xf numFmtId="0" fontId="96" fillId="13" borderId="0" applyNumberFormat="0" applyBorder="0" applyAlignment="0" applyProtection="0"/>
    <xf numFmtId="0" fontId="95" fillId="15" borderId="0" applyNumberFormat="0" applyBorder="0" applyAlignment="0" applyProtection="0"/>
    <xf numFmtId="0" fontId="102" fillId="0" borderId="23" applyNumberFormat="0" applyFill="0" applyAlignment="0" applyProtection="0"/>
    <xf numFmtId="0" fontId="95" fillId="8" borderId="0" applyNumberFormat="0" applyBorder="0" applyAlignment="0" applyProtection="0"/>
    <xf numFmtId="0" fontId="98" fillId="7" borderId="0" applyNumberFormat="0" applyBorder="0" applyAlignment="0" applyProtection="0"/>
    <xf numFmtId="0" fontId="108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112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0" borderId="21" applyNumberFormat="0" applyFill="0" applyAlignment="0" applyProtection="0"/>
    <xf numFmtId="0" fontId="105" fillId="26" borderId="0" applyNumberFormat="0" applyBorder="0" applyAlignment="0" applyProtection="0"/>
    <xf numFmtId="0" fontId="95" fillId="7" borderId="0" applyNumberFormat="0" applyBorder="0" applyAlignment="0" applyProtection="0"/>
    <xf numFmtId="0" fontId="96" fillId="22" borderId="0" applyNumberFormat="0" applyBorder="0" applyAlignment="0" applyProtection="0"/>
    <xf numFmtId="0" fontId="95" fillId="13" borderId="0" applyNumberFormat="0" applyBorder="0" applyAlignment="0" applyProtection="0"/>
    <xf numFmtId="0" fontId="96" fillId="23" borderId="0" applyNumberFormat="0" applyBorder="0" applyAlignment="0" applyProtection="0"/>
    <xf numFmtId="0" fontId="96" fillId="17" borderId="0" applyNumberFormat="0" applyBorder="0" applyAlignment="0" applyProtection="0"/>
    <xf numFmtId="0" fontId="96" fillId="14" borderId="0" applyNumberFormat="0" applyBorder="0" applyAlignment="0" applyProtection="0"/>
    <xf numFmtId="0" fontId="96" fillId="19" borderId="0" applyNumberFormat="0" applyBorder="0" applyAlignment="0" applyProtection="0"/>
    <xf numFmtId="0" fontId="95" fillId="9" borderId="0" applyNumberFormat="0" applyBorder="0" applyAlignment="0" applyProtection="0"/>
    <xf numFmtId="0" fontId="96" fillId="19" borderId="0" applyNumberFormat="0" applyBorder="0" applyAlignment="0" applyProtection="0"/>
    <xf numFmtId="0" fontId="106" fillId="0" borderId="26" applyNumberFormat="0" applyFill="0" applyAlignment="0" applyProtection="0"/>
    <xf numFmtId="0" fontId="110" fillId="24" borderId="20" applyNumberFormat="0" applyAlignment="0" applyProtection="0"/>
    <xf numFmtId="0" fontId="96" fillId="17" borderId="0" applyNumberFormat="0" applyBorder="0" applyAlignment="0" applyProtection="0"/>
    <xf numFmtId="0" fontId="104" fillId="0" borderId="0" applyNumberFormat="0" applyFill="0" applyBorder="0" applyAlignment="0" applyProtection="0"/>
    <xf numFmtId="0" fontId="107" fillId="8" borderId="0" applyNumberFormat="0" applyBorder="0" applyAlignment="0" applyProtection="0"/>
    <xf numFmtId="0" fontId="96" fillId="20" borderId="0" applyNumberFormat="0" applyBorder="0" applyAlignment="0" applyProtection="0"/>
    <xf numFmtId="0" fontId="112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102" fillId="0" borderId="23" applyNumberFormat="0" applyFill="0" applyAlignment="0" applyProtection="0"/>
    <xf numFmtId="0" fontId="95" fillId="13" borderId="0" applyNumberFormat="0" applyBorder="0" applyAlignment="0" applyProtection="0"/>
    <xf numFmtId="0" fontId="95" fillId="11" borderId="0" applyNumberFormat="0" applyBorder="0" applyAlignment="0" applyProtection="0"/>
    <xf numFmtId="0" fontId="103" fillId="0" borderId="24" applyNumberFormat="0" applyFill="0" applyAlignment="0" applyProtection="0"/>
    <xf numFmtId="0" fontId="95" fillId="6" borderId="0" applyNumberFormat="0" applyBorder="0" applyAlignment="0" applyProtection="0"/>
    <xf numFmtId="0" fontId="96" fillId="18" borderId="0" applyNumberFormat="0" applyBorder="0" applyAlignment="0" applyProtection="0"/>
    <xf numFmtId="0" fontId="96" fillId="16" borderId="0" applyNumberFormat="0" applyBorder="0" applyAlignment="0" applyProtection="0"/>
    <xf numFmtId="0" fontId="101" fillId="0" borderId="22" applyNumberFormat="0" applyFill="0" applyAlignment="0" applyProtection="0"/>
    <xf numFmtId="0" fontId="96" fillId="14" borderId="0" applyNumberFormat="0" applyBorder="0" applyAlignment="0" applyProtection="0"/>
    <xf numFmtId="0" fontId="108" fillId="0" borderId="0" applyNumberFormat="0" applyFill="0" applyBorder="0" applyAlignment="0" applyProtection="0"/>
    <xf numFmtId="0" fontId="96" fillId="13" borderId="0" applyNumberFormat="0" applyBorder="0" applyAlignment="0" applyProtection="0"/>
    <xf numFmtId="0" fontId="103" fillId="0" borderId="0" applyNumberFormat="0" applyFill="0" applyBorder="0" applyAlignment="0" applyProtection="0"/>
    <xf numFmtId="0" fontId="95" fillId="12" borderId="0" applyNumberFormat="0" applyBorder="0" applyAlignment="0" applyProtection="0"/>
    <xf numFmtId="0" fontId="95" fillId="6" borderId="0" applyNumberFormat="0" applyBorder="0" applyAlignment="0" applyProtection="0"/>
    <xf numFmtId="0" fontId="95" fillId="10" borderId="0" applyNumberFormat="0" applyBorder="0" applyAlignment="0" applyProtection="0"/>
    <xf numFmtId="0" fontId="50" fillId="25" borderId="25" applyNumberFormat="0" applyAlignment="0" applyProtection="0"/>
    <xf numFmtId="0" fontId="98" fillId="7" borderId="0" applyNumberFormat="0" applyBorder="0" applyAlignment="0" applyProtection="0"/>
    <xf numFmtId="0" fontId="111" fillId="24" borderId="28" applyNumberFormat="0" applyAlignment="0" applyProtection="0"/>
    <xf numFmtId="0" fontId="96" fillId="19" borderId="0" applyNumberFormat="0" applyBorder="0" applyAlignment="0" applyProtection="0"/>
    <xf numFmtId="0" fontId="102" fillId="0" borderId="23" applyNumberFormat="0" applyFill="0" applyAlignment="0" applyProtection="0"/>
    <xf numFmtId="0" fontId="95" fillId="12" borderId="0" applyNumberFormat="0" applyBorder="0" applyAlignment="0" applyProtection="0"/>
    <xf numFmtId="0" fontId="97" fillId="0" borderId="21" applyNumberFormat="0" applyFill="0" applyAlignment="0" applyProtection="0"/>
    <xf numFmtId="0" fontId="96" fillId="14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6" fillId="18" borderId="0" applyNumberFormat="0" applyBorder="0" applyAlignment="0" applyProtection="0"/>
    <xf numFmtId="0" fontId="96" fillId="14" borderId="0" applyNumberFormat="0" applyBorder="0" applyAlignment="0" applyProtection="0"/>
    <xf numFmtId="0" fontId="101" fillId="0" borderId="22" applyNumberFormat="0" applyFill="0" applyAlignment="0" applyProtection="0"/>
    <xf numFmtId="0" fontId="96" fillId="20" borderId="0" applyNumberFormat="0" applyBorder="0" applyAlignment="0" applyProtection="0"/>
    <xf numFmtId="0" fontId="95" fillId="11" borderId="0" applyNumberFormat="0" applyBorder="0" applyAlignment="0" applyProtection="0"/>
    <xf numFmtId="0" fontId="50" fillId="25" borderId="25" applyNumberFormat="0" applyAlignment="0" applyProtection="0"/>
    <xf numFmtId="0" fontId="96" fillId="21" borderId="0" applyNumberFormat="0" applyBorder="0" applyAlignment="0" applyProtection="0"/>
    <xf numFmtId="0" fontId="95" fillId="8" borderId="0" applyNumberFormat="0" applyBorder="0" applyAlignment="0" applyProtection="0"/>
    <xf numFmtId="0" fontId="10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5" fillId="6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111" fillId="24" borderId="28" applyNumberFormat="0" applyAlignment="0" applyProtection="0"/>
    <xf numFmtId="0" fontId="96" fillId="16" borderId="0" applyNumberFormat="0" applyBorder="0" applyAlignment="0" applyProtection="0"/>
    <xf numFmtId="0" fontId="95" fillId="27" borderId="27" applyNumberFormat="0" applyFont="0" applyAlignment="0" applyProtection="0"/>
    <xf numFmtId="0" fontId="96" fillId="16" borderId="0" applyNumberFormat="0" applyBorder="0" applyAlignment="0" applyProtection="0"/>
    <xf numFmtId="0" fontId="95" fillId="7" borderId="0" applyNumberFormat="0" applyBorder="0" applyAlignment="0" applyProtection="0"/>
    <xf numFmtId="0" fontId="95" fillId="14" borderId="0" applyNumberFormat="0" applyBorder="0" applyAlignment="0" applyProtection="0"/>
    <xf numFmtId="0" fontId="103" fillId="0" borderId="24" applyNumberFormat="0" applyFill="0" applyAlignment="0" applyProtection="0"/>
    <xf numFmtId="0" fontId="96" fillId="18" borderId="0" applyNumberFormat="0" applyBorder="0" applyAlignment="0" applyProtection="0"/>
    <xf numFmtId="0" fontId="112" fillId="0" borderId="0" applyNumberFormat="0" applyFill="0" applyBorder="0" applyAlignment="0" applyProtection="0"/>
    <xf numFmtId="0" fontId="96" fillId="18" borderId="0" applyNumberFormat="0" applyBorder="0" applyAlignment="0" applyProtection="0"/>
    <xf numFmtId="0" fontId="106" fillId="0" borderId="26" applyNumberFormat="0" applyFill="0" applyAlignment="0" applyProtection="0"/>
    <xf numFmtId="0" fontId="110" fillId="24" borderId="20" applyNumberFormat="0" applyAlignment="0" applyProtection="0"/>
    <xf numFmtId="0" fontId="96" fillId="23" borderId="0" applyNumberFormat="0" applyBorder="0" applyAlignment="0" applyProtection="0"/>
    <xf numFmtId="0" fontId="95" fillId="14" borderId="0" applyNumberFormat="0" applyBorder="0" applyAlignment="0" applyProtection="0"/>
    <xf numFmtId="0" fontId="107" fillId="8" borderId="0" applyNumberFormat="0" applyBorder="0" applyAlignment="0" applyProtection="0"/>
    <xf numFmtId="0" fontId="50" fillId="25" borderId="25" applyNumberFormat="0" applyAlignment="0" applyProtection="0"/>
    <xf numFmtId="0" fontId="95" fillId="7" borderId="0" applyNumberFormat="0" applyBorder="0" applyAlignment="0" applyProtection="0"/>
    <xf numFmtId="0" fontId="112" fillId="0" borderId="0" applyNumberFormat="0" applyFill="0" applyBorder="0" applyAlignment="0" applyProtection="0"/>
    <xf numFmtId="0" fontId="97" fillId="0" borderId="21" applyNumberFormat="0" applyFill="0" applyAlignment="0" applyProtection="0"/>
    <xf numFmtId="0" fontId="95" fillId="6" borderId="0" applyNumberFormat="0" applyBorder="0" applyAlignment="0" applyProtection="0"/>
    <xf numFmtId="0" fontId="95" fillId="10" borderId="0" applyNumberFormat="0" applyBorder="0" applyAlignment="0" applyProtection="0"/>
    <xf numFmtId="0" fontId="95" fillId="27" borderId="27" applyNumberFormat="0" applyFont="0" applyAlignment="0" applyProtection="0"/>
    <xf numFmtId="0" fontId="95" fillId="15" borderId="0" applyNumberFormat="0" applyBorder="0" applyAlignment="0" applyProtection="0"/>
    <xf numFmtId="0" fontId="103" fillId="0" borderId="0" applyNumberFormat="0" applyFill="0" applyBorder="0" applyAlignment="0" applyProtection="0"/>
    <xf numFmtId="0" fontId="95" fillId="9" borderId="0" applyNumberFormat="0" applyBorder="0" applyAlignment="0" applyProtection="0"/>
    <xf numFmtId="0" fontId="96" fillId="19" borderId="0" applyNumberFormat="0" applyBorder="0" applyAlignment="0" applyProtection="0"/>
    <xf numFmtId="0" fontId="96" fillId="21" borderId="0" applyNumberFormat="0" applyBorder="0" applyAlignment="0" applyProtection="0"/>
    <xf numFmtId="0" fontId="95" fillId="8" borderId="0" applyNumberFormat="0" applyBorder="0" applyAlignment="0" applyProtection="0"/>
    <xf numFmtId="0" fontId="111" fillId="24" borderId="28" applyNumberFormat="0" applyAlignment="0" applyProtection="0"/>
    <xf numFmtId="0" fontId="102" fillId="0" borderId="23" applyNumberFormat="0" applyFill="0" applyAlignment="0" applyProtection="0"/>
    <xf numFmtId="0" fontId="95" fillId="11" borderId="0" applyNumberFormat="0" applyBorder="0" applyAlignment="0" applyProtection="0"/>
    <xf numFmtId="0" fontId="101" fillId="0" borderId="22" applyNumberFormat="0" applyFill="0" applyAlignment="0" applyProtection="0"/>
    <xf numFmtId="0" fontId="106" fillId="0" borderId="26" applyNumberFormat="0" applyFill="0" applyAlignment="0" applyProtection="0"/>
    <xf numFmtId="0" fontId="96" fillId="20" borderId="0" applyNumberFormat="0" applyBorder="0" applyAlignment="0" applyProtection="0"/>
    <xf numFmtId="0" fontId="95" fillId="12" borderId="0" applyNumberFormat="0" applyBorder="0" applyAlignment="0" applyProtection="0"/>
    <xf numFmtId="0" fontId="96" fillId="13" borderId="0" applyNumberFormat="0" applyBorder="0" applyAlignment="0" applyProtection="0"/>
    <xf numFmtId="0" fontId="98" fillId="7" borderId="0" applyNumberFormat="0" applyBorder="0" applyAlignment="0" applyProtection="0"/>
    <xf numFmtId="0" fontId="96" fillId="17" borderId="0" applyNumberFormat="0" applyBorder="0" applyAlignment="0" applyProtection="0"/>
    <xf numFmtId="0" fontId="96" fillId="22" borderId="0" applyNumberFormat="0" applyBorder="0" applyAlignment="0" applyProtection="0"/>
    <xf numFmtId="0" fontId="107" fillId="8" borderId="0" applyNumberFormat="0" applyBorder="0" applyAlignment="0" applyProtection="0"/>
    <xf numFmtId="0" fontId="96" fillId="17" borderId="0" applyNumberFormat="0" applyBorder="0" applyAlignment="0" applyProtection="0"/>
    <xf numFmtId="0" fontId="95" fillId="27" borderId="27" applyNumberFormat="0" applyFont="0" applyAlignment="0" applyProtection="0"/>
    <xf numFmtId="0" fontId="95" fillId="15" borderId="0" applyNumberFormat="0" applyBorder="0" applyAlignment="0" applyProtection="0"/>
    <xf numFmtId="0" fontId="95" fillId="9" borderId="0" applyNumberFormat="0" applyBorder="0" applyAlignment="0" applyProtection="0"/>
    <xf numFmtId="0" fontId="96" fillId="18" borderId="0" applyNumberFormat="0" applyBorder="0" applyAlignment="0" applyProtection="0"/>
    <xf numFmtId="0" fontId="105" fillId="26" borderId="0" applyNumberFormat="0" applyBorder="0" applyAlignment="0" applyProtection="0"/>
    <xf numFmtId="0" fontId="110" fillId="24" borderId="20" applyNumberFormat="0" applyAlignment="0" applyProtection="0"/>
    <xf numFmtId="0" fontId="95" fillId="9" borderId="0" applyNumberFormat="0" applyBorder="0" applyAlignment="0" applyProtection="0"/>
    <xf numFmtId="0" fontId="103" fillId="0" borderId="24" applyNumberFormat="0" applyFill="0" applyAlignment="0" applyProtection="0"/>
    <xf numFmtId="0" fontId="109" fillId="11" borderId="20" applyNumberFormat="0" applyAlignment="0" applyProtection="0"/>
    <xf numFmtId="0" fontId="96" fillId="22" borderId="0" applyNumberFormat="0" applyBorder="0" applyAlignment="0" applyProtection="0"/>
    <xf numFmtId="0" fontId="105" fillId="26" borderId="0" applyNumberFormat="0" applyBorder="0" applyAlignment="0" applyProtection="0"/>
    <xf numFmtId="0" fontId="96" fillId="20" borderId="0" applyNumberFormat="0" applyBorder="0" applyAlignment="0" applyProtection="0"/>
    <xf numFmtId="0" fontId="95" fillId="12" borderId="0" applyNumberFormat="0" applyBorder="0" applyAlignment="0" applyProtection="0"/>
    <xf numFmtId="0" fontId="109" fillId="11" borderId="20" applyNumberFormat="0" applyAlignment="0" applyProtection="0"/>
    <xf numFmtId="0" fontId="96" fillId="18" borderId="0" applyNumberFormat="0" applyBorder="0" applyAlignment="0" applyProtection="0"/>
    <xf numFmtId="0" fontId="110" fillId="24" borderId="20" applyNumberFormat="0" applyAlignment="0" applyProtection="0"/>
    <xf numFmtId="0" fontId="50" fillId="25" borderId="25" applyNumberFormat="0" applyAlignment="0" applyProtection="0"/>
    <xf numFmtId="0" fontId="111" fillId="24" borderId="28" applyNumberFormat="0" applyAlignment="0" applyProtection="0"/>
    <xf numFmtId="0" fontId="96" fillId="21" borderId="0" applyNumberFormat="0" applyBorder="0" applyAlignment="0" applyProtection="0"/>
    <xf numFmtId="0" fontId="107" fillId="8" borderId="0" applyNumberFormat="0" applyBorder="0" applyAlignment="0" applyProtection="0"/>
    <xf numFmtId="0" fontId="96" fillId="23" borderId="0" applyNumberFormat="0" applyBorder="0" applyAlignment="0" applyProtection="0"/>
    <xf numFmtId="0" fontId="95" fillId="14" borderId="0" applyNumberFormat="0" applyBorder="0" applyAlignment="0" applyProtection="0"/>
    <xf numFmtId="0" fontId="98" fillId="7" borderId="0" applyNumberFormat="0" applyBorder="0" applyAlignment="0" applyProtection="0"/>
    <xf numFmtId="0" fontId="96" fillId="16" borderId="0" applyNumberFormat="0" applyBorder="0" applyAlignment="0" applyProtection="0"/>
    <xf numFmtId="0" fontId="108" fillId="0" borderId="0" applyNumberFormat="0" applyFill="0" applyBorder="0" applyAlignment="0" applyProtection="0"/>
    <xf numFmtId="0" fontId="106" fillId="0" borderId="26" applyNumberFormat="0" applyFill="0" applyAlignment="0" applyProtection="0"/>
    <xf numFmtId="0" fontId="95" fillId="10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101" fillId="0" borderId="22" applyNumberFormat="0" applyFill="0" applyAlignment="0" applyProtection="0"/>
    <xf numFmtId="0" fontId="97" fillId="0" borderId="21" applyNumberFormat="0" applyFill="0" applyAlignment="0" applyProtection="0"/>
    <xf numFmtId="0" fontId="96" fillId="19" borderId="0" applyNumberFormat="0" applyBorder="0" applyAlignment="0" applyProtection="0"/>
    <xf numFmtId="0" fontId="96" fillId="18" borderId="0" applyNumberFormat="0" applyBorder="0" applyAlignment="0" applyProtection="0"/>
    <xf numFmtId="0" fontId="96" fillId="17" borderId="0" applyNumberFormat="0" applyBorder="0" applyAlignment="0" applyProtection="0"/>
    <xf numFmtId="0" fontId="96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6" borderId="0" applyNumberFormat="0" applyBorder="0" applyAlignment="0" applyProtection="0"/>
    <xf numFmtId="0" fontId="95" fillId="15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95" fillId="6" borderId="0" applyNumberFormat="0" applyBorder="0" applyAlignment="0" applyProtection="0"/>
    <xf numFmtId="0" fontId="101" fillId="0" borderId="22" applyNumberFormat="0" applyFill="0" applyAlignment="0" applyProtection="0"/>
    <xf numFmtId="0" fontId="8" fillId="0" borderId="0"/>
    <xf numFmtId="0" fontId="91" fillId="0" borderId="0"/>
    <xf numFmtId="0" fontId="8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50" fillId="25" borderId="25" applyNumberFormat="0" applyAlignment="0" applyProtection="0"/>
    <xf numFmtId="0" fontId="98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97" fillId="0" borderId="21" applyNumberFormat="0" applyFill="0" applyAlignment="0" applyProtection="0"/>
    <xf numFmtId="0" fontId="96" fillId="19" borderId="0" applyNumberFormat="0" applyBorder="0" applyAlignment="0" applyProtection="0"/>
    <xf numFmtId="0" fontId="96" fillId="18" borderId="0" applyNumberFormat="0" applyBorder="0" applyAlignment="0" applyProtection="0"/>
    <xf numFmtId="0" fontId="96" fillId="17" borderId="0" applyNumberFormat="0" applyBorder="0" applyAlignment="0" applyProtection="0"/>
    <xf numFmtId="0" fontId="8" fillId="0" borderId="0"/>
    <xf numFmtId="0" fontId="8" fillId="0" borderId="0"/>
    <xf numFmtId="0" fontId="96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6" borderId="0" applyNumberFormat="0" applyBorder="0" applyAlignment="0" applyProtection="0"/>
    <xf numFmtId="0" fontId="95" fillId="15" borderId="0" applyNumberFormat="0" applyBorder="0" applyAlignment="0" applyProtection="0"/>
    <xf numFmtId="0" fontId="4" fillId="0" borderId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8" fillId="0" borderId="0"/>
    <xf numFmtId="0" fontId="91" fillId="0" borderId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8" fillId="27" borderId="27" applyNumberFormat="0" applyFont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8" fillId="7" borderId="0" applyNumberFormat="0" applyBorder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97" fillId="0" borderId="21" applyNumberFormat="0" applyFill="0" applyAlignment="0" applyProtection="0"/>
    <xf numFmtId="0" fontId="96" fillId="19" borderId="0" applyNumberFormat="0" applyBorder="0" applyAlignment="0" applyProtection="0"/>
    <xf numFmtId="0" fontId="8" fillId="0" borderId="0"/>
    <xf numFmtId="0" fontId="8" fillId="0" borderId="0"/>
    <xf numFmtId="0" fontId="96" fillId="18" borderId="0" applyNumberFormat="0" applyBorder="0" applyAlignment="0" applyProtection="0"/>
    <xf numFmtId="0" fontId="96" fillId="17" borderId="0" applyNumberFormat="0" applyBorder="0" applyAlignment="0" applyProtection="0"/>
    <xf numFmtId="0" fontId="96" fillId="14" borderId="0" applyNumberFormat="0" applyBorder="0" applyAlignment="0" applyProtection="0"/>
    <xf numFmtId="0" fontId="96" fillId="13" borderId="0" applyNumberFormat="0" applyBorder="0" applyAlignment="0" applyProtection="0"/>
    <xf numFmtId="0" fontId="4" fillId="0" borderId="0"/>
    <xf numFmtId="0" fontId="96" fillId="16" borderId="0" applyNumberFormat="0" applyBorder="0" applyAlignment="0" applyProtection="0"/>
    <xf numFmtId="0" fontId="95" fillId="15" borderId="0" applyNumberFormat="0" applyBorder="0" applyAlignment="0" applyProtection="0"/>
    <xf numFmtId="0" fontId="95" fillId="12" borderId="0" applyNumberFormat="0" applyBorder="0" applyAlignment="0" applyProtection="0"/>
    <xf numFmtId="0" fontId="8" fillId="0" borderId="0"/>
    <xf numFmtId="0" fontId="91" fillId="0" borderId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8" fillId="27" borderId="27" applyNumberFormat="0" applyFont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95" fillId="9" borderId="0" applyNumberFormat="0" applyBorder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7" fillId="0" borderId="21" applyNumberFormat="0" applyFill="0" applyAlignment="0" applyProtection="0"/>
    <xf numFmtId="0" fontId="96" fillId="19" borderId="0" applyNumberFormat="0" applyBorder="0" applyAlignment="0" applyProtection="0"/>
    <xf numFmtId="0" fontId="8" fillId="0" borderId="0"/>
    <xf numFmtId="0" fontId="8" fillId="0" borderId="0"/>
    <xf numFmtId="0" fontId="96" fillId="18" borderId="0" applyNumberFormat="0" applyBorder="0" applyAlignment="0" applyProtection="0"/>
    <xf numFmtId="0" fontId="96" fillId="17" borderId="0" applyNumberFormat="0" applyBorder="0" applyAlignment="0" applyProtection="0"/>
    <xf numFmtId="0" fontId="96" fillId="14" borderId="0" applyNumberFormat="0" applyBorder="0" applyAlignment="0" applyProtection="0"/>
    <xf numFmtId="0" fontId="96" fillId="13" borderId="0" applyNumberFormat="0" applyBorder="0" applyAlignment="0" applyProtection="0"/>
    <xf numFmtId="0" fontId="4" fillId="0" borderId="0"/>
    <xf numFmtId="0" fontId="96" fillId="16" borderId="0" applyNumberFormat="0" applyBorder="0" applyAlignment="0" applyProtection="0"/>
    <xf numFmtId="0" fontId="95" fillId="15" borderId="0" applyNumberFormat="0" applyBorder="0" applyAlignment="0" applyProtection="0"/>
    <xf numFmtId="0" fontId="95" fillId="12" borderId="0" applyNumberFormat="0" applyBorder="0" applyAlignment="0" applyProtection="0"/>
    <xf numFmtId="0" fontId="8" fillId="0" borderId="0"/>
    <xf numFmtId="0" fontId="91" fillId="0" borderId="0"/>
    <xf numFmtId="0" fontId="95" fillId="9" borderId="0" applyNumberFormat="0" applyBorder="0" applyAlignment="0" applyProtection="0"/>
    <xf numFmtId="0" fontId="95" fillId="14" borderId="0" applyNumberFormat="0" applyBorder="0" applyAlignment="0" applyProtection="0"/>
    <xf numFmtId="0" fontId="8" fillId="27" borderId="27" applyNumberFormat="0" applyFont="0" applyAlignment="0" applyProtection="0"/>
    <xf numFmtId="0" fontId="95" fillId="13" borderId="0" applyNumberFormat="0" applyBorder="0" applyAlignment="0" applyProtection="0"/>
    <xf numFmtId="0" fontId="95" fillId="12" borderId="0" applyNumberFormat="0" applyBorder="0" applyAlignment="0" applyProtection="0"/>
    <xf numFmtId="0" fontId="95" fillId="11" borderId="0" applyNumberFormat="0" applyBorder="0" applyAlignment="0" applyProtection="0"/>
    <xf numFmtId="0" fontId="95" fillId="10" borderId="0" applyNumberFormat="0" applyBorder="0" applyAlignment="0" applyProtection="0"/>
    <xf numFmtId="0" fontId="95" fillId="9" borderId="0" applyNumberFormat="0" applyBorder="0" applyAlignment="0" applyProtection="0"/>
    <xf numFmtId="0" fontId="95" fillId="8" borderId="0" applyNumberFormat="0" applyBorder="0" applyAlignment="0" applyProtection="0"/>
    <xf numFmtId="0" fontId="95" fillId="7" borderId="0" applyNumberFormat="0" applyBorder="0" applyAlignment="0" applyProtection="0"/>
    <xf numFmtId="0" fontId="95" fillId="6" borderId="0" applyNumberFormat="0" applyBorder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91" fillId="0" borderId="0"/>
    <xf numFmtId="0" fontId="8" fillId="27" borderId="27" applyNumberFormat="0" applyFont="0" applyAlignment="0" applyProtection="0"/>
    <xf numFmtId="0" fontId="91" fillId="0" borderId="0"/>
    <xf numFmtId="0" fontId="91" fillId="0" borderId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2" borderId="0" applyNumberFormat="0" applyBorder="0" applyAlignment="0" applyProtection="0"/>
    <xf numFmtId="0" fontId="9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21" applyNumberFormat="0" applyFill="0" applyAlignment="0" applyProtection="0"/>
    <xf numFmtId="0" fontId="98" fillId="7" borderId="0" applyNumberFormat="0" applyBorder="0" applyAlignment="0" applyProtection="0"/>
    <xf numFmtId="0" fontId="50" fillId="25" borderId="25" applyNumberFormat="0" applyAlignment="0" applyProtection="0"/>
    <xf numFmtId="0" fontId="101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6" borderId="0" applyNumberFormat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91" fillId="0" borderId="0"/>
    <xf numFmtId="0" fontId="8" fillId="27" borderId="27" applyNumberFormat="0" applyFont="0" applyAlignment="0" applyProtection="0"/>
    <xf numFmtId="0" fontId="106" fillId="0" borderId="26" applyNumberFormat="0" applyFill="0" applyAlignment="0" applyProtection="0"/>
    <xf numFmtId="0" fontId="107" fillId="8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11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2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14" fillId="0" borderId="0" applyNumberForma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37" fillId="0" borderId="0"/>
    <xf numFmtId="0" fontId="59" fillId="0" borderId="0"/>
    <xf numFmtId="172" fontId="8" fillId="0" borderId="0" applyFont="0" applyFill="0" applyBorder="0" applyAlignment="0" applyProtection="0"/>
    <xf numFmtId="166" fontId="37" fillId="0" borderId="0" applyFill="0" applyBorder="0" applyAlignment="0" applyProtection="0"/>
    <xf numFmtId="3" fontId="37" fillId="0" borderId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175" fontId="37" fillId="0" borderId="0" applyFill="0" applyBorder="0" applyAlignment="0" applyProtection="0"/>
    <xf numFmtId="176" fontId="8" fillId="0" borderId="0" applyFont="0" applyFill="0" applyBorder="0" applyAlignment="0" applyProtection="0">
      <alignment horizontal="right"/>
    </xf>
    <xf numFmtId="177" fontId="8" fillId="0" borderId="18" applyFont="0" applyFill="0" applyBorder="0" applyProtection="0">
      <alignment horizontal="right"/>
    </xf>
    <xf numFmtId="2" fontId="37" fillId="0" borderId="0" applyFont="0" applyFill="0" applyBorder="0" applyAlignment="0" applyProtection="0"/>
    <xf numFmtId="0" fontId="8" fillId="0" borderId="0" applyFont="0" applyFill="0" applyBorder="0" applyProtection="0"/>
    <xf numFmtId="44" fontId="59" fillId="0" borderId="0" applyFont="0" applyFill="0" applyBorder="0" applyAlignment="0" applyProtection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37" fillId="0" borderId="0"/>
    <xf numFmtId="0" fontId="4" fillId="0" borderId="0"/>
    <xf numFmtId="0" fontId="3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61" fillId="0" borderId="0"/>
    <xf numFmtId="0" fontId="61" fillId="0" borderId="0"/>
    <xf numFmtId="10" fontId="37" fillId="0" borderId="0" applyFill="0" applyBorder="0" applyAlignment="0" applyProtection="0"/>
    <xf numFmtId="0" fontId="37" fillId="0" borderId="19" applyNumberFormat="0" applyFill="0" applyAlignment="0" applyProtection="0"/>
    <xf numFmtId="0" fontId="110" fillId="24" borderId="20" applyNumberFormat="0" applyAlignment="0" applyProtection="0"/>
    <xf numFmtId="0" fontId="8" fillId="0" borderId="0"/>
    <xf numFmtId="0" fontId="4" fillId="0" borderId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37" fillId="0" borderId="0"/>
    <xf numFmtId="0" fontId="37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37" fillId="0" borderId="0"/>
    <xf numFmtId="0" fontId="59" fillId="0" borderId="0"/>
    <xf numFmtId="0" fontId="59" fillId="0" borderId="0"/>
    <xf numFmtId="0" fontId="37" fillId="0" borderId="0"/>
    <xf numFmtId="0" fontId="4" fillId="0" borderId="0"/>
    <xf numFmtId="0" fontId="4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103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4" fillId="0" borderId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109" fillId="11" borderId="20" applyNumberFormat="0" applyAlignment="0" applyProtection="0"/>
    <xf numFmtId="0" fontId="4" fillId="0" borderId="0"/>
    <xf numFmtId="0" fontId="8" fillId="0" borderId="0"/>
    <xf numFmtId="0" fontId="95" fillId="27" borderId="27" applyNumberFormat="0" applyFont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109" fillId="11" borderId="20" applyNumberFormat="0" applyAlignment="0" applyProtection="0"/>
    <xf numFmtId="0" fontId="97" fillId="0" borderId="21" applyNumberFormat="0" applyFill="0" applyAlignment="0" applyProtection="0"/>
    <xf numFmtId="0" fontId="109" fillId="11" borderId="20" applyNumberFormat="0" applyAlignment="0" applyProtection="0"/>
    <xf numFmtId="0" fontId="97" fillId="0" borderId="21" applyNumberFormat="0" applyFill="0" applyAlignment="0" applyProtection="0"/>
    <xf numFmtId="0" fontId="37" fillId="0" borderId="0"/>
    <xf numFmtId="0" fontId="37" fillId="0" borderId="0"/>
    <xf numFmtId="0" fontId="4" fillId="0" borderId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109" fillId="11" borderId="20" applyNumberFormat="0" applyAlignment="0" applyProtection="0"/>
    <xf numFmtId="0" fontId="4" fillId="0" borderId="0"/>
    <xf numFmtId="0" fontId="4" fillId="0" borderId="0"/>
    <xf numFmtId="0" fontId="37" fillId="0" borderId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109" fillId="11" borderId="20" applyNumberFormat="0" applyAlignment="0" applyProtection="0"/>
    <xf numFmtId="0" fontId="109" fillId="11" borderId="20" applyNumberFormat="0" applyAlignment="0" applyProtection="0"/>
    <xf numFmtId="0" fontId="97" fillId="0" borderId="2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93" fillId="0" borderId="0"/>
    <xf numFmtId="0" fontId="110" fillId="24" borderId="20" applyNumberFormat="0" applyAlignment="0" applyProtection="0"/>
    <xf numFmtId="0" fontId="95" fillId="27" borderId="27" applyNumberFormat="0" applyFont="0" applyAlignment="0" applyProtection="0"/>
    <xf numFmtId="0" fontId="95" fillId="2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109" fillId="11" borderId="20" applyNumberFormat="0" applyAlignment="0" applyProtection="0"/>
    <xf numFmtId="0" fontId="4" fillId="0" borderId="0"/>
    <xf numFmtId="0" fontId="37" fillId="0" borderId="0"/>
    <xf numFmtId="0" fontId="4" fillId="0" borderId="0"/>
    <xf numFmtId="0" fontId="4" fillId="0" borderId="0"/>
    <xf numFmtId="0" fontId="95" fillId="27" borderId="27" applyNumberFormat="0" applyFont="0" applyAlignment="0" applyProtection="0"/>
    <xf numFmtId="0" fontId="97" fillId="0" borderId="21" applyNumberFormat="0" applyFill="0" applyAlignment="0" applyProtection="0"/>
    <xf numFmtId="0" fontId="110" fillId="24" borderId="20" applyNumberFormat="0" applyAlignment="0" applyProtection="0"/>
    <xf numFmtId="0" fontId="4" fillId="0" borderId="0"/>
    <xf numFmtId="0" fontId="37" fillId="0" borderId="0"/>
    <xf numFmtId="0" fontId="37" fillId="0" borderId="0"/>
    <xf numFmtId="0" fontId="4" fillId="0" borderId="0"/>
    <xf numFmtId="0" fontId="109" fillId="11" borderId="20" applyNumberFormat="0" applyAlignment="0" applyProtection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4" fillId="0" borderId="0"/>
    <xf numFmtId="0" fontId="110" fillId="24" borderId="20" applyNumberForma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8" fillId="0" borderId="0"/>
    <xf numFmtId="4" fontId="8" fillId="0" borderId="0" applyFont="0" applyFill="0" applyBorder="0" applyAlignment="0" applyProtection="0"/>
    <xf numFmtId="0" fontId="111" fillId="24" borderId="28" applyNumberFormat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37" fillId="0" borderId="0"/>
    <xf numFmtId="0" fontId="4" fillId="0" borderId="0"/>
    <xf numFmtId="0" fontId="37" fillId="0" borderId="0"/>
    <xf numFmtId="0" fontId="4" fillId="0" borderId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37" fillId="0" borderId="0"/>
    <xf numFmtId="0" fontId="4" fillId="0" borderId="0"/>
    <xf numFmtId="0" fontId="4" fillId="0" borderId="0"/>
    <xf numFmtId="0" fontId="37" fillId="0" borderId="0"/>
    <xf numFmtId="0" fontId="110" fillId="24" borderId="20" applyNumberFormat="0" applyAlignment="0" applyProtection="0"/>
    <xf numFmtId="0" fontId="110" fillId="24" borderId="20" applyNumberFormat="0" applyAlignment="0" applyProtection="0"/>
    <xf numFmtId="0" fontId="97" fillId="0" borderId="21" applyNumberFormat="0" applyFill="0" applyAlignment="0" applyProtection="0"/>
    <xf numFmtId="0" fontId="37" fillId="0" borderId="0"/>
    <xf numFmtId="0" fontId="109" fillId="11" borderId="20" applyNumberFormat="0" applyAlignment="0" applyProtection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37" fillId="0" borderId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37" fillId="0" borderId="0"/>
    <xf numFmtId="0" fontId="4" fillId="0" borderId="0"/>
    <xf numFmtId="0" fontId="4" fillId="0" borderId="0"/>
    <xf numFmtId="0" fontId="61" fillId="0" borderId="0"/>
    <xf numFmtId="0" fontId="97" fillId="0" borderId="21" applyNumberFormat="0" applyFill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37" fillId="0" borderId="0"/>
    <xf numFmtId="0" fontId="4" fillId="0" borderId="0"/>
    <xf numFmtId="0" fontId="4" fillId="0" borderId="0"/>
    <xf numFmtId="0" fontId="8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97" fillId="0" borderId="21" applyNumberFormat="0" applyFill="0" applyAlignment="0" applyProtection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95" fillId="27" borderId="27" applyNumberFormat="0" applyFon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109" fillId="11" borderId="20" applyNumberFormat="0" applyAlignment="0" applyProtection="0"/>
    <xf numFmtId="0" fontId="31" fillId="0" borderId="0"/>
    <xf numFmtId="0" fontId="110" fillId="24" borderId="20" applyNumberFormat="0" applyAlignment="0" applyProtection="0"/>
    <xf numFmtId="0" fontId="95" fillId="0" borderId="0"/>
    <xf numFmtId="0" fontId="4" fillId="0" borderId="0"/>
    <xf numFmtId="0" fontId="4" fillId="0" borderId="0"/>
    <xf numFmtId="43" fontId="61" fillId="0" borderId="0" applyFont="0" applyFill="0" applyBorder="0" applyAlignment="0" applyProtection="0"/>
    <xf numFmtId="0" fontId="110" fillId="24" borderId="20" applyNumberFormat="0" applyAlignment="0" applyProtection="0"/>
    <xf numFmtId="0" fontId="31" fillId="0" borderId="0"/>
    <xf numFmtId="0" fontId="109" fillId="11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95" fillId="27" borderId="27" applyNumberFormat="0" applyFont="0" applyAlignment="0" applyProtection="0"/>
    <xf numFmtId="0" fontId="31" fillId="0" borderId="0"/>
    <xf numFmtId="0" fontId="97" fillId="0" borderId="21" applyNumberFormat="0" applyFill="0" applyAlignment="0" applyProtection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4" fillId="0" borderId="0"/>
    <xf numFmtId="0" fontId="4" fillId="0" borderId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109" fillId="11" borderId="20" applyNumberFormat="0" applyAlignment="0" applyProtection="0"/>
    <xf numFmtId="0" fontId="37" fillId="0" borderId="0"/>
    <xf numFmtId="0" fontId="37" fillId="0" borderId="0"/>
    <xf numFmtId="0" fontId="4" fillId="0" borderId="0"/>
    <xf numFmtId="0" fontId="4" fillId="0" borderId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4" fillId="0" borderId="0"/>
    <xf numFmtId="0" fontId="37" fillId="0" borderId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97" fillId="0" borderId="2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4" fillId="0" borderId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97" fillId="0" borderId="21" applyNumberFormat="0" applyFill="0" applyAlignment="0" applyProtection="0"/>
    <xf numFmtId="0" fontId="4" fillId="0" borderId="0"/>
    <xf numFmtId="0" fontId="37" fillId="0" borderId="0"/>
    <xf numFmtId="0" fontId="8" fillId="0" borderId="0"/>
    <xf numFmtId="0" fontId="37" fillId="0" borderId="0"/>
    <xf numFmtId="9" fontId="4" fillId="0" borderId="0" applyFont="0" applyFill="0" applyBorder="0" applyAlignment="0" applyProtection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24" borderId="20" applyNumberFormat="0" applyAlignment="0" applyProtection="0"/>
    <xf numFmtId="0" fontId="111" fillId="24" borderId="28" applyNumberFormat="0" applyAlignment="0" applyProtection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37" fillId="0" borderId="0"/>
    <xf numFmtId="0" fontId="37" fillId="0" borderId="0"/>
    <xf numFmtId="0" fontId="61" fillId="0" borderId="0"/>
    <xf numFmtId="0" fontId="4" fillId="0" borderId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95" fillId="27" borderId="27" applyNumberFormat="0" applyFont="0" applyAlignment="0" applyProtection="0"/>
    <xf numFmtId="0" fontId="109" fillId="11" borderId="20" applyNumberFormat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113" fillId="0" borderId="0" applyFont="0" applyFill="0" applyBorder="0" applyAlignment="0" applyProtection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24" borderId="20" applyNumberFormat="0" applyAlignment="0" applyProtection="0"/>
    <xf numFmtId="0" fontId="97" fillId="0" borderId="21" applyNumberFormat="0" applyFill="0" applyAlignment="0" applyProtection="0"/>
    <xf numFmtId="0" fontId="95" fillId="27" borderId="27" applyNumberFormat="0" applyFont="0" applyAlignment="0" applyProtection="0"/>
    <xf numFmtId="0" fontId="109" fillId="11" borderId="20" applyNumberFormat="0" applyAlignment="0" applyProtection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95" fillId="27" borderId="27" applyNumberFormat="0" applyFont="0" applyAlignment="0" applyProtection="0"/>
    <xf numFmtId="0" fontId="97" fillId="0" borderId="21" applyNumberFormat="0" applyFill="0" applyAlignment="0" applyProtection="0"/>
    <xf numFmtId="0" fontId="4" fillId="0" borderId="0"/>
    <xf numFmtId="0" fontId="4" fillId="0" borderId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95" fillId="27" borderId="27" applyNumberFormat="0" applyFont="0" applyAlignment="0" applyProtection="0"/>
    <xf numFmtId="0" fontId="4" fillId="0" borderId="0"/>
    <xf numFmtId="0" fontId="110" fillId="24" borderId="20" applyNumberFormat="0" applyAlignment="0" applyProtection="0"/>
    <xf numFmtId="0" fontId="37" fillId="0" borderId="0"/>
    <xf numFmtId="0" fontId="37" fillId="0" borderId="0"/>
    <xf numFmtId="0" fontId="4" fillId="0" borderId="0"/>
    <xf numFmtId="0" fontId="109" fillId="11" borderId="20" applyNumberFormat="0" applyAlignment="0" applyProtection="0"/>
    <xf numFmtId="0" fontId="109" fillId="11" borderId="20" applyNumberFormat="0" applyAlignment="0" applyProtection="0"/>
    <xf numFmtId="0" fontId="4" fillId="0" borderId="0"/>
    <xf numFmtId="0" fontId="111" fillId="24" borderId="28" applyNumberFormat="0" applyAlignment="0" applyProtection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97" fillId="0" borderId="21" applyNumberFormat="0" applyFill="0" applyAlignment="0" applyProtection="0"/>
    <xf numFmtId="0" fontId="4" fillId="0" borderId="0"/>
    <xf numFmtId="0" fontId="110" fillId="24" borderId="20" applyNumberFormat="0" applyAlignment="0" applyProtection="0"/>
    <xf numFmtId="0" fontId="4" fillId="0" borderId="0"/>
    <xf numFmtId="0" fontId="109" fillId="11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110" fillId="24" borderId="20" applyNumberFormat="0" applyAlignment="0" applyProtection="0"/>
    <xf numFmtId="0" fontId="95" fillId="27" borderId="27" applyNumberFormat="0" applyFont="0" applyAlignment="0" applyProtection="0"/>
    <xf numFmtId="0" fontId="111" fillId="24" borderId="28" applyNumberFormat="0" applyAlignment="0" applyProtection="0"/>
    <xf numFmtId="0" fontId="4" fillId="0" borderId="0"/>
    <xf numFmtId="0" fontId="111" fillId="24" borderId="28" applyNumberFormat="0" applyAlignment="0" applyProtection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109" fillId="11" borderId="20" applyNumberFormat="0" applyAlignment="0" applyProtection="0"/>
    <xf numFmtId="0" fontId="110" fillId="24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95" fillId="27" borderId="27" applyNumberFormat="0" applyFont="0" applyAlignment="0" applyProtection="0"/>
    <xf numFmtId="0" fontId="110" fillId="24" borderId="20" applyNumberFormat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95" fillId="27" borderId="27" applyNumberFormat="0" applyFont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31" fillId="0" borderId="0"/>
    <xf numFmtId="0" fontId="4" fillId="0" borderId="0"/>
    <xf numFmtId="0" fontId="4" fillId="0" borderId="0"/>
    <xf numFmtId="0" fontId="37" fillId="0" borderId="0"/>
    <xf numFmtId="0" fontId="109" fillId="11" borderId="20" applyNumberFormat="0" applyAlignment="0" applyProtection="0"/>
    <xf numFmtId="0" fontId="95" fillId="27" borderId="27" applyNumberFormat="0" applyFont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166" fontId="8" fillId="0" borderId="0"/>
    <xf numFmtId="0" fontId="110" fillId="24" borderId="20" applyNumberFormat="0" applyAlignment="0" applyProtection="0"/>
    <xf numFmtId="0" fontId="109" fillId="11" borderId="20" applyNumberFormat="0" applyAlignment="0" applyProtection="0"/>
    <xf numFmtId="0" fontId="97" fillId="0" borderId="21" applyNumberFormat="0" applyFill="0" applyAlignment="0" applyProtection="0"/>
    <xf numFmtId="0" fontId="111" fillId="24" borderId="28" applyNumberFormat="0" applyAlignment="0" applyProtection="0"/>
    <xf numFmtId="0" fontId="4" fillId="0" borderId="0"/>
    <xf numFmtId="0" fontId="4" fillId="0" borderId="0"/>
    <xf numFmtId="0" fontId="4" fillId="0" borderId="0"/>
    <xf numFmtId="0" fontId="111" fillId="24" borderId="28" applyNumberFormat="0" applyAlignment="0" applyProtection="0"/>
    <xf numFmtId="0" fontId="110" fillId="24" borderId="20" applyNumberFormat="0" applyAlignment="0" applyProtection="0"/>
    <xf numFmtId="0" fontId="95" fillId="27" borderId="27" applyNumberFormat="0" applyFont="0" applyAlignment="0" applyProtection="0"/>
    <xf numFmtId="0" fontId="4" fillId="0" borderId="0"/>
    <xf numFmtId="0" fontId="4" fillId="0" borderId="0"/>
    <xf numFmtId="0" fontId="61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93" fillId="0" borderId="0"/>
    <xf numFmtId="0" fontId="118" fillId="0" borderId="0" applyNumberFormat="0" applyFill="0" applyBorder="0" applyAlignment="0" applyProtection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3" fontId="8" fillId="28" borderId="0" applyProtection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59" fillId="0" borderId="0"/>
    <xf numFmtId="0" fontId="4" fillId="0" borderId="0"/>
    <xf numFmtId="0" fontId="4" fillId="0" borderId="0"/>
    <xf numFmtId="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8" fillId="5" borderId="17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37" fillId="0" borderId="0"/>
    <xf numFmtId="0" fontId="6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0" fontId="67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0" fillId="0" borderId="0"/>
    <xf numFmtId="0" fontId="4" fillId="0" borderId="0"/>
    <xf numFmtId="0" fontId="37" fillId="0" borderId="0"/>
    <xf numFmtId="0" fontId="68" fillId="0" borderId="0"/>
    <xf numFmtId="0" fontId="4" fillId="0" borderId="0"/>
    <xf numFmtId="0" fontId="4" fillId="0" borderId="0"/>
    <xf numFmtId="0" fontId="37" fillId="0" borderId="0"/>
    <xf numFmtId="0" fontId="69" fillId="0" borderId="0"/>
    <xf numFmtId="9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7" fillId="0" borderId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69" fillId="0" borderId="0"/>
    <xf numFmtId="0" fontId="86" fillId="0" borderId="21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59" fillId="0" borderId="0" applyFont="0" applyFill="0" applyBorder="0" applyAlignment="0" applyProtection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9" fontId="6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9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9" fontId="6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61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8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1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1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178" fontId="116" fillId="0" borderId="0" applyFon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8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4" fillId="0" borderId="0"/>
    <xf numFmtId="0" fontId="6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4" fillId="0" borderId="0"/>
    <xf numFmtId="0" fontId="61" fillId="0" borderId="0"/>
    <xf numFmtId="0" fontId="61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61" fillId="0" borderId="0"/>
    <xf numFmtId="0" fontId="4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4" fillId="0" borderId="0"/>
    <xf numFmtId="0" fontId="8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37" fillId="0" borderId="0"/>
    <xf numFmtId="0" fontId="4" fillId="0" borderId="0"/>
    <xf numFmtId="0" fontId="8" fillId="0" borderId="0"/>
    <xf numFmtId="0" fontId="37" fillId="0" borderId="0"/>
    <xf numFmtId="0" fontId="4" fillId="0" borderId="0"/>
    <xf numFmtId="0" fontId="37" fillId="0" borderId="0"/>
    <xf numFmtId="0" fontId="8" fillId="0" borderId="0"/>
    <xf numFmtId="0" fontId="4" fillId="0" borderId="0"/>
    <xf numFmtId="0" fontId="61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61" fillId="0" borderId="0"/>
    <xf numFmtId="0" fontId="37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61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89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129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7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8" fillId="0" borderId="0">
      <alignment vertical="top"/>
    </xf>
    <xf numFmtId="0" fontId="8" fillId="0" borderId="17" applyNumberFormat="0" applyFont="0" applyFill="0" applyAlignment="0" applyProtection="0"/>
    <xf numFmtId="0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3">
    <xf numFmtId="0" fontId="0" fillId="0" borderId="0" xfId="0"/>
    <xf numFmtId="3" fontId="16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left" indent="1"/>
    </xf>
    <xf numFmtId="3" fontId="16" fillId="0" borderId="0" xfId="0" applyNumberFormat="1" applyFont="1" applyBorder="1" applyAlignment="1"/>
    <xf numFmtId="3" fontId="13" fillId="0" borderId="0" xfId="0" applyNumberFormat="1" applyFont="1" applyBorder="1" applyAlignment="1">
      <alignment wrapText="1"/>
    </xf>
    <xf numFmtId="3" fontId="11" fillId="0" borderId="0" xfId="0" applyNumberFormat="1" applyFont="1" applyFill="1" applyBorder="1"/>
    <xf numFmtId="167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18" fillId="0" borderId="0" xfId="0" applyNumberFormat="1" applyFont="1" applyBorder="1"/>
    <xf numFmtId="3" fontId="14" fillId="0" borderId="0" xfId="0" applyNumberFormat="1" applyFont="1" applyFill="1"/>
    <xf numFmtId="3" fontId="9" fillId="0" borderId="0" xfId="0" applyNumberFormat="1" applyFont="1" applyFill="1"/>
    <xf numFmtId="3" fontId="25" fillId="0" borderId="0" xfId="0" applyNumberFormat="1" applyFont="1" applyFill="1"/>
    <xf numFmtId="49" fontId="15" fillId="0" borderId="0" xfId="0" applyNumberFormat="1" applyFont="1"/>
    <xf numFmtId="3" fontId="15" fillId="0" borderId="0" xfId="0" applyNumberFormat="1" applyFont="1" applyAlignment="1"/>
    <xf numFmtId="9" fontId="15" fillId="0" borderId="0" xfId="1" applyFont="1"/>
    <xf numFmtId="49" fontId="15" fillId="0" borderId="0" xfId="0" applyNumberFormat="1" applyFont="1" applyFill="1" applyBorder="1"/>
    <xf numFmtId="3" fontId="19" fillId="3" borderId="4" xfId="0" applyNumberFormat="1" applyFont="1" applyFill="1" applyBorder="1"/>
    <xf numFmtId="1" fontId="23" fillId="3" borderId="5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/>
    <xf numFmtId="0" fontId="24" fillId="0" borderId="0" xfId="0" applyFont="1" applyBorder="1"/>
    <xf numFmtId="0" fontId="24" fillId="0" borderId="0" xfId="0" applyFont="1" applyFill="1" applyBorder="1" applyAlignment="1">
      <alignment wrapText="1"/>
    </xf>
    <xf numFmtId="3" fontId="29" fillId="0" borderId="0" xfId="0" applyNumberFormat="1" applyFont="1" applyFill="1" applyBorder="1"/>
    <xf numFmtId="165" fontId="15" fillId="0" borderId="0" xfId="0" applyNumberFormat="1" applyFont="1"/>
    <xf numFmtId="167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/>
    <xf numFmtId="1" fontId="23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/>
    <xf numFmtId="0" fontId="14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167" fontId="15" fillId="0" borderId="2" xfId="0" applyNumberFormat="1" applyFont="1" applyFill="1" applyBorder="1" applyAlignment="1">
      <alignment horizontal="left"/>
    </xf>
    <xf numFmtId="3" fontId="19" fillId="3" borderId="8" xfId="0" applyNumberFormat="1" applyFont="1" applyFill="1" applyBorder="1"/>
    <xf numFmtId="3" fontId="14" fillId="0" borderId="0" xfId="0" applyNumberFormat="1" applyFont="1" applyBorder="1" applyAlignment="1">
      <alignment horizontal="left"/>
    </xf>
    <xf numFmtId="0" fontId="37" fillId="0" borderId="0" xfId="7"/>
    <xf numFmtId="1" fontId="23" fillId="3" borderId="9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right"/>
    </xf>
    <xf numFmtId="167" fontId="15" fillId="0" borderId="13" xfId="0" applyNumberFormat="1" applyFont="1" applyBorder="1" applyAlignment="1">
      <alignment horizontal="right"/>
    </xf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/>
    <xf numFmtId="3" fontId="12" fillId="0" borderId="0" xfId="0" applyNumberFormat="1" applyFont="1" applyFill="1" applyBorder="1"/>
    <xf numFmtId="3" fontId="32" fillId="0" borderId="0" xfId="0" applyNumberFormat="1" applyFont="1" applyFill="1" applyBorder="1"/>
    <xf numFmtId="9" fontId="15" fillId="0" borderId="0" xfId="1" applyFont="1" applyFill="1" applyBorder="1"/>
    <xf numFmtId="169" fontId="15" fillId="0" borderId="0" xfId="0" applyNumberFormat="1" applyFont="1" applyFill="1" applyBorder="1"/>
    <xf numFmtId="3" fontId="29" fillId="0" borderId="0" xfId="0" applyNumberFormat="1" applyFont="1" applyFill="1" applyBorder="1" applyAlignment="1"/>
    <xf numFmtId="3" fontId="9" fillId="0" borderId="0" xfId="0" applyNumberFormat="1" applyFont="1" applyBorder="1" applyAlignment="1"/>
    <xf numFmtId="9" fontId="20" fillId="0" borderId="0" xfId="1" applyFont="1" applyFill="1" applyBorder="1" applyAlignment="1">
      <alignment horizontal="right"/>
    </xf>
    <xf numFmtId="165" fontId="42" fillId="0" borderId="0" xfId="4" applyNumberFormat="1" applyFont="1" applyFill="1" applyBorder="1" applyAlignment="1" applyProtection="1">
      <alignment horizontal="right" vertical="center" wrapText="1"/>
    </xf>
    <xf numFmtId="165" fontId="42" fillId="0" borderId="0" xfId="4" applyNumberFormat="1" applyFont="1" applyFill="1" applyBorder="1" applyAlignment="1" applyProtection="1">
      <alignment vertical="center" wrapText="1"/>
    </xf>
    <xf numFmtId="165" fontId="43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wrapText="1"/>
    </xf>
    <xf numFmtId="3" fontId="26" fillId="0" borderId="0" xfId="0" applyNumberFormat="1" applyFont="1" applyFill="1" applyBorder="1" applyAlignment="1">
      <alignment horizontal="left"/>
    </xf>
    <xf numFmtId="1" fontId="32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/>
    <xf numFmtId="1" fontId="48" fillId="0" borderId="0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right"/>
    </xf>
    <xf numFmtId="167" fontId="45" fillId="0" borderId="0" xfId="0" applyNumberFormat="1" applyFont="1" applyFill="1" applyBorder="1" applyAlignment="1">
      <alignment horizontal="right"/>
    </xf>
    <xf numFmtId="167" fontId="44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/>
    <xf numFmtId="3" fontId="49" fillId="0" borderId="0" xfId="0" applyNumberFormat="1" applyFont="1" applyFill="1" applyBorder="1"/>
    <xf numFmtId="167" fontId="46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3" fontId="57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Alignment="1">
      <alignment horizontal="center"/>
    </xf>
    <xf numFmtId="3" fontId="58" fillId="0" borderId="0" xfId="0" applyNumberFormat="1" applyFont="1" applyFill="1" applyAlignment="1">
      <alignment horizontal="center"/>
    </xf>
    <xf numFmtId="167" fontId="20" fillId="0" borderId="13" xfId="0" applyNumberFormat="1" applyFont="1" applyFill="1" applyBorder="1" applyAlignment="1">
      <alignment horizontal="right"/>
    </xf>
    <xf numFmtId="167" fontId="20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/>
    <xf numFmtId="3" fontId="15" fillId="3" borderId="4" xfId="0" applyNumberFormat="1" applyFont="1" applyFill="1" applyBorder="1"/>
    <xf numFmtId="1" fontId="14" fillId="3" borderId="9" xfId="0" applyNumberFormat="1" applyFont="1" applyFill="1" applyBorder="1" applyAlignment="1">
      <alignment horizontal="center"/>
    </xf>
    <xf numFmtId="3" fontId="33" fillId="0" borderId="0" xfId="0" applyNumberFormat="1" applyFont="1" applyBorder="1"/>
    <xf numFmtId="0" fontId="15" fillId="0" borderId="0" xfId="0" applyFont="1" applyBorder="1" applyAlignment="1">
      <alignment horizontal="left"/>
    </xf>
    <xf numFmtId="3" fontId="15" fillId="0" borderId="2" xfId="0" applyNumberFormat="1" applyFont="1" applyBorder="1"/>
    <xf numFmtId="3" fontId="16" fillId="0" borderId="0" xfId="20" applyNumberFormat="1" applyFont="1" applyBorder="1" applyAlignment="1">
      <alignment horizontal="right" vertical="center"/>
    </xf>
    <xf numFmtId="3" fontId="9" fillId="0" borderId="0" xfId="0" applyNumberFormat="1" applyFont="1" applyFill="1" applyBorder="1"/>
    <xf numFmtId="171" fontId="9" fillId="0" borderId="0" xfId="32" applyNumberFormat="1" applyFont="1" applyBorder="1" applyAlignment="1">
      <alignment horizontal="right"/>
    </xf>
    <xf numFmtId="3" fontId="24" fillId="0" borderId="0" xfId="0" applyNumberFormat="1" applyFont="1" applyBorder="1"/>
    <xf numFmtId="171" fontId="24" fillId="0" borderId="0" xfId="32" applyNumberFormat="1" applyFont="1" applyBorder="1" applyAlignment="1">
      <alignment horizontal="right"/>
    </xf>
    <xf numFmtId="0" fontId="24" fillId="0" borderId="0" xfId="32" applyFont="1" applyBorder="1" applyAlignment="1">
      <alignment horizontal="left" indent="2"/>
    </xf>
    <xf numFmtId="3" fontId="20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/>
    <xf numFmtId="3" fontId="46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right"/>
    </xf>
    <xf numFmtId="3" fontId="56" fillId="0" borderId="0" xfId="19" applyNumberFormat="1" applyFont="1" applyBorder="1" applyAlignment="1" applyProtection="1">
      <alignment horizontal="center"/>
    </xf>
    <xf numFmtId="3" fontId="9" fillId="0" borderId="0" xfId="0" applyNumberFormat="1" applyFont="1"/>
    <xf numFmtId="3" fontId="9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14" fillId="0" borderId="0" xfId="0" applyNumberFormat="1" applyFont="1" applyBorder="1"/>
    <xf numFmtId="3" fontId="15" fillId="0" borderId="0" xfId="0" applyNumberFormat="1" applyFont="1" applyBorder="1"/>
    <xf numFmtId="3" fontId="15" fillId="0" borderId="0" xfId="0" applyNumberFormat="1" applyFont="1"/>
    <xf numFmtId="3" fontId="15" fillId="0" borderId="0" xfId="0" applyNumberFormat="1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 indent="1"/>
    </xf>
    <xf numFmtId="3" fontId="15" fillId="0" borderId="0" xfId="0" applyNumberFormat="1" applyFont="1" applyFill="1" applyBorder="1"/>
    <xf numFmtId="3" fontId="15" fillId="0" borderId="0" xfId="0" applyNumberFormat="1" applyFont="1" applyBorder="1" applyAlignment="1">
      <alignment horizontal="left"/>
    </xf>
    <xf numFmtId="3" fontId="30" fillId="0" borderId="0" xfId="0" applyNumberFormat="1" applyFont="1" applyBorder="1"/>
    <xf numFmtId="3" fontId="14" fillId="0" borderId="0" xfId="0" applyNumberFormat="1" applyFont="1" applyFill="1" applyBorder="1"/>
    <xf numFmtId="3" fontId="56" fillId="0" borderId="0" xfId="19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/>
    <xf numFmtId="0" fontId="0" fillId="0" borderId="0" xfId="0"/>
    <xf numFmtId="49" fontId="32" fillId="0" borderId="0" xfId="0" applyNumberFormat="1" applyFont="1" applyFill="1" applyBorder="1" applyAlignment="1">
      <alignment horizontal="center"/>
    </xf>
    <xf numFmtId="3" fontId="15" fillId="0" borderId="29" xfId="0" applyNumberFormat="1" applyFont="1" applyBorder="1"/>
    <xf numFmtId="167" fontId="15" fillId="0" borderId="30" xfId="0" applyNumberFormat="1" applyFont="1" applyBorder="1" applyAlignment="1">
      <alignment horizontal="right"/>
    </xf>
    <xf numFmtId="167" fontId="15" fillId="0" borderId="0" xfId="0" applyNumberFormat="1" applyFont="1" applyFill="1" applyBorder="1" applyAlignment="1">
      <alignment horizontal="left" indent="3"/>
    </xf>
    <xf numFmtId="167" fontId="15" fillId="0" borderId="31" xfId="0" applyNumberFormat="1" applyFont="1" applyFill="1" applyBorder="1" applyAlignment="1">
      <alignment horizontal="left" indent="3"/>
    </xf>
    <xf numFmtId="0" fontId="119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 horizontal="left"/>
    </xf>
    <xf numFmtId="3" fontId="26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22" fillId="0" borderId="0" xfId="0" applyNumberFormat="1" applyFont="1" applyFill="1" applyBorder="1"/>
    <xf numFmtId="1" fontId="14" fillId="3" borderId="12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right"/>
    </xf>
    <xf numFmtId="167" fontId="14" fillId="0" borderId="32" xfId="0" applyNumberFormat="1" applyFont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5" fontId="19" fillId="0" borderId="0" xfId="1160" applyNumberFormat="1" applyFont="1" applyFill="1" applyBorder="1" applyAlignment="1">
      <alignment horizontal="right"/>
    </xf>
    <xf numFmtId="165" fontId="123" fillId="0" borderId="0" xfId="1160" applyNumberFormat="1" applyFont="1" applyFill="1" applyBorder="1" applyAlignment="1">
      <alignment horizontal="right"/>
    </xf>
    <xf numFmtId="167" fontId="20" fillId="0" borderId="10" xfId="0" applyNumberFormat="1" applyFont="1" applyBorder="1" applyAlignment="1">
      <alignment horizontal="right"/>
    </xf>
    <xf numFmtId="167" fontId="20" fillId="0" borderId="32" xfId="0" applyNumberFormat="1" applyFont="1" applyBorder="1" applyAlignment="1">
      <alignment horizontal="right"/>
    </xf>
    <xf numFmtId="167" fontId="15" fillId="0" borderId="10" xfId="0" applyNumberFormat="1" applyFont="1" applyBorder="1" applyAlignment="1">
      <alignment horizontal="right"/>
    </xf>
    <xf numFmtId="167" fontId="15" fillId="0" borderId="32" xfId="0" applyNumberFormat="1" applyFont="1" applyBorder="1" applyAlignment="1">
      <alignment horizontal="right"/>
    </xf>
    <xf numFmtId="165" fontId="124" fillId="0" borderId="0" xfId="1925" applyNumberFormat="1" applyFont="1" applyFill="1" applyBorder="1"/>
    <xf numFmtId="3" fontId="26" fillId="0" borderId="0" xfId="0" applyNumberFormat="1" applyFont="1" applyFill="1" applyBorder="1" applyAlignment="1"/>
    <xf numFmtId="167" fontId="15" fillId="0" borderId="10" xfId="0" applyNumberFormat="1" applyFont="1" applyFill="1" applyBorder="1" applyAlignment="1">
      <alignment horizontal="right"/>
    </xf>
    <xf numFmtId="167" fontId="15" fillId="0" borderId="32" xfId="0" applyNumberFormat="1" applyFont="1" applyFill="1" applyBorder="1" applyAlignment="1">
      <alignment horizontal="right"/>
    </xf>
    <xf numFmtId="167" fontId="15" fillId="0" borderId="11" xfId="0" applyNumberFormat="1" applyFont="1" applyFill="1" applyBorder="1" applyAlignment="1">
      <alignment horizontal="right"/>
    </xf>
    <xf numFmtId="3" fontId="13" fillId="0" borderId="0" xfId="20" applyNumberFormat="1" applyFont="1" applyFill="1" applyBorder="1"/>
    <xf numFmtId="0" fontId="32" fillId="0" borderId="0" xfId="0" applyFont="1" applyFill="1" applyBorder="1" applyAlignment="1">
      <alignment horizontal="center"/>
    </xf>
    <xf numFmtId="165" fontId="26" fillId="0" borderId="0" xfId="1" applyNumberFormat="1" applyFont="1" applyFill="1" applyBorder="1"/>
    <xf numFmtId="164" fontId="26" fillId="0" borderId="0" xfId="1" applyNumberFormat="1" applyFont="1" applyFill="1" applyBorder="1"/>
    <xf numFmtId="165" fontId="122" fillId="0" borderId="0" xfId="1" applyNumberFormat="1" applyFont="1" applyFill="1" applyBorder="1"/>
    <xf numFmtId="0" fontId="121" fillId="0" borderId="0" xfId="0" applyFont="1" applyFill="1" applyBorder="1" applyAlignment="1">
      <alignment horizontal="center"/>
    </xf>
    <xf numFmtId="164" fontId="122" fillId="0" borderId="0" xfId="1" applyNumberFormat="1" applyFont="1" applyFill="1" applyBorder="1"/>
    <xf numFmtId="3" fontId="35" fillId="0" borderId="0" xfId="0" applyNumberFormat="1" applyFont="1" applyFill="1" applyBorder="1" applyAlignment="1">
      <alignment horizontal="left" wrapText="1"/>
    </xf>
    <xf numFmtId="3" fontId="35" fillId="0" borderId="0" xfId="0" applyNumberFormat="1" applyFont="1" applyBorder="1" applyAlignment="1">
      <alignment horizontal="left" wrapText="1"/>
    </xf>
    <xf numFmtId="9" fontId="26" fillId="0" borderId="0" xfId="1" applyFont="1" applyFill="1" applyBorder="1"/>
    <xf numFmtId="0" fontId="122" fillId="0" borderId="0" xfId="171" applyFont="1" applyFill="1" applyBorder="1" applyAlignment="1" applyProtection="1">
      <alignment horizontal="left" indent="1"/>
    </xf>
    <xf numFmtId="9" fontId="122" fillId="0" borderId="0" xfId="1" applyFont="1" applyFill="1" applyBorder="1"/>
    <xf numFmtId="3" fontId="13" fillId="0" borderId="0" xfId="20" applyNumberFormat="1" applyFont="1" applyFill="1" applyBorder="1" applyAlignment="1">
      <alignment horizontal="left"/>
    </xf>
    <xf numFmtId="9" fontId="26" fillId="0" borderId="0" xfId="1" applyFont="1" applyFill="1" applyBorder="1" applyAlignment="1"/>
    <xf numFmtId="9" fontId="32" fillId="0" borderId="0" xfId="1" applyFont="1" applyFill="1" applyBorder="1" applyAlignment="1"/>
    <xf numFmtId="165" fontId="32" fillId="0" borderId="0" xfId="1" applyNumberFormat="1" applyFont="1" applyFill="1" applyBorder="1"/>
    <xf numFmtId="3" fontId="16" fillId="0" borderId="0" xfId="20" applyNumberFormat="1" applyFont="1" applyBorder="1" applyAlignment="1">
      <alignment horizontal="right"/>
    </xf>
    <xf numFmtId="3" fontId="16" fillId="0" borderId="0" xfId="20" applyNumberFormat="1" applyFont="1" applyFill="1" applyBorder="1" applyAlignment="1">
      <alignment horizontal="right"/>
    </xf>
    <xf numFmtId="10" fontId="122" fillId="0" borderId="0" xfId="1" applyNumberFormat="1" applyFont="1" applyFill="1" applyBorder="1"/>
    <xf numFmtId="3" fontId="12" fillId="0" borderId="0" xfId="0" applyNumberFormat="1" applyFont="1" applyFill="1"/>
    <xf numFmtId="3" fontId="15" fillId="0" borderId="10" xfId="0" applyNumberFormat="1" applyFont="1" applyFill="1" applyBorder="1"/>
    <xf numFmtId="167" fontId="15" fillId="0" borderId="33" xfId="0" applyNumberFormat="1" applyFont="1" applyFill="1" applyBorder="1" applyAlignment="1">
      <alignment horizontal="right"/>
    </xf>
    <xf numFmtId="167" fontId="30" fillId="0" borderId="1" xfId="0" applyNumberFormat="1" applyFont="1" applyBorder="1" applyAlignment="1">
      <alignment horizontal="right"/>
    </xf>
    <xf numFmtId="3" fontId="14" fillId="0" borderId="0" xfId="0" applyNumberFormat="1" applyFont="1"/>
    <xf numFmtId="167" fontId="14" fillId="0" borderId="0" xfId="158" applyNumberFormat="1" applyFont="1" applyBorder="1" applyAlignment="1">
      <alignment horizontal="right"/>
    </xf>
    <xf numFmtId="167" fontId="15" fillId="0" borderId="0" xfId="158" applyNumberFormat="1" applyFont="1" applyFill="1" applyBorder="1" applyAlignment="1">
      <alignment horizontal="right"/>
    </xf>
    <xf numFmtId="167" fontId="15" fillId="0" borderId="0" xfId="158" applyNumberFormat="1" applyFont="1" applyBorder="1" applyAlignment="1">
      <alignment horizontal="right"/>
    </xf>
    <xf numFmtId="167" fontId="14" fillId="0" borderId="0" xfId="158" applyNumberFormat="1" applyFont="1" applyFill="1" applyBorder="1" applyAlignment="1">
      <alignment horizontal="right"/>
    </xf>
    <xf numFmtId="9" fontId="19" fillId="0" borderId="0" xfId="5" applyFont="1" applyFill="1" applyBorder="1"/>
    <xf numFmtId="9" fontId="15" fillId="0" borderId="0" xfId="1" applyFont="1" applyBorder="1" applyAlignment="1">
      <alignment horizontal="right"/>
    </xf>
    <xf numFmtId="167" fontId="14" fillId="0" borderId="0" xfId="7582" applyNumberFormat="1" applyFont="1" applyBorder="1" applyAlignment="1">
      <alignment horizontal="right"/>
    </xf>
    <xf numFmtId="167" fontId="15" fillId="0" borderId="0" xfId="7582" applyNumberFormat="1" applyFont="1" applyFill="1" applyBorder="1" applyAlignment="1">
      <alignment horizontal="right"/>
    </xf>
    <xf numFmtId="167" fontId="15" fillId="0" borderId="0" xfId="7582" applyNumberFormat="1" applyFont="1" applyBorder="1" applyAlignment="1">
      <alignment horizontal="right"/>
    </xf>
    <xf numFmtId="168" fontId="15" fillId="0" borderId="0" xfId="5" applyNumberFormat="1" applyFont="1" applyFill="1" applyBorder="1"/>
    <xf numFmtId="166" fontId="15" fillId="0" borderId="0" xfId="0" applyNumberFormat="1" applyFont="1" applyAlignment="1"/>
    <xf numFmtId="3" fontId="15" fillId="0" borderId="2" xfId="0" applyNumberFormat="1" applyFont="1" applyFill="1" applyBorder="1" applyAlignment="1">
      <alignment horizontal="left"/>
    </xf>
    <xf numFmtId="165" fontId="94" fillId="0" borderId="10" xfId="0" applyNumberFormat="1" applyFont="1" applyBorder="1" applyAlignment="1">
      <alignment horizontal="right" vertical="center"/>
    </xf>
    <xf numFmtId="165" fontId="94" fillId="0" borderId="32" xfId="0" applyNumberFormat="1" applyFont="1" applyBorder="1" applyAlignment="1">
      <alignment horizontal="right" vertical="center"/>
    </xf>
    <xf numFmtId="165" fontId="127" fillId="0" borderId="10" xfId="0" applyNumberFormat="1" applyFont="1" applyBorder="1"/>
    <xf numFmtId="165" fontId="127" fillId="0" borderId="32" xfId="0" applyNumberFormat="1" applyFont="1" applyBorder="1"/>
    <xf numFmtId="165" fontId="94" fillId="0" borderId="10" xfId="0" applyNumberFormat="1" applyFont="1" applyFill="1" applyBorder="1" applyAlignment="1">
      <alignment horizontal="right" vertical="center"/>
    </xf>
    <xf numFmtId="165" fontId="94" fillId="0" borderId="32" xfId="0" applyNumberFormat="1" applyFont="1" applyFill="1" applyBorder="1" applyAlignment="1">
      <alignment horizontal="right" vertical="center"/>
    </xf>
    <xf numFmtId="165" fontId="127" fillId="0" borderId="11" xfId="1" applyNumberFormat="1" applyFont="1" applyFill="1" applyBorder="1"/>
    <xf numFmtId="165" fontId="127" fillId="0" borderId="33" xfId="1" applyNumberFormat="1" applyFont="1" applyFill="1" applyBorder="1"/>
    <xf numFmtId="165" fontId="128" fillId="0" borderId="10" xfId="0" applyNumberFormat="1" applyFont="1" applyBorder="1" applyAlignment="1">
      <alignment horizontal="right" vertical="center"/>
    </xf>
    <xf numFmtId="165" fontId="128" fillId="0" borderId="32" xfId="0" applyNumberFormat="1" applyFont="1" applyBorder="1" applyAlignment="1">
      <alignment horizontal="right" vertical="center"/>
    </xf>
    <xf numFmtId="167" fontId="15" fillId="0" borderId="2" xfId="158" applyNumberFormat="1" applyFont="1" applyBorder="1" applyAlignment="1">
      <alignment horizontal="right"/>
    </xf>
    <xf numFmtId="167" fontId="14" fillId="0" borderId="10" xfId="158" applyNumberFormat="1" applyFont="1" applyFill="1" applyBorder="1" applyAlignment="1">
      <alignment horizontal="right"/>
    </xf>
    <xf numFmtId="167" fontId="14" fillId="0" borderId="10" xfId="158" applyNumberFormat="1" applyFont="1" applyBorder="1" applyAlignment="1">
      <alignment horizontal="right"/>
    </xf>
    <xf numFmtId="167" fontId="15" fillId="0" borderId="10" xfId="158" applyNumberFormat="1" applyFont="1" applyFill="1" applyBorder="1" applyAlignment="1">
      <alignment horizontal="right"/>
    </xf>
    <xf numFmtId="167" fontId="15" fillId="0" borderId="10" xfId="158" applyNumberFormat="1" applyFont="1" applyBorder="1" applyAlignment="1">
      <alignment horizontal="right"/>
    </xf>
    <xf numFmtId="167" fontId="15" fillId="0" borderId="11" xfId="158" applyNumberFormat="1" applyFont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</xf>
    <xf numFmtId="9" fontId="45" fillId="0" borderId="0" xfId="1" applyFont="1" applyFill="1" applyBorder="1"/>
    <xf numFmtId="9" fontId="47" fillId="0" borderId="0" xfId="1" applyFont="1" applyFill="1" applyBorder="1"/>
    <xf numFmtId="0" fontId="122" fillId="0" borderId="0" xfId="0" applyFont="1" applyFill="1" applyBorder="1" applyAlignment="1" applyProtection="1">
      <alignment horizontal="left"/>
    </xf>
    <xf numFmtId="167" fontId="15" fillId="0" borderId="2" xfId="7582" applyNumberFormat="1" applyFont="1" applyBorder="1" applyAlignment="1">
      <alignment horizontal="right"/>
    </xf>
    <xf numFmtId="167" fontId="14" fillId="0" borderId="10" xfId="7582" applyNumberFormat="1" applyFont="1" applyFill="1" applyBorder="1" applyAlignment="1">
      <alignment horizontal="right"/>
    </xf>
    <xf numFmtId="167" fontId="14" fillId="0" borderId="10" xfId="7582" applyNumberFormat="1" applyFont="1" applyBorder="1" applyAlignment="1">
      <alignment horizontal="right"/>
    </xf>
    <xf numFmtId="167" fontId="15" fillId="0" borderId="10" xfId="7582" applyNumberFormat="1" applyFont="1" applyFill="1" applyBorder="1" applyAlignment="1">
      <alignment horizontal="right"/>
    </xf>
    <xf numFmtId="167" fontId="15" fillId="0" borderId="10" xfId="7582" applyNumberFormat="1" applyFont="1" applyBorder="1" applyAlignment="1">
      <alignment horizontal="right"/>
    </xf>
    <xf numFmtId="167" fontId="15" fillId="0" borderId="11" xfId="7582" applyNumberFormat="1" applyFont="1" applyBorder="1" applyAlignment="1">
      <alignment horizontal="right"/>
    </xf>
    <xf numFmtId="2" fontId="12" fillId="0" borderId="0" xfId="0" applyNumberFormat="1" applyFont="1" applyFill="1" applyBorder="1"/>
    <xf numFmtId="168" fontId="15" fillId="0" borderId="2" xfId="0" applyNumberFormat="1" applyFont="1" applyBorder="1"/>
    <xf numFmtId="168" fontId="15" fillId="0" borderId="0" xfId="0" applyNumberFormat="1" applyFont="1" applyBorder="1" applyAlignment="1">
      <alignment horizontal="right"/>
    </xf>
    <xf numFmtId="1" fontId="14" fillId="3" borderId="4" xfId="0" applyNumberFormat="1" applyFont="1" applyFill="1" applyBorder="1" applyAlignment="1">
      <alignment horizontal="center"/>
    </xf>
    <xf numFmtId="168" fontId="30" fillId="0" borderId="0" xfId="0" applyNumberFormat="1" applyFont="1" applyFill="1" applyBorder="1" applyAlignment="1">
      <alignment horizontal="right"/>
    </xf>
    <xf numFmtId="1" fontId="14" fillId="3" borderId="9" xfId="0" applyNumberFormat="1" applyFont="1" applyFill="1" applyBorder="1" applyAlignment="1">
      <alignment horizontal="center"/>
    </xf>
    <xf numFmtId="168" fontId="15" fillId="0" borderId="10" xfId="0" applyNumberFormat="1" applyFont="1" applyBorder="1" applyAlignment="1">
      <alignment horizontal="right"/>
    </xf>
    <xf numFmtId="168" fontId="30" fillId="0" borderId="10" xfId="0" applyNumberFormat="1" applyFont="1" applyFill="1" applyBorder="1" applyAlignment="1">
      <alignment horizontal="right"/>
    </xf>
    <xf numFmtId="168" fontId="15" fillId="0" borderId="10" xfId="0" applyNumberFormat="1" applyFont="1" applyFill="1" applyBorder="1" applyAlignment="1">
      <alignment horizontal="right"/>
    </xf>
    <xf numFmtId="168" fontId="15" fillId="0" borderId="11" xfId="0" applyNumberFormat="1" applyFont="1" applyBorder="1"/>
    <xf numFmtId="168" fontId="15" fillId="0" borderId="32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45" fillId="0" borderId="0" xfId="0" applyNumberFormat="1" applyFont="1" applyFill="1" applyBorder="1"/>
    <xf numFmtId="3" fontId="30" fillId="0" borderId="0" xfId="0" applyNumberFormat="1" applyFont="1" applyFill="1" applyBorder="1"/>
    <xf numFmtId="3" fontId="15" fillId="0" borderId="0" xfId="0" applyNumberFormat="1" applyFont="1" applyFill="1"/>
    <xf numFmtId="164" fontId="15" fillId="0" borderId="0" xfId="1" applyNumberFormat="1" applyFont="1" applyFill="1"/>
    <xf numFmtId="164" fontId="26" fillId="0" borderId="0" xfId="164" applyNumberFormat="1" applyFont="1" applyFill="1" applyBorder="1"/>
    <xf numFmtId="164" fontId="32" fillId="0" borderId="0" xfId="164" applyNumberFormat="1" applyFont="1" applyFill="1" applyBorder="1"/>
    <xf numFmtId="3" fontId="45" fillId="0" borderId="0" xfId="0" applyNumberFormat="1" applyFont="1" applyFill="1"/>
    <xf numFmtId="3" fontId="45" fillId="0" borderId="0" xfId="0" applyNumberFormat="1" applyFont="1"/>
    <xf numFmtId="3" fontId="34" fillId="0" borderId="0" xfId="0" applyNumberFormat="1" applyFont="1" applyBorder="1" applyAlignment="1">
      <alignment horizontal="center" wrapText="1"/>
    </xf>
    <xf numFmtId="164" fontId="20" fillId="0" borderId="0" xfId="1" applyNumberFormat="1" applyFont="1" applyFill="1" applyBorder="1"/>
    <xf numFmtId="3" fontId="15" fillId="0" borderId="0" xfId="0" applyNumberFormat="1" applyFont="1"/>
    <xf numFmtId="166" fontId="15" fillId="0" borderId="0" xfId="0" applyNumberFormat="1" applyFont="1"/>
    <xf numFmtId="3" fontId="46" fillId="0" borderId="0" xfId="0" applyNumberFormat="1" applyFont="1" applyAlignment="1">
      <alignment horizontal="center"/>
    </xf>
    <xf numFmtId="3" fontId="44" fillId="0" borderId="0" xfId="0" applyNumberFormat="1" applyFont="1"/>
    <xf numFmtId="9" fontId="45" fillId="0" borderId="0" xfId="0" applyNumberFormat="1" applyFont="1" applyFill="1" applyBorder="1"/>
    <xf numFmtId="3" fontId="44" fillId="0" borderId="0" xfId="0" applyNumberFormat="1" applyFont="1" applyAlignment="1">
      <alignment horizontal="right"/>
    </xf>
    <xf numFmtId="1" fontId="45" fillId="0" borderId="0" xfId="0" applyNumberFormat="1" applyFont="1" applyFill="1" applyBorder="1" applyAlignment="1">
      <alignment wrapText="1"/>
    </xf>
    <xf numFmtId="167" fontId="49" fillId="0" borderId="0" xfId="0" applyNumberFormat="1" applyFont="1" applyBorder="1" applyAlignment="1">
      <alignment horizontal="right"/>
    </xf>
    <xf numFmtId="9" fontId="47" fillId="0" borderId="0" xfId="1" applyNumberFormat="1" applyFont="1" applyFill="1" applyBorder="1"/>
    <xf numFmtId="9" fontId="45" fillId="0" borderId="0" xfId="1" applyNumberFormat="1" applyFont="1" applyFill="1" applyBorder="1" applyAlignment="1">
      <alignment horizontal="right"/>
    </xf>
    <xf numFmtId="169" fontId="45" fillId="0" borderId="0" xfId="0" applyNumberFormat="1" applyFont="1" applyFill="1" applyBorder="1"/>
    <xf numFmtId="168" fontId="15" fillId="0" borderId="0" xfId="0" applyNumberFormat="1" applyFont="1" applyFill="1" applyBorder="1" applyAlignment="1">
      <alignment horizontal="right"/>
    </xf>
    <xf numFmtId="166" fontId="45" fillId="0" borderId="0" xfId="0" applyNumberFormat="1" applyFont="1" applyAlignment="1"/>
    <xf numFmtId="166" fontId="45" fillId="0" borderId="0" xfId="0" applyNumberFormat="1" applyFont="1"/>
    <xf numFmtId="167" fontId="15" fillId="0" borderId="3" xfId="0" applyNumberFormat="1" applyFont="1" applyBorder="1" applyAlignment="1">
      <alignment horizontal="right"/>
    </xf>
    <xf numFmtId="167" fontId="20" fillId="0" borderId="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Fill="1" applyAlignment="1"/>
    <xf numFmtId="167" fontId="20" fillId="0" borderId="10" xfId="0" applyNumberFormat="1" applyFont="1" applyFill="1" applyBorder="1" applyAlignment="1">
      <alignment horizontal="right"/>
    </xf>
    <xf numFmtId="167" fontId="15" fillId="0" borderId="10" xfId="0" applyNumberFormat="1" applyFont="1" applyBorder="1"/>
    <xf numFmtId="167" fontId="20" fillId="0" borderId="3" xfId="0" applyNumberFormat="1" applyFont="1" applyBorder="1" applyAlignment="1">
      <alignment horizontal="right"/>
    </xf>
    <xf numFmtId="2" fontId="15" fillId="0" borderId="0" xfId="0" applyNumberFormat="1" applyFont="1" applyFill="1" applyBorder="1"/>
    <xf numFmtId="2" fontId="15" fillId="0" borderId="0" xfId="0" applyNumberFormat="1" applyFont="1"/>
    <xf numFmtId="3" fontId="46" fillId="0" borderId="0" xfId="0" applyNumberFormat="1" applyFont="1" applyBorder="1"/>
    <xf numFmtId="3" fontId="49" fillId="0" borderId="0" xfId="0" applyNumberFormat="1" applyFont="1" applyBorder="1"/>
    <xf numFmtId="49" fontId="46" fillId="0" borderId="0" xfId="0" applyNumberFormat="1" applyFont="1" applyFill="1" applyBorder="1"/>
    <xf numFmtId="9" fontId="49" fillId="0" borderId="0" xfId="1" applyFont="1" applyFill="1" applyBorder="1" applyAlignment="1" applyProtection="1">
      <alignment horizontal="right" vertical="center" wrapText="1"/>
    </xf>
    <xf numFmtId="9" fontId="49" fillId="0" borderId="0" xfId="1" applyFont="1" applyFill="1" applyBorder="1"/>
    <xf numFmtId="9" fontId="49" fillId="0" borderId="0" xfId="1" applyFont="1"/>
    <xf numFmtId="9" fontId="46" fillId="0" borderId="0" xfId="1" applyFont="1" applyFill="1" applyBorder="1" applyAlignment="1" applyProtection="1">
      <alignment horizontal="right" vertical="center" wrapText="1"/>
    </xf>
    <xf numFmtId="9" fontId="46" fillId="0" borderId="0" xfId="1" applyFont="1" applyFill="1" applyBorder="1"/>
    <xf numFmtId="49" fontId="44" fillId="0" borderId="0" xfId="0" applyNumberFormat="1" applyFont="1" applyFill="1" applyBorder="1"/>
    <xf numFmtId="2" fontId="45" fillId="0" borderId="0" xfId="0" applyNumberFormat="1" applyFont="1" applyFill="1" applyBorder="1"/>
    <xf numFmtId="2" fontId="45" fillId="0" borderId="0" xfId="0" applyNumberFormat="1" applyFont="1"/>
    <xf numFmtId="9" fontId="45" fillId="0" borderId="0" xfId="1" applyFont="1"/>
    <xf numFmtId="2" fontId="46" fillId="0" borderId="0" xfId="0" applyNumberFormat="1" applyFont="1" applyFill="1" applyBorder="1"/>
    <xf numFmtId="9" fontId="122" fillId="0" borderId="0" xfId="1" applyFont="1" applyFill="1" applyBorder="1" applyAlignment="1" applyProtection="1">
      <alignment horizontal="right" vertical="center" wrapText="1"/>
    </xf>
    <xf numFmtId="9" fontId="122" fillId="0" borderId="0" xfId="1" applyFont="1" applyFill="1" applyBorder="1" applyAlignment="1" applyProtection="1">
      <alignment vertical="center" wrapText="1"/>
    </xf>
    <xf numFmtId="9" fontId="122" fillId="0" borderId="0" xfId="1" applyFont="1" applyFill="1" applyBorder="1" applyAlignment="1">
      <alignment horizontal="right"/>
    </xf>
    <xf numFmtId="9" fontId="121" fillId="0" borderId="0" xfId="1" applyFont="1" applyFill="1" applyBorder="1" applyAlignment="1" applyProtection="1">
      <alignment vertical="center" wrapText="1"/>
    </xf>
    <xf numFmtId="9" fontId="121" fillId="0" borderId="0" xfId="1" applyFont="1" applyFill="1" applyBorder="1" applyAlignment="1">
      <alignment horizontal="right"/>
    </xf>
    <xf numFmtId="49" fontId="43" fillId="0" borderId="0" xfId="0" applyNumberFormat="1" applyFont="1" applyFill="1" applyBorder="1" applyAlignment="1">
      <alignment horizontal="left"/>
    </xf>
    <xf numFmtId="49" fontId="121" fillId="0" borderId="0" xfId="3" applyNumberFormat="1" applyFont="1" applyFill="1" applyBorder="1" applyAlignment="1" applyProtection="1">
      <alignment horizontal="left" wrapText="1"/>
    </xf>
    <xf numFmtId="49" fontId="121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Alignment="1">
      <alignment horizontal="left" vertical="top"/>
    </xf>
    <xf numFmtId="3" fontId="1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8" fontId="20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vertical="top"/>
    </xf>
    <xf numFmtId="1" fontId="26" fillId="3" borderId="5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left"/>
    </xf>
    <xf numFmtId="167" fontId="30" fillId="0" borderId="3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wrapText="1"/>
    </xf>
    <xf numFmtId="3" fontId="15" fillId="0" borderId="0" xfId="0" applyNumberFormat="1" applyFont="1" applyBorder="1" applyAlignment="1">
      <alignment horizontal="left"/>
    </xf>
    <xf numFmtId="3" fontId="13" fillId="0" borderId="0" xfId="20" applyNumberFormat="1" applyFont="1" applyFill="1" applyBorder="1" applyAlignment="1"/>
    <xf numFmtId="3" fontId="15" fillId="0" borderId="0" xfId="0" applyNumberFormat="1" applyFont="1" applyBorder="1" applyAlignment="1">
      <alignment horizontal="left"/>
    </xf>
    <xf numFmtId="3" fontId="28" fillId="0" borderId="0" xfId="0" applyNumberFormat="1" applyFont="1"/>
    <xf numFmtId="9" fontId="28" fillId="0" borderId="0" xfId="1" applyNumberFormat="1" applyFont="1" applyFill="1" applyBorder="1"/>
    <xf numFmtId="3" fontId="45" fillId="0" borderId="0" xfId="0" applyNumberFormat="1" applyFont="1" applyBorder="1"/>
    <xf numFmtId="3" fontId="122" fillId="0" borderId="0" xfId="32" applyNumberFormat="1" applyFont="1" applyFill="1" applyBorder="1" applyAlignment="1">
      <alignment horizontal="right"/>
    </xf>
    <xf numFmtId="3" fontId="49" fillId="0" borderId="0" xfId="32" applyNumberFormat="1" applyFont="1" applyFill="1" applyBorder="1" applyAlignment="1">
      <alignment horizontal="right"/>
    </xf>
    <xf numFmtId="3" fontId="122" fillId="0" borderId="0" xfId="20638" applyNumberFormat="1" applyFont="1" applyFill="1" applyBorder="1"/>
    <xf numFmtId="0" fontId="0" fillId="0" borderId="0" xfId="0" applyFill="1" applyAlignment="1">
      <alignment horizontal="center" wrapText="1"/>
    </xf>
    <xf numFmtId="1" fontId="14" fillId="0" borderId="0" xfId="0" applyNumberFormat="1" applyFont="1" applyFill="1" applyBorder="1"/>
    <xf numFmtId="164" fontId="15" fillId="0" borderId="0" xfId="1" applyNumberFormat="1" applyFont="1"/>
    <xf numFmtId="3" fontId="13" fillId="0" borderId="0" xfId="0" applyNumberFormat="1" applyFont="1" applyBorder="1"/>
    <xf numFmtId="3" fontId="16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64" fontId="9" fillId="0" borderId="0" xfId="0" applyNumberFormat="1" applyFont="1" applyBorder="1"/>
    <xf numFmtId="0" fontId="0" fillId="0" borderId="0" xfId="0" applyAlignment="1">
      <alignment wrapText="1"/>
    </xf>
    <xf numFmtId="171" fontId="130" fillId="0" borderId="0" xfId="32" applyNumberFormat="1" applyFont="1" applyFill="1" applyBorder="1" applyAlignment="1">
      <alignment horizontal="right" wrapText="1"/>
    </xf>
    <xf numFmtId="3" fontId="13" fillId="0" borderId="0" xfId="20" applyNumberFormat="1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168" fontId="30" fillId="0" borderId="10" xfId="0" applyNumberFormat="1" applyFont="1" applyBorder="1" applyAlignment="1">
      <alignment horizontal="right"/>
    </xf>
    <xf numFmtId="168" fontId="14" fillId="0" borderId="10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68" fontId="46" fillId="0" borderId="0" xfId="0" applyNumberFormat="1" applyFont="1" applyBorder="1" applyAlignment="1">
      <alignment horizontal="right"/>
    </xf>
    <xf numFmtId="168" fontId="49" fillId="0" borderId="0" xfId="0" applyNumberFormat="1" applyFont="1" applyBorder="1" applyAlignment="1">
      <alignment horizontal="right"/>
    </xf>
    <xf numFmtId="0" fontId="15" fillId="0" borderId="0" xfId="21" applyFont="1" applyFill="1" applyBorder="1" applyAlignment="1">
      <alignment horizontal="left"/>
    </xf>
    <xf numFmtId="185" fontId="15" fillId="0" borderId="0" xfId="20869" applyNumberFormat="1" applyFont="1" applyFill="1" applyBorder="1" applyAlignment="1">
      <alignment horizontal="left"/>
    </xf>
    <xf numFmtId="0" fontId="15" fillId="0" borderId="2" xfId="21" applyFont="1" applyFill="1" applyBorder="1" applyAlignment="1">
      <alignment horizontal="left"/>
    </xf>
    <xf numFmtId="168" fontId="15" fillId="0" borderId="11" xfId="0" applyNumberFormat="1" applyFont="1" applyBorder="1" applyAlignment="1">
      <alignment horizontal="right"/>
    </xf>
    <xf numFmtId="168" fontId="15" fillId="0" borderId="2" xfId="0" applyNumberFormat="1" applyFont="1" applyBorder="1" applyAlignment="1">
      <alignment horizontal="right"/>
    </xf>
    <xf numFmtId="168" fontId="15" fillId="0" borderId="0" xfId="0" applyNumberFormat="1" applyFont="1" applyBorder="1"/>
    <xf numFmtId="1" fontId="133" fillId="0" borderId="0" xfId="0" applyNumberFormat="1" applyFont="1" applyAlignment="1">
      <alignment horizontal="right"/>
    </xf>
    <xf numFmtId="1" fontId="133" fillId="0" borderId="0" xfId="0" applyNumberFormat="1" applyFont="1" applyFill="1" applyAlignment="1">
      <alignment horizontal="right"/>
    </xf>
    <xf numFmtId="168" fontId="20" fillId="0" borderId="10" xfId="0" applyNumberFormat="1" applyFont="1" applyBorder="1" applyAlignment="1">
      <alignment horizontal="right"/>
    </xf>
    <xf numFmtId="166" fontId="14" fillId="0" borderId="0" xfId="0" applyNumberFormat="1" applyFont="1" applyFill="1"/>
    <xf numFmtId="3" fontId="15" fillId="0" borderId="0" xfId="0" applyNumberFormat="1" applyFont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horizontal="left" vertical="top"/>
    </xf>
    <xf numFmtId="9" fontId="15" fillId="0" borderId="0" xfId="0" applyNumberFormat="1" applyFont="1"/>
    <xf numFmtId="1" fontId="46" fillId="0" borderId="0" xfId="0" applyNumberFormat="1" applyFont="1" applyFill="1" applyBorder="1" applyAlignment="1">
      <alignment horizontal="center"/>
    </xf>
    <xf numFmtId="164" fontId="15" fillId="0" borderId="0" xfId="1" applyNumberFormat="1" applyFont="1" applyBorder="1"/>
    <xf numFmtId="3" fontId="131" fillId="0" borderId="0" xfId="0" applyNumberFormat="1" applyFont="1" applyAlignment="1">
      <alignment wrapText="1"/>
    </xf>
    <xf numFmtId="3" fontId="34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left" wrapText="1"/>
    </xf>
    <xf numFmtId="3" fontId="10" fillId="2" borderId="0" xfId="0" applyNumberFormat="1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left" vertical="top" wrapText="1"/>
    </xf>
    <xf numFmtId="3" fontId="131" fillId="0" borderId="0" xfId="0" applyNumberFormat="1" applyFont="1" applyFill="1" applyBorder="1" applyAlignment="1">
      <alignment horizontal="left" vertical="top" wrapText="1"/>
    </xf>
    <xf numFmtId="3" fontId="22" fillId="2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35" fillId="0" borderId="0" xfId="0" applyNumberFormat="1" applyFont="1" applyBorder="1" applyAlignment="1">
      <alignment horizontal="justify" wrapText="1"/>
    </xf>
    <xf numFmtId="3" fontId="13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3" fontId="16" fillId="0" borderId="0" xfId="0" applyNumberFormat="1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left"/>
    </xf>
    <xf numFmtId="3" fontId="15" fillId="0" borderId="6" xfId="0" applyNumberFormat="1" applyFont="1" applyBorder="1" applyAlignment="1">
      <alignment horizontal="left"/>
    </xf>
    <xf numFmtId="3" fontId="15" fillId="0" borderId="7" xfId="0" applyNumberFormat="1" applyFont="1" applyBorder="1" applyAlignment="1">
      <alignment horizontal="left"/>
    </xf>
    <xf numFmtId="3" fontId="30" fillId="0" borderId="0" xfId="0" applyNumberFormat="1" applyFont="1" applyFill="1" applyBorder="1" applyAlignment="1">
      <alignment horizontal="left"/>
    </xf>
    <xf numFmtId="3" fontId="30" fillId="0" borderId="15" xfId="0" applyNumberFormat="1" applyFont="1" applyFill="1" applyBorder="1" applyAlignment="1">
      <alignment horizontal="left"/>
    </xf>
    <xf numFmtId="3" fontId="15" fillId="0" borderId="16" xfId="0" applyNumberFormat="1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3" fontId="15" fillId="0" borderId="15" xfId="0" applyNumberFormat="1" applyFont="1" applyBorder="1" applyAlignment="1">
      <alignment horizontal="left"/>
    </xf>
    <xf numFmtId="3" fontId="30" fillId="0" borderId="15" xfId="0" applyNumberFormat="1" applyFont="1" applyBorder="1" applyAlignment="1">
      <alignment horizontal="left"/>
    </xf>
    <xf numFmtId="165" fontId="132" fillId="0" borderId="0" xfId="1" applyNumberFormat="1" applyFont="1" applyFill="1" applyBorder="1"/>
    <xf numFmtId="164" fontId="132" fillId="0" borderId="0" xfId="1" applyNumberFormat="1" applyFont="1" applyFill="1" applyBorder="1"/>
    <xf numFmtId="3" fontId="18" fillId="0" borderId="0" xfId="0" applyNumberFormat="1" applyFont="1"/>
    <xf numFmtId="3" fontId="15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/>
    <xf numFmtId="49" fontId="9" fillId="0" borderId="0" xfId="0" applyNumberFormat="1" applyFont="1" applyFill="1" applyBorder="1"/>
    <xf numFmtId="183" fontId="125" fillId="0" borderId="0" xfId="20870" applyNumberFormat="1" applyFont="1" applyFill="1" applyBorder="1" applyAlignment="1">
      <alignment horizontal="right"/>
    </xf>
    <xf numFmtId="183" fontId="126" fillId="0" borderId="0" xfId="20870" applyNumberFormat="1" applyFont="1" applyFill="1" applyBorder="1" applyAlignment="1">
      <alignment horizontal="right"/>
    </xf>
    <xf numFmtId="3" fontId="14" fillId="0" borderId="0" xfId="20871" applyNumberFormat="1" applyFont="1" applyBorder="1"/>
    <xf numFmtId="3" fontId="15" fillId="0" borderId="0" xfId="20871" applyNumberFormat="1" applyFont="1" applyBorder="1"/>
    <xf numFmtId="3" fontId="15" fillId="0" borderId="0" xfId="20871" applyNumberFormat="1" applyFont="1" applyBorder="1" applyAlignment="1">
      <alignment horizontal="right"/>
    </xf>
    <xf numFmtId="3" fontId="15" fillId="3" borderId="4" xfId="20871" applyNumberFormat="1" applyFont="1" applyFill="1" applyBorder="1"/>
    <xf numFmtId="3" fontId="20" fillId="0" borderId="0" xfId="20871" applyNumberFormat="1" applyFont="1" applyFill="1" applyBorder="1"/>
    <xf numFmtId="3" fontId="20" fillId="0" borderId="0" xfId="20871" applyNumberFormat="1" applyFont="1" applyBorder="1"/>
    <xf numFmtId="3" fontId="13" fillId="0" borderId="0" xfId="20871" applyNumberFormat="1" applyFont="1" applyAlignment="1">
      <alignment horizontal="left"/>
    </xf>
    <xf numFmtId="0" fontId="37" fillId="0" borderId="0" xfId="20872"/>
    <xf numFmtId="1" fontId="30" fillId="0" borderId="0" xfId="20871" applyNumberFormat="1" applyFont="1" applyFill="1" applyBorder="1" applyAlignment="1">
      <alignment horizontal="center" vertical="center" wrapText="1"/>
    </xf>
    <xf numFmtId="3" fontId="33" fillId="0" borderId="0" xfId="20871" applyNumberFormat="1" applyFont="1" applyBorder="1"/>
    <xf numFmtId="3" fontId="15" fillId="0" borderId="0" xfId="20871" applyNumberFormat="1" applyFont="1" applyBorder="1" applyAlignment="1">
      <alignment horizontal="left"/>
    </xf>
    <xf numFmtId="3" fontId="13" fillId="0" borderId="0" xfId="20871" applyNumberFormat="1" applyFont="1" applyAlignment="1"/>
    <xf numFmtId="3" fontId="13" fillId="0" borderId="0" xfId="20871" applyNumberFormat="1" applyFont="1" applyFill="1" applyAlignment="1"/>
    <xf numFmtId="3" fontId="35" fillId="0" borderId="0" xfId="0" applyNumberFormat="1" applyFont="1" applyBorder="1" applyAlignment="1">
      <alignment horizontal="left" wrapText="1"/>
    </xf>
    <xf numFmtId="0" fontId="134" fillId="0" borderId="0" xfId="19" applyFont="1" applyAlignment="1" applyProtection="1">
      <alignment horizontal="left" indent="1"/>
    </xf>
    <xf numFmtId="0" fontId="53" fillId="0" borderId="0" xfId="0" applyFont="1"/>
    <xf numFmtId="0" fontId="135" fillId="0" borderId="0" xfId="10" applyFont="1" applyAlignment="1" applyProtection="1">
      <alignment vertical="center"/>
    </xf>
    <xf numFmtId="3" fontId="16" fillId="0" borderId="0" xfId="0" applyNumberFormat="1" applyFont="1" applyBorder="1" applyAlignment="1">
      <alignment horizontal="left" wrapText="1"/>
    </xf>
    <xf numFmtId="3" fontId="53" fillId="0" borderId="0" xfId="0" applyNumberFormat="1" applyFont="1" applyFill="1" applyBorder="1" applyAlignment="1">
      <alignment horizontal="left"/>
    </xf>
    <xf numFmtId="3" fontId="3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/>
    </xf>
    <xf numFmtId="0" fontId="53" fillId="0" borderId="0" xfId="0" applyFont="1" applyAlignment="1"/>
    <xf numFmtId="3" fontId="10" fillId="2" borderId="0" xfId="0" applyNumberFormat="1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 horizontal="right"/>
    </xf>
    <xf numFmtId="3" fontId="13" fillId="0" borderId="0" xfId="20871" applyNumberFormat="1" applyFont="1" applyAlignment="1">
      <alignment horizontal="left"/>
    </xf>
    <xf numFmtId="49" fontId="30" fillId="0" borderId="0" xfId="0" applyNumberFormat="1" applyFont="1" applyAlignment="1">
      <alignment horizontal="center"/>
    </xf>
    <xf numFmtId="3" fontId="35" fillId="0" borderId="0" xfId="0" applyNumberFormat="1" applyFont="1" applyBorder="1" applyAlignment="1">
      <alignment horizontal="justify" wrapText="1"/>
    </xf>
    <xf numFmtId="0" fontId="36" fillId="0" borderId="0" xfId="0" applyFont="1" applyBorder="1" applyAlignment="1">
      <alignment horizontal="justify" wrapText="1"/>
    </xf>
    <xf numFmtId="3" fontId="45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left"/>
    </xf>
    <xf numFmtId="3" fontId="26" fillId="0" borderId="0" xfId="0" applyNumberFormat="1" applyFont="1" applyFill="1" applyBorder="1" applyAlignment="1">
      <alignment horizontal="left" vertical="center" wrapText="1"/>
    </xf>
    <xf numFmtId="49" fontId="136" fillId="0" borderId="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/>
    <xf numFmtId="166" fontId="138" fillId="0" borderId="0" xfId="20873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left" wrapText="1"/>
    </xf>
    <xf numFmtId="1" fontId="46" fillId="0" borderId="0" xfId="0" applyNumberFormat="1" applyFont="1" applyFill="1" applyBorder="1" applyAlignment="1">
      <alignment horizontal="center"/>
    </xf>
    <xf numFmtId="165" fontId="121" fillId="0" borderId="0" xfId="1" applyNumberFormat="1" applyFont="1" applyFill="1" applyBorder="1"/>
    <xf numFmtId="49" fontId="44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3" fontId="139" fillId="0" borderId="0" xfId="0" applyNumberFormat="1" applyFont="1" applyBorder="1"/>
    <xf numFmtId="168" fontId="139" fillId="0" borderId="0" xfId="0" applyNumberFormat="1" applyFont="1" applyFill="1" applyBorder="1" applyAlignment="1"/>
    <xf numFmtId="3" fontId="139" fillId="0" borderId="0" xfId="0" applyNumberFormat="1" applyFont="1"/>
    <xf numFmtId="166" fontId="139" fillId="0" borderId="0" xfId="0" applyNumberFormat="1" applyFont="1"/>
    <xf numFmtId="168" fontId="139" fillId="0" borderId="0" xfId="0" applyNumberFormat="1" applyFont="1" applyFill="1" applyBorder="1" applyAlignment="1">
      <alignment horizontal="right"/>
    </xf>
    <xf numFmtId="0" fontId="141" fillId="0" borderId="0" xfId="0" applyFont="1" applyFill="1" applyBorder="1" applyAlignment="1">
      <alignment horizontal="left"/>
    </xf>
    <xf numFmtId="3" fontId="139" fillId="0" borderId="0" xfId="0" applyNumberFormat="1" applyFont="1" applyFill="1" applyBorder="1"/>
    <xf numFmtId="3" fontId="141" fillId="0" borderId="0" xfId="0" applyNumberFormat="1" applyFont="1" applyFill="1" applyBorder="1"/>
    <xf numFmtId="167" fontId="144" fillId="0" borderId="0" xfId="0" applyNumberFormat="1" applyFont="1" applyBorder="1" applyAlignment="1">
      <alignment horizontal="right"/>
    </xf>
    <xf numFmtId="1" fontId="142" fillId="0" borderId="0" xfId="0" applyNumberFormat="1" applyFont="1" applyFill="1" applyBorder="1" applyAlignment="1">
      <alignment horizontal="center" vertical="center" wrapText="1"/>
    </xf>
    <xf numFmtId="3" fontId="139" fillId="0" borderId="0" xfId="0" applyNumberFormat="1" applyFont="1" applyBorder="1" applyAlignment="1">
      <alignment horizontal="left"/>
    </xf>
    <xf numFmtId="49" fontId="139" fillId="0" borderId="0" xfId="0" applyNumberFormat="1" applyFont="1" applyFill="1" applyBorder="1"/>
    <xf numFmtId="0" fontId="143" fillId="0" borderId="0" xfId="0" applyFont="1" applyFill="1" applyBorder="1" applyAlignment="1">
      <alignment horizontal="center" vertical="center"/>
    </xf>
    <xf numFmtId="49" fontId="143" fillId="0" borderId="0" xfId="0" applyNumberFormat="1" applyFont="1" applyFill="1" applyBorder="1" applyAlignment="1">
      <alignment horizontal="center" vertical="center"/>
    </xf>
    <xf numFmtId="9" fontId="144" fillId="0" borderId="0" xfId="1" applyFont="1" applyBorder="1" applyAlignment="1">
      <alignment horizontal="right"/>
    </xf>
    <xf numFmtId="0" fontId="145" fillId="0" borderId="0" xfId="0" applyFont="1" applyFill="1" applyBorder="1" applyAlignment="1" applyProtection="1">
      <alignment horizontal="left"/>
    </xf>
    <xf numFmtId="9" fontId="139" fillId="0" borderId="0" xfId="1" applyFont="1" applyBorder="1" applyAlignment="1">
      <alignment horizontal="right"/>
    </xf>
    <xf numFmtId="9" fontId="141" fillId="0" borderId="0" xfId="5" applyFont="1" applyFill="1" applyBorder="1"/>
    <xf numFmtId="3" fontId="146" fillId="0" borderId="0" xfId="0" applyNumberFormat="1" applyFont="1" applyBorder="1"/>
    <xf numFmtId="168" fontId="147" fillId="0" borderId="0" xfId="0" applyNumberFormat="1" applyFont="1" applyFill="1" applyBorder="1" applyAlignment="1">
      <alignment horizontal="right"/>
    </xf>
    <xf numFmtId="49" fontId="147" fillId="0" borderId="0" xfId="0" applyNumberFormat="1" applyFont="1" applyFill="1" applyBorder="1" applyAlignment="1">
      <alignment horizontal="center"/>
    </xf>
    <xf numFmtId="9" fontId="139" fillId="0" borderId="0" xfId="1" applyFont="1" applyFill="1" applyBorder="1"/>
    <xf numFmtId="167" fontId="144" fillId="0" borderId="0" xfId="0" applyNumberFormat="1" applyFont="1" applyFill="1" applyBorder="1" applyAlignment="1">
      <alignment horizontal="right"/>
    </xf>
    <xf numFmtId="167" fontId="139" fillId="0" borderId="0" xfId="0" applyNumberFormat="1" applyFont="1" applyBorder="1" applyAlignment="1">
      <alignment horizontal="right"/>
    </xf>
    <xf numFmtId="168" fontId="144" fillId="0" borderId="0" xfId="0" applyNumberFormat="1" applyFont="1" applyFill="1" applyBorder="1" applyAlignment="1">
      <alignment horizontal="right"/>
    </xf>
    <xf numFmtId="167" fontId="139" fillId="0" borderId="0" xfId="0" applyNumberFormat="1" applyFont="1" applyFill="1" applyBorder="1" applyAlignment="1">
      <alignment horizontal="right"/>
    </xf>
    <xf numFmtId="0" fontId="147" fillId="0" borderId="0" xfId="0" applyFont="1" applyFill="1" applyBorder="1"/>
    <xf numFmtId="3" fontId="139" fillId="0" borderId="0" xfId="0" applyNumberFormat="1" applyFont="1" applyBorder="1" applyAlignment="1">
      <alignment wrapText="1"/>
    </xf>
    <xf numFmtId="3" fontId="139" fillId="0" borderId="0" xfId="0" applyNumberFormat="1" applyFont="1" applyFill="1" applyBorder="1" applyAlignment="1"/>
    <xf numFmtId="49" fontId="139" fillId="0" borderId="0" xfId="0" applyNumberFormat="1" applyFont="1" applyFill="1" applyBorder="1" applyAlignment="1">
      <alignment wrapText="1"/>
    </xf>
    <xf numFmtId="9" fontId="139" fillId="0" borderId="0" xfId="1" applyFont="1"/>
    <xf numFmtId="3" fontId="139" fillId="0" borderId="0" xfId="0" applyNumberFormat="1" applyFont="1" applyAlignment="1"/>
    <xf numFmtId="3" fontId="140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3" fontId="139" fillId="0" borderId="0" xfId="0" applyNumberFormat="1" applyFont="1" applyFill="1"/>
    <xf numFmtId="166" fontId="139" fillId="0" borderId="0" xfId="0" applyNumberFormat="1" applyFont="1" applyFill="1"/>
    <xf numFmtId="166" fontId="139" fillId="0" borderId="0" xfId="0" applyNumberFormat="1" applyFont="1" applyFill="1" applyBorder="1"/>
    <xf numFmtId="3" fontId="139" fillId="0" borderId="0" xfId="0" applyNumberFormat="1" applyFont="1" applyFill="1" applyBorder="1" applyAlignment="1">
      <alignment horizontal="left"/>
    </xf>
    <xf numFmtId="9" fontId="144" fillId="0" borderId="0" xfId="1" applyFont="1" applyFill="1" applyBorder="1" applyAlignment="1">
      <alignment horizontal="right"/>
    </xf>
    <xf numFmtId="9" fontId="139" fillId="0" borderId="0" xfId="1" applyFont="1" applyFill="1" applyBorder="1" applyAlignment="1">
      <alignment horizontal="right"/>
    </xf>
    <xf numFmtId="3" fontId="146" fillId="0" borderId="0" xfId="0" applyNumberFormat="1" applyFont="1" applyFill="1" applyBorder="1"/>
    <xf numFmtId="3" fontId="143" fillId="0" borderId="0" xfId="0" applyNumberFormat="1" applyFont="1" applyFill="1" applyBorder="1"/>
    <xf numFmtId="165" fontId="139" fillId="0" borderId="0" xfId="0" applyNumberFormat="1" applyFont="1" applyBorder="1"/>
    <xf numFmtId="49" fontId="143" fillId="0" borderId="0" xfId="0" applyNumberFormat="1" applyFont="1" applyFill="1" applyBorder="1"/>
    <xf numFmtId="0" fontId="139" fillId="0" borderId="0" xfId="0" applyFont="1" applyFill="1" applyBorder="1"/>
    <xf numFmtId="3" fontId="144" fillId="0" borderId="0" xfId="0" applyNumberFormat="1" applyFont="1" applyFill="1" applyBorder="1"/>
    <xf numFmtId="3" fontId="144" fillId="0" borderId="0" xfId="0" applyNumberFormat="1" applyFont="1" applyFill="1" applyBorder="1" applyAlignment="1">
      <alignment wrapText="1"/>
    </xf>
    <xf numFmtId="9" fontId="148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/>
    <xf numFmtId="3" fontId="150" fillId="0" borderId="0" xfId="0" applyNumberFormat="1" applyFont="1" applyBorder="1"/>
    <xf numFmtId="0" fontId="147" fillId="0" borderId="0" xfId="0" applyFont="1" applyBorder="1" applyAlignment="1">
      <alignment horizontal="left"/>
    </xf>
    <xf numFmtId="166" fontId="147" fillId="0" borderId="0" xfId="0" applyNumberFormat="1" applyFont="1"/>
    <xf numFmtId="3" fontId="147" fillId="0" borderId="0" xfId="0" applyNumberFormat="1" applyFont="1" applyBorder="1"/>
    <xf numFmtId="0" fontId="139" fillId="0" borderId="0" xfId="0" applyFont="1" applyBorder="1" applyAlignment="1">
      <alignment horizontal="left"/>
    </xf>
    <xf numFmtId="3" fontId="147" fillId="0" borderId="0" xfId="0" applyNumberFormat="1" applyFont="1" applyBorder="1" applyAlignment="1">
      <alignment horizontal="left"/>
    </xf>
    <xf numFmtId="49" fontId="147" fillId="0" borderId="0" xfId="0" applyNumberFormat="1" applyFont="1" applyBorder="1" applyAlignment="1">
      <alignment horizontal="center"/>
    </xf>
    <xf numFmtId="3" fontId="139" fillId="0" borderId="0" xfId="0" applyNumberFormat="1" applyFont="1" applyFill="1" applyBorder="1" applyAlignment="1">
      <alignment wrapText="1"/>
    </xf>
    <xf numFmtId="3" fontId="139" fillId="0" borderId="0" xfId="0" applyNumberFormat="1" applyFont="1" applyFill="1" applyBorder="1" applyAlignment="1">
      <alignment horizontal="center" vertical="center" wrapText="1"/>
    </xf>
    <xf numFmtId="3" fontId="147" fillId="0" borderId="0" xfId="0" applyNumberFormat="1" applyFont="1"/>
    <xf numFmtId="3" fontId="147" fillId="0" borderId="0" xfId="0" applyNumberFormat="1" applyFont="1" applyAlignment="1">
      <alignment wrapText="1"/>
    </xf>
    <xf numFmtId="9" fontId="147" fillId="0" borderId="0" xfId="1" applyFont="1"/>
    <xf numFmtId="3" fontId="146" fillId="0" borderId="0" xfId="0" applyNumberFormat="1" applyFont="1"/>
    <xf numFmtId="3" fontId="149" fillId="0" borderId="0" xfId="0" applyNumberFormat="1" applyFont="1" applyFill="1" applyAlignment="1">
      <alignment horizontal="center"/>
    </xf>
    <xf numFmtId="3" fontId="150" fillId="0" borderId="0" xfId="0" applyNumberFormat="1" applyFont="1" applyFill="1" applyBorder="1"/>
    <xf numFmtId="3" fontId="149" fillId="0" borderId="0" xfId="0" applyNumberFormat="1" applyFont="1" applyFill="1" applyBorder="1" applyAlignment="1">
      <alignment horizontal="center"/>
    </xf>
    <xf numFmtId="3" fontId="139" fillId="0" borderId="0" xfId="0" applyNumberFormat="1" applyFont="1" applyFill="1" applyAlignment="1"/>
    <xf numFmtId="49" fontId="147" fillId="0" borderId="0" xfId="0" applyNumberFormat="1" applyFont="1" applyFill="1" applyBorder="1" applyAlignment="1">
      <alignment horizontal="center"/>
    </xf>
    <xf numFmtId="1" fontId="147" fillId="0" borderId="0" xfId="0" applyNumberFormat="1" applyFont="1" applyFill="1" applyBorder="1" applyAlignment="1">
      <alignment horizontal="center" vertical="center" wrapText="1"/>
    </xf>
    <xf numFmtId="1" fontId="139" fillId="0" borderId="0" xfId="0" applyNumberFormat="1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left"/>
    </xf>
    <xf numFmtId="166" fontId="147" fillId="0" borderId="0" xfId="0" applyNumberFormat="1" applyFont="1" applyFill="1"/>
    <xf numFmtId="3" fontId="147" fillId="0" borderId="0" xfId="0" applyNumberFormat="1" applyFont="1" applyFill="1" applyBorder="1"/>
    <xf numFmtId="0" fontId="139" fillId="0" borderId="0" xfId="0" applyFont="1" applyFill="1" applyBorder="1" applyAlignment="1">
      <alignment horizontal="left"/>
    </xf>
    <xf numFmtId="49" fontId="147" fillId="0" borderId="0" xfId="0" applyNumberFormat="1" applyFont="1" applyFill="1" applyAlignment="1">
      <alignment horizontal="center"/>
    </xf>
    <xf numFmtId="0" fontId="139" fillId="0" borderId="0" xfId="0" applyFont="1" applyFill="1" applyBorder="1" applyAlignment="1">
      <alignment vertical="center"/>
    </xf>
    <xf numFmtId="3" fontId="147" fillId="0" borderId="0" xfId="0" applyNumberFormat="1" applyFont="1" applyFill="1"/>
    <xf numFmtId="0" fontId="147" fillId="0" borderId="0" xfId="0" applyFont="1" applyFill="1" applyBorder="1" applyAlignment="1">
      <alignment vertical="center"/>
    </xf>
    <xf numFmtId="9" fontId="139" fillId="0" borderId="0" xfId="1" applyFont="1" applyFill="1" applyBorder="1" applyAlignment="1">
      <alignment vertical="center"/>
    </xf>
    <xf numFmtId="9" fontId="147" fillId="0" borderId="0" xfId="1" applyFont="1" applyFill="1" applyBorder="1"/>
    <xf numFmtId="0" fontId="139" fillId="0" borderId="0" xfId="0" applyFont="1" applyFill="1" applyBorder="1" applyAlignment="1">
      <alignment horizontal="left" vertical="center"/>
    </xf>
    <xf numFmtId="3" fontId="143" fillId="0" borderId="0" xfId="0" applyNumberFormat="1" applyFont="1" applyFill="1" applyBorder="1" applyAlignment="1"/>
    <xf numFmtId="1" fontId="143" fillId="0" borderId="0" xfId="20871" applyNumberFormat="1" applyFont="1" applyFill="1" applyBorder="1" applyAlignment="1">
      <alignment horizontal="center" vertical="center" wrapText="1"/>
    </xf>
    <xf numFmtId="167" fontId="143" fillId="0" borderId="0" xfId="0" applyNumberFormat="1" applyFont="1" applyFill="1" applyBorder="1" applyAlignment="1">
      <alignment horizontal="right"/>
    </xf>
    <xf numFmtId="0" fontId="145" fillId="0" borderId="0" xfId="0" applyFont="1" applyFill="1" applyBorder="1" applyAlignment="1">
      <alignment horizontal="left" vertical="center"/>
    </xf>
    <xf numFmtId="164" fontId="145" fillId="0" borderId="0" xfId="1" applyNumberFormat="1" applyFont="1" applyFill="1" applyBorder="1" applyAlignment="1"/>
    <xf numFmtId="9" fontId="141" fillId="0" borderId="0" xfId="1" applyFont="1" applyFill="1" applyBorder="1"/>
    <xf numFmtId="165" fontId="139" fillId="0" borderId="0" xfId="0" applyNumberFormat="1" applyFont="1" applyFill="1" applyBorder="1"/>
    <xf numFmtId="1" fontId="139" fillId="0" borderId="0" xfId="0" applyNumberFormat="1" applyFont="1" applyFill="1" applyBorder="1" applyAlignment="1">
      <alignment wrapText="1"/>
    </xf>
    <xf numFmtId="164" fontId="145" fillId="0" borderId="0" xfId="5" applyNumberFormat="1" applyFont="1" applyFill="1" applyBorder="1" applyAlignment="1"/>
    <xf numFmtId="0" fontId="145" fillId="0" borderId="0" xfId="0" applyFont="1" applyFill="1" applyBorder="1" applyAlignment="1">
      <alignment horizontal="left" vertical="center" wrapText="1"/>
    </xf>
    <xf numFmtId="3" fontId="147" fillId="0" borderId="0" xfId="0" applyNumberFormat="1" applyFont="1" applyFill="1" applyBorder="1" applyAlignment="1">
      <alignment horizontal="left" wrapText="1"/>
    </xf>
    <xf numFmtId="164" fontId="141" fillId="0" borderId="0" xfId="1" applyNumberFormat="1" applyFont="1" applyFill="1" applyBorder="1"/>
    <xf numFmtId="0" fontId="147" fillId="0" borderId="0" xfId="0" applyFont="1" applyFill="1" applyBorder="1" applyAlignment="1" applyProtection="1">
      <alignment horizontal="left"/>
    </xf>
    <xf numFmtId="164" fontId="139" fillId="0" borderId="0" xfId="0" applyNumberFormat="1" applyFont="1" applyFill="1" applyBorder="1"/>
    <xf numFmtId="164" fontId="139" fillId="0" borderId="0" xfId="1" applyNumberFormat="1" applyFont="1" applyFill="1" applyBorder="1" applyAlignment="1">
      <alignment horizontal="right"/>
    </xf>
    <xf numFmtId="3" fontId="150" fillId="0" borderId="0" xfId="0" applyNumberFormat="1" applyFont="1" applyFill="1" applyBorder="1" applyAlignment="1"/>
    <xf numFmtId="0" fontId="151" fillId="0" borderId="0" xfId="0" applyFont="1" applyFill="1" applyBorder="1" applyAlignment="1">
      <alignment horizontal="centerContinuous" vertical="center" wrapText="1"/>
    </xf>
    <xf numFmtId="0" fontId="151" fillId="0" borderId="0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vertical="center"/>
    </xf>
    <xf numFmtId="164" fontId="152" fillId="0" borderId="0" xfId="1" applyNumberFormat="1" applyFont="1" applyFill="1" applyBorder="1" applyAlignment="1">
      <alignment vertical="center"/>
    </xf>
    <xf numFmtId="0" fontId="144" fillId="0" borderId="0" xfId="0" applyFont="1"/>
    <xf numFmtId="3" fontId="139" fillId="0" borderId="0" xfId="0" applyNumberFormat="1" applyFont="1" applyFill="1" applyBorder="1" applyAlignment="1">
      <alignment horizontal="center"/>
    </xf>
    <xf numFmtId="9" fontId="144" fillId="0" borderId="0" xfId="1" applyFont="1" applyBorder="1" applyAlignment="1">
      <alignment horizontal="right" vertical="center"/>
    </xf>
    <xf numFmtId="2" fontId="139" fillId="0" borderId="0" xfId="0" applyNumberFormat="1" applyFont="1"/>
    <xf numFmtId="49" fontId="139" fillId="0" borderId="0" xfId="0" applyNumberFormat="1" applyFont="1"/>
    <xf numFmtId="9" fontId="139" fillId="4" borderId="0" xfId="1" applyFont="1" applyFill="1" applyBorder="1"/>
    <xf numFmtId="3" fontId="153" fillId="0" borderId="0" xfId="0" applyNumberFormat="1" applyFont="1" applyFill="1" applyBorder="1"/>
    <xf numFmtId="3" fontId="143" fillId="0" borderId="0" xfId="0" applyNumberFormat="1" applyFont="1" applyAlignment="1">
      <alignment horizontal="center"/>
    </xf>
    <xf numFmtId="0" fontId="143" fillId="0" borderId="0" xfId="0" applyFont="1" applyBorder="1"/>
    <xf numFmtId="165" fontId="144" fillId="0" borderId="0" xfId="0" applyNumberFormat="1" applyFont="1" applyBorder="1" applyAlignment="1">
      <alignment horizontal="right" vertical="center"/>
    </xf>
    <xf numFmtId="0" fontId="144" fillId="0" borderId="0" xfId="0" applyFont="1" applyBorder="1"/>
    <xf numFmtId="3" fontId="145" fillId="0" borderId="0" xfId="0" applyNumberFormat="1" applyFont="1" applyFill="1" applyBorder="1" applyAlignment="1">
      <alignment horizontal="left"/>
    </xf>
    <xf numFmtId="165" fontId="144" fillId="0" borderId="0" xfId="0" applyNumberFormat="1" applyFont="1" applyBorder="1"/>
    <xf numFmtId="2" fontId="144" fillId="0" borderId="0" xfId="0" applyNumberFormat="1" applyFont="1" applyBorder="1"/>
    <xf numFmtId="0" fontId="144" fillId="0" borderId="0" xfId="0" applyFont="1" applyFill="1" applyBorder="1"/>
    <xf numFmtId="165" fontId="144" fillId="0" borderId="0" xfId="1" applyNumberFormat="1" applyFont="1" applyFill="1" applyBorder="1"/>
    <xf numFmtId="3" fontId="143" fillId="0" borderId="0" xfId="0" applyNumberFormat="1" applyFont="1"/>
    <xf numFmtId="0" fontId="143" fillId="0" borderId="0" xfId="0" applyFont="1" applyFill="1" applyBorder="1" applyAlignment="1">
      <alignment horizontal="left" indent="1"/>
    </xf>
    <xf numFmtId="3" fontId="139" fillId="0" borderId="0" xfId="0" applyNumberFormat="1" applyFont="1" applyFill="1" applyBorder="1" applyAlignment="1">
      <alignment horizontal="left" indent="1"/>
    </xf>
    <xf numFmtId="184" fontId="144" fillId="0" borderId="0" xfId="0" applyNumberFormat="1" applyFont="1" applyBorder="1" applyAlignment="1">
      <alignment horizontal="right" vertical="center"/>
    </xf>
    <xf numFmtId="9" fontId="139" fillId="0" borderId="0" xfId="0" applyNumberFormat="1" applyFont="1" applyFill="1" applyBorder="1"/>
    <xf numFmtId="10" fontId="139" fillId="0" borderId="0" xfId="0" applyNumberFormat="1" applyFont="1" applyFill="1" applyBorder="1"/>
    <xf numFmtId="3" fontId="143" fillId="0" borderId="0" xfId="0" applyNumberFormat="1" applyFont="1" applyFill="1"/>
    <xf numFmtId="3" fontId="143" fillId="0" borderId="0" xfId="0" applyNumberFormat="1" applyFont="1" applyAlignment="1">
      <alignment horizontal="right"/>
    </xf>
    <xf numFmtId="3" fontId="154" fillId="0" borderId="0" xfId="0" applyNumberFormat="1" applyFont="1"/>
    <xf numFmtId="3" fontId="154" fillId="0" borderId="0" xfId="0" applyNumberFormat="1" applyFont="1" applyFill="1" applyBorder="1"/>
    <xf numFmtId="9" fontId="154" fillId="0" borderId="0" xfId="1" applyFont="1"/>
    <xf numFmtId="3" fontId="146" fillId="0" borderId="0" xfId="0" applyNumberFormat="1" applyFont="1" applyFill="1"/>
    <xf numFmtId="1" fontId="142" fillId="0" borderId="0" xfId="0" applyNumberFormat="1" applyFont="1" applyFill="1" applyBorder="1" applyAlignment="1">
      <alignment horizontal="center" wrapText="1"/>
    </xf>
    <xf numFmtId="1" fontId="48" fillId="0" borderId="0" xfId="0" applyNumberFormat="1" applyFont="1" applyFill="1" applyBorder="1" applyAlignment="1">
      <alignment horizontal="center" wrapText="1"/>
    </xf>
    <xf numFmtId="0" fontId="143" fillId="0" borderId="0" xfId="0" applyFont="1" applyFill="1" applyBorder="1"/>
    <xf numFmtId="165" fontId="144" fillId="0" borderId="0" xfId="0" applyNumberFormat="1" applyFont="1" applyFill="1" applyBorder="1" applyAlignment="1">
      <alignment horizontal="right" vertical="center"/>
    </xf>
    <xf numFmtId="3" fontId="147" fillId="0" borderId="0" xfId="0" applyNumberFormat="1" applyFont="1" applyFill="1" applyBorder="1" applyAlignment="1">
      <alignment horizontal="center"/>
    </xf>
    <xf numFmtId="9" fontId="139" fillId="0" borderId="0" xfId="1" applyFont="1" applyFill="1" applyBorder="1" applyAlignment="1" applyProtection="1">
      <alignment horizontal="right" vertical="center" wrapText="1"/>
    </xf>
    <xf numFmtId="3" fontId="143" fillId="0" borderId="0" xfId="0" applyNumberFormat="1" applyFont="1" applyFill="1" applyBorder="1" applyAlignment="1">
      <alignment horizontal="center"/>
    </xf>
    <xf numFmtId="3" fontId="144" fillId="0" borderId="0" xfId="20871" applyNumberFormat="1" applyFont="1" applyFill="1" applyBorder="1"/>
    <xf numFmtId="3" fontId="143" fillId="0" borderId="0" xfId="20871" applyNumberFormat="1" applyFont="1" applyFill="1" applyBorder="1"/>
    <xf numFmtId="167" fontId="143" fillId="0" borderId="0" xfId="0" applyNumberFormat="1" applyFont="1" applyBorder="1" applyAlignment="1">
      <alignment horizontal="right"/>
    </xf>
    <xf numFmtId="3" fontId="155" fillId="0" borderId="0" xfId="20871" applyNumberFormat="1" applyFont="1" applyFill="1" applyBorder="1"/>
    <xf numFmtId="3" fontId="144" fillId="0" borderId="0" xfId="20871" applyNumberFormat="1" applyFont="1" applyFill="1" applyBorder="1" applyAlignment="1">
      <alignment horizontal="left"/>
    </xf>
    <xf numFmtId="167" fontId="139" fillId="0" borderId="0" xfId="158" applyNumberFormat="1" applyFont="1" applyFill="1" applyBorder="1" applyAlignment="1">
      <alignment horizontal="right"/>
    </xf>
    <xf numFmtId="167" fontId="144" fillId="0" borderId="0" xfId="0" applyNumberFormat="1" applyFont="1" applyFill="1" applyBorder="1" applyAlignment="1">
      <alignment horizontal="left"/>
    </xf>
    <xf numFmtId="0" fontId="145" fillId="0" borderId="0" xfId="20871" applyFont="1" applyFill="1" applyBorder="1" applyAlignment="1">
      <alignment horizontal="center" vertical="center"/>
    </xf>
    <xf numFmtId="49" fontId="143" fillId="0" borderId="0" xfId="0" applyNumberFormat="1" applyFont="1" applyAlignment="1">
      <alignment horizontal="center"/>
    </xf>
    <xf numFmtId="2" fontId="139" fillId="0" borderId="0" xfId="0" applyNumberFormat="1" applyFont="1" applyFill="1" applyBorder="1"/>
    <xf numFmtId="9" fontId="139" fillId="0" borderId="0" xfId="1" applyNumberFormat="1" applyFont="1" applyBorder="1" applyAlignment="1">
      <alignment horizontal="right"/>
    </xf>
    <xf numFmtId="9" fontId="141" fillId="0" borderId="0" xfId="5" applyNumberFormat="1" applyFont="1" applyFill="1" applyBorder="1"/>
    <xf numFmtId="167" fontId="139" fillId="0" borderId="0" xfId="158" applyNumberFormat="1" applyFont="1" applyBorder="1" applyAlignment="1">
      <alignment horizontal="right"/>
    </xf>
    <xf numFmtId="0" fontId="156" fillId="0" borderId="0" xfId="20871" applyFont="1" applyFill="1" applyBorder="1" applyAlignment="1"/>
    <xf numFmtId="0" fontId="153" fillId="0" borderId="0" xfId="20871" applyFont="1" applyFill="1" applyBorder="1" applyAlignment="1"/>
    <xf numFmtId="9" fontId="144" fillId="0" borderId="0" xfId="1" applyFont="1" applyFill="1" applyBorder="1" applyAlignment="1" applyProtection="1">
      <alignment horizontal="right" vertical="center" wrapText="1"/>
    </xf>
    <xf numFmtId="3" fontId="144" fillId="0" borderId="0" xfId="0" applyNumberFormat="1" applyFont="1"/>
    <xf numFmtId="9" fontId="144" fillId="0" borderId="0" xfId="1" applyFont="1"/>
    <xf numFmtId="169" fontId="139" fillId="0" borderId="0" xfId="0" applyNumberFormat="1" applyFont="1" applyFill="1" applyBorder="1"/>
    <xf numFmtId="9" fontId="139" fillId="0" borderId="0" xfId="1" applyNumberFormat="1" applyFont="1" applyFill="1" applyBorder="1"/>
    <xf numFmtId="3" fontId="144" fillId="0" borderId="0" xfId="0" applyNumberFormat="1" applyFont="1" applyFill="1" applyBorder="1" applyAlignment="1"/>
    <xf numFmtId="165" fontId="144" fillId="0" borderId="0" xfId="0" applyNumberFormat="1" applyFont="1" applyFill="1" applyBorder="1"/>
    <xf numFmtId="167" fontId="143" fillId="0" borderId="0" xfId="7582" applyNumberFormat="1" applyFont="1" applyFill="1" applyBorder="1" applyAlignment="1">
      <alignment horizontal="right"/>
    </xf>
    <xf numFmtId="167" fontId="143" fillId="0" borderId="0" xfId="7582" applyNumberFormat="1" applyFont="1" applyBorder="1" applyAlignment="1">
      <alignment horizontal="right"/>
    </xf>
    <xf numFmtId="167" fontId="147" fillId="0" borderId="0" xfId="0" applyNumberFormat="1" applyFont="1" applyFill="1" applyBorder="1" applyAlignment="1">
      <alignment horizontal="right"/>
    </xf>
    <xf numFmtId="167" fontId="144" fillId="0" borderId="0" xfId="7582" applyNumberFormat="1" applyFont="1" applyFill="1" applyBorder="1" applyAlignment="1">
      <alignment horizontal="right"/>
    </xf>
    <xf numFmtId="167" fontId="144" fillId="0" borderId="0" xfId="7582" applyNumberFormat="1" applyFont="1" applyBorder="1" applyAlignment="1">
      <alignment horizontal="right"/>
    </xf>
    <xf numFmtId="165" fontId="139" fillId="0" borderId="0" xfId="0" applyNumberFormat="1" applyFont="1"/>
    <xf numFmtId="49" fontId="153" fillId="0" borderId="0" xfId="20871" applyNumberFormat="1" applyFont="1" applyFill="1" applyBorder="1" applyAlignment="1"/>
    <xf numFmtId="0" fontId="145" fillId="0" borderId="0" xfId="20871" applyFont="1" applyFill="1" applyBorder="1" applyAlignment="1">
      <alignment horizontal="left" vertical="center"/>
    </xf>
    <xf numFmtId="9" fontId="145" fillId="0" borderId="0" xfId="1" applyFont="1" applyFill="1" applyBorder="1" applyAlignment="1">
      <alignment horizontal="right" vertical="top"/>
    </xf>
    <xf numFmtId="9" fontId="145" fillId="0" borderId="0" xfId="5" applyNumberFormat="1" applyFont="1" applyFill="1" applyBorder="1" applyAlignment="1"/>
    <xf numFmtId="2" fontId="141" fillId="0" borderId="0" xfId="5" applyNumberFormat="1" applyFont="1" applyFill="1" applyBorder="1"/>
    <xf numFmtId="1" fontId="20" fillId="3" borderId="9" xfId="20871" applyNumberFormat="1" applyFont="1" applyFill="1" applyBorder="1" applyAlignment="1">
      <alignment horizontal="center" vertical="center" wrapText="1"/>
    </xf>
    <xf numFmtId="1" fontId="20" fillId="3" borderId="4" xfId="20871" applyNumberFormat="1" applyFont="1" applyFill="1" applyBorder="1" applyAlignment="1">
      <alignment horizontal="center" vertical="center" wrapText="1"/>
    </xf>
    <xf numFmtId="3" fontId="143" fillId="0" borderId="0" xfId="0" applyNumberFormat="1" applyFont="1" applyBorder="1"/>
    <xf numFmtId="0" fontId="145" fillId="0" borderId="0" xfId="3" applyFont="1" applyFill="1" applyBorder="1" applyAlignment="1" applyProtection="1">
      <alignment vertical="center" wrapText="1"/>
    </xf>
    <xf numFmtId="49" fontId="153" fillId="0" borderId="0" xfId="20871" applyNumberFormat="1" applyFont="1" applyFill="1" applyBorder="1" applyAlignment="1">
      <alignment vertical="center"/>
    </xf>
    <xf numFmtId="9" fontId="145" fillId="0" borderId="0" xfId="4" applyNumberFormat="1" applyFont="1" applyFill="1" applyBorder="1" applyAlignment="1" applyProtection="1">
      <alignment horizontal="right" vertical="center" wrapText="1"/>
    </xf>
    <xf numFmtId="9" fontId="145" fillId="0" borderId="0" xfId="4" applyNumberFormat="1" applyFont="1" applyFill="1" applyBorder="1" applyAlignment="1" applyProtection="1">
      <alignment vertical="center" wrapText="1"/>
    </xf>
    <xf numFmtId="9" fontId="145" fillId="0" borderId="0" xfId="0" applyNumberFormat="1" applyFont="1" applyFill="1" applyBorder="1" applyAlignment="1">
      <alignment horizontal="right"/>
    </xf>
    <xf numFmtId="49" fontId="153" fillId="0" borderId="0" xfId="3" applyNumberFormat="1" applyFont="1" applyFill="1" applyBorder="1" applyAlignment="1" applyProtection="1">
      <alignment horizontal="left" wrapText="1"/>
    </xf>
    <xf numFmtId="9" fontId="145" fillId="0" borderId="0" xfId="1" applyFont="1" applyFill="1" applyBorder="1" applyAlignment="1" applyProtection="1">
      <alignment vertical="center" wrapText="1"/>
    </xf>
    <xf numFmtId="0" fontId="157" fillId="0" borderId="0" xfId="0" applyFont="1" applyAlignment="1">
      <alignment wrapText="1"/>
    </xf>
    <xf numFmtId="9" fontId="153" fillId="0" borderId="0" xfId="1" applyFont="1" applyFill="1" applyBorder="1" applyAlignment="1" applyProtection="1">
      <alignment vertical="center" wrapText="1"/>
    </xf>
    <xf numFmtId="3" fontId="158" fillId="0" borderId="0" xfId="0" applyNumberFormat="1" applyFont="1" applyFill="1" applyBorder="1"/>
    <xf numFmtId="1" fontId="143" fillId="0" borderId="0" xfId="0" applyNumberFormat="1" applyFont="1" applyFill="1" applyBorder="1" applyAlignment="1">
      <alignment horizontal="center"/>
    </xf>
    <xf numFmtId="3" fontId="145" fillId="0" borderId="0" xfId="0" applyNumberFormat="1" applyFont="1" applyBorder="1"/>
    <xf numFmtId="49" fontId="143" fillId="0" borderId="0" xfId="0" applyNumberFormat="1" applyFont="1" applyFill="1" applyBorder="1" applyAlignment="1">
      <alignment horizontal="center"/>
    </xf>
    <xf numFmtId="0" fontId="147" fillId="0" borderId="0" xfId="32" applyFont="1" applyFill="1" applyBorder="1" applyAlignment="1">
      <alignment horizontal="left" indent="2"/>
    </xf>
    <xf numFmtId="168" fontId="143" fillId="0" borderId="0" xfId="0" applyNumberFormat="1" applyFont="1" applyFill="1" applyBorder="1" applyAlignment="1">
      <alignment horizontal="right"/>
    </xf>
    <xf numFmtId="3" fontId="145" fillId="0" borderId="0" xfId="32" applyNumberFormat="1" applyFont="1" applyFill="1" applyBorder="1" applyAlignment="1">
      <alignment horizontal="right"/>
    </xf>
    <xf numFmtId="3" fontId="144" fillId="0" borderId="0" xfId="32" applyNumberFormat="1" applyFont="1" applyFill="1" applyBorder="1" applyAlignment="1">
      <alignment horizontal="right"/>
    </xf>
    <xf numFmtId="168" fontId="139" fillId="0" borderId="0" xfId="0" applyNumberFormat="1" applyFont="1" applyBorder="1" applyAlignment="1">
      <alignment horizontal="right"/>
    </xf>
    <xf numFmtId="164" fontId="139" fillId="0" borderId="0" xfId="1" applyNumberFormat="1" applyFont="1"/>
    <xf numFmtId="3" fontId="159" fillId="0" borderId="0" xfId="0" applyNumberFormat="1" applyFont="1" applyFill="1" applyBorder="1"/>
    <xf numFmtId="0" fontId="144" fillId="0" borderId="0" xfId="0" applyFont="1" applyFill="1" applyBorder="1" applyAlignment="1">
      <alignment horizontal="center"/>
    </xf>
    <xf numFmtId="170" fontId="144" fillId="0" borderId="0" xfId="0" applyNumberFormat="1" applyFont="1" applyFill="1" applyBorder="1" applyAlignment="1">
      <alignment horizontal="right"/>
    </xf>
    <xf numFmtId="181" fontId="144" fillId="0" borderId="0" xfId="0" applyNumberFormat="1" applyFont="1" applyFill="1" applyBorder="1" applyAlignment="1">
      <alignment horizontal="right"/>
    </xf>
    <xf numFmtId="3" fontId="145" fillId="0" borderId="0" xfId="20638" applyNumberFormat="1" applyFont="1" applyFill="1" applyBorder="1"/>
    <xf numFmtId="171" fontId="139" fillId="0" borderId="0" xfId="32" applyNumberFormat="1" applyFont="1" applyFill="1" applyBorder="1" applyAlignment="1">
      <alignment horizontal="right"/>
    </xf>
    <xf numFmtId="164" fontId="139" fillId="0" borderId="0" xfId="1" applyNumberFormat="1" applyFont="1" applyBorder="1"/>
    <xf numFmtId="168" fontId="139" fillId="0" borderId="0" xfId="0" applyNumberFormat="1" applyFont="1" applyFill="1" applyBorder="1"/>
    <xf numFmtId="168" fontId="139" fillId="0" borderId="0" xfId="0" applyNumberFormat="1" applyFont="1" applyBorder="1"/>
    <xf numFmtId="187" fontId="144" fillId="0" borderId="0" xfId="0" applyNumberFormat="1" applyFont="1" applyFill="1" applyBorder="1"/>
    <xf numFmtId="166" fontId="144" fillId="0" borderId="0" xfId="0" applyNumberFormat="1" applyFont="1" applyFill="1" applyBorder="1"/>
    <xf numFmtId="164" fontId="144" fillId="0" borderId="0" xfId="1" applyNumberFormat="1" applyFont="1" applyFill="1" applyBorder="1"/>
    <xf numFmtId="164" fontId="144" fillId="0" borderId="0" xfId="0" applyNumberFormat="1" applyFont="1" applyFill="1" applyBorder="1"/>
    <xf numFmtId="166" fontId="143" fillId="0" borderId="0" xfId="0" applyNumberFormat="1" applyFont="1" applyFill="1" applyBorder="1"/>
    <xf numFmtId="171" fontId="144" fillId="0" borderId="0" xfId="32" applyNumberFormat="1" applyFont="1" applyFill="1" applyBorder="1" applyAlignment="1">
      <alignment horizontal="right"/>
    </xf>
    <xf numFmtId="0" fontId="147" fillId="0" borderId="0" xfId="32" applyFont="1" applyFill="1" applyBorder="1" applyAlignment="1"/>
    <xf numFmtId="3" fontId="153" fillId="0" borderId="0" xfId="32" applyNumberFormat="1" applyFont="1" applyFill="1" applyBorder="1" applyAlignment="1">
      <alignment horizontal="right" vertical="center" wrapText="1"/>
    </xf>
    <xf numFmtId="3" fontId="145" fillId="0" borderId="0" xfId="0" applyNumberFormat="1" applyFont="1" applyFill="1" applyBorder="1"/>
    <xf numFmtId="3" fontId="153" fillId="0" borderId="0" xfId="20638" applyNumberFormat="1" applyFont="1" applyFill="1" applyBorder="1"/>
    <xf numFmtId="164" fontId="139" fillId="0" borderId="0" xfId="1" applyNumberFormat="1" applyFont="1" applyFill="1"/>
    <xf numFmtId="0" fontId="140" fillId="0" borderId="0" xfId="0" applyFont="1" applyFill="1" applyAlignment="1">
      <alignment horizontal="left"/>
    </xf>
    <xf numFmtId="0" fontId="160" fillId="0" borderId="0" xfId="0" applyFont="1" applyFill="1" applyAlignment="1">
      <alignment horizontal="center" wrapText="1"/>
    </xf>
    <xf numFmtId="0" fontId="145" fillId="0" borderId="0" xfId="0" applyNumberFormat="1" applyFont="1" applyFill="1" applyBorder="1" applyAlignment="1"/>
    <xf numFmtId="49" fontId="153" fillId="0" borderId="0" xfId="0" applyNumberFormat="1" applyFont="1" applyFill="1" applyBorder="1" applyAlignment="1">
      <alignment horizontal="center"/>
    </xf>
    <xf numFmtId="164" fontId="145" fillId="0" borderId="0" xfId="164" applyNumberFormat="1" applyFont="1" applyFill="1" applyBorder="1"/>
    <xf numFmtId="164" fontId="153" fillId="0" borderId="0" xfId="164" applyNumberFormat="1" applyFont="1" applyFill="1" applyBorder="1"/>
    <xf numFmtId="3" fontId="154" fillId="0" borderId="0" xfId="0" applyNumberFormat="1" applyFont="1" applyFill="1"/>
    <xf numFmtId="3" fontId="144" fillId="0" borderId="0" xfId="0" applyNumberFormat="1" applyFont="1" applyFill="1" applyBorder="1" applyAlignment="1">
      <alignment horizontal="left"/>
    </xf>
    <xf numFmtId="3" fontId="144" fillId="0" borderId="0" xfId="0" applyNumberFormat="1" applyFont="1" applyBorder="1"/>
    <xf numFmtId="3" fontId="155" fillId="0" borderId="0" xfId="0" applyNumberFormat="1" applyFont="1" applyFill="1" applyBorder="1"/>
    <xf numFmtId="0" fontId="144" fillId="0" borderId="0" xfId="0" applyFont="1" applyFill="1" applyBorder="1" applyAlignment="1">
      <alignment horizontal="left"/>
    </xf>
    <xf numFmtId="3" fontId="121" fillId="0" borderId="0" xfId="20638" applyNumberFormat="1" applyFont="1" applyFill="1" applyBorder="1"/>
    <xf numFmtId="164" fontId="15" fillId="0" borderId="0" xfId="1" applyNumberFormat="1" applyFont="1" applyFill="1" applyBorder="1"/>
    <xf numFmtId="3" fontId="161" fillId="0" borderId="0" xfId="19" applyNumberFormat="1" applyFont="1" applyBorder="1" applyAlignment="1" applyProtection="1">
      <alignment horizontal="center"/>
    </xf>
    <xf numFmtId="182" fontId="143" fillId="0" borderId="0" xfId="0" applyNumberFormat="1" applyFont="1" applyBorder="1"/>
    <xf numFmtId="182" fontId="144" fillId="0" borderId="0" xfId="0" applyNumberFormat="1" applyFont="1" applyBorder="1"/>
    <xf numFmtId="1" fontId="147" fillId="0" borderId="0" xfId="0" applyNumberFormat="1" applyFont="1" applyFill="1" applyBorder="1"/>
    <xf numFmtId="3" fontId="154" fillId="0" borderId="0" xfId="0" applyNumberFormat="1" applyFont="1" applyBorder="1"/>
    <xf numFmtId="3" fontId="140" fillId="0" borderId="0" xfId="0" applyNumberFormat="1" applyFont="1"/>
    <xf numFmtId="0" fontId="140" fillId="0" borderId="0" xfId="0" applyFont="1" applyFill="1" applyAlignment="1">
      <alignment horizontal="center"/>
    </xf>
    <xf numFmtId="182" fontId="144" fillId="0" borderId="0" xfId="0" applyNumberFormat="1" applyFont="1" applyFill="1" applyBorder="1"/>
    <xf numFmtId="0" fontId="160" fillId="0" borderId="0" xfId="0" applyFont="1" applyFill="1" applyAlignment="1"/>
    <xf numFmtId="0" fontId="162" fillId="0" borderId="0" xfId="0" applyFont="1" applyFill="1" applyBorder="1"/>
    <xf numFmtId="1" fontId="147" fillId="0" borderId="0" xfId="0" applyNumberFormat="1" applyFont="1" applyFill="1" applyBorder="1" applyAlignment="1">
      <alignment horizontal="center"/>
    </xf>
    <xf numFmtId="3" fontId="139" fillId="0" borderId="0" xfId="0" applyNumberFormat="1" applyFont="1" applyFill="1" applyBorder="1" applyAlignment="1">
      <alignment horizontal="left" wrapText="1"/>
    </xf>
    <xf numFmtId="3" fontId="139" fillId="0" borderId="0" xfId="0" applyNumberFormat="1" applyFont="1" applyFill="1" applyBorder="1" applyAlignment="1">
      <alignment horizontal="left" vertical="center"/>
    </xf>
    <xf numFmtId="3" fontId="159" fillId="0" borderId="0" xfId="0" applyNumberFormat="1" applyFont="1" applyBorder="1"/>
    <xf numFmtId="0" fontId="145" fillId="0" borderId="0" xfId="7581" applyFont="1" applyFill="1" applyBorder="1" applyAlignment="1">
      <alignment horizontal="left" vertical="top"/>
    </xf>
    <xf numFmtId="3" fontId="145" fillId="0" borderId="0" xfId="0" applyNumberFormat="1" applyFont="1" applyFill="1" applyBorder="1" applyAlignment="1"/>
    <xf numFmtId="3" fontId="139" fillId="0" borderId="0" xfId="0" applyNumberFormat="1" applyFont="1" applyBorder="1" applyAlignment="1">
      <alignment horizontal="left" vertical="center"/>
    </xf>
    <xf numFmtId="0" fontId="145" fillId="0" borderId="0" xfId="0" applyFont="1" applyFill="1" applyBorder="1"/>
    <xf numFmtId="0" fontId="153" fillId="0" borderId="0" xfId="0" applyFont="1" applyFill="1" applyBorder="1" applyAlignment="1">
      <alignment horizontal="center"/>
    </xf>
    <xf numFmtId="165" fontId="145" fillId="0" borderId="0" xfId="1" applyNumberFormat="1" applyFont="1" applyFill="1" applyBorder="1"/>
    <xf numFmtId="0" fontId="145" fillId="0" borderId="0" xfId="0" applyFont="1" applyBorder="1"/>
    <xf numFmtId="164" fontId="145" fillId="0" borderId="0" xfId="1" applyNumberFormat="1" applyFont="1" applyFill="1" applyBorder="1"/>
    <xf numFmtId="0" fontId="153" fillId="0" borderId="0" xfId="171" applyFont="1" applyFill="1" applyBorder="1" applyAlignment="1" applyProtection="1">
      <alignment horizontal="left"/>
    </xf>
    <xf numFmtId="1" fontId="153" fillId="0" borderId="0" xfId="0" applyNumberFormat="1" applyFont="1" applyFill="1" applyBorder="1" applyAlignment="1">
      <alignment horizontal="center"/>
    </xf>
    <xf numFmtId="9" fontId="145" fillId="0" borderId="0" xfId="1" applyFont="1" applyFill="1" applyBorder="1"/>
    <xf numFmtId="0" fontId="145" fillId="0" borderId="0" xfId="171" applyFont="1" applyFill="1" applyBorder="1" applyAlignment="1" applyProtection="1">
      <alignment horizontal="left" indent="1"/>
    </xf>
    <xf numFmtId="9" fontId="145" fillId="0" borderId="0" xfId="172" applyNumberFormat="1" applyFont="1" applyFill="1" applyBorder="1"/>
    <xf numFmtId="9" fontId="145" fillId="0" borderId="0" xfId="1" applyNumberFormat="1" applyFont="1" applyFill="1" applyBorder="1"/>
    <xf numFmtId="165" fontId="153" fillId="0" borderId="0" xfId="1" applyNumberFormat="1" applyFont="1" applyFill="1" applyBorder="1"/>
    <xf numFmtId="167" fontId="41" fillId="0" borderId="0" xfId="0" applyNumberFormat="1" applyFont="1" applyFill="1" applyBorder="1" applyAlignment="1">
      <alignment horizontal="left"/>
    </xf>
    <xf numFmtId="3" fontId="143" fillId="0" borderId="0" xfId="0" applyNumberFormat="1" applyFont="1" applyFill="1" applyBorder="1" applyAlignment="1">
      <alignment horizontal="center" vertical="center"/>
    </xf>
    <xf numFmtId="3" fontId="143" fillId="0" borderId="0" xfId="0" applyNumberFormat="1" applyFont="1" applyFill="1" applyBorder="1" applyAlignment="1">
      <alignment wrapText="1"/>
    </xf>
    <xf numFmtId="9" fontId="143" fillId="0" borderId="0" xfId="1" applyFont="1" applyFill="1" applyBorder="1"/>
    <xf numFmtId="164" fontId="143" fillId="0" borderId="0" xfId="1" applyNumberFormat="1" applyFont="1" applyFill="1" applyBorder="1"/>
    <xf numFmtId="9" fontId="144" fillId="0" borderId="0" xfId="1" applyFont="1" applyFill="1" applyBorder="1"/>
    <xf numFmtId="3" fontId="163" fillId="0" borderId="0" xfId="0" applyNumberFormat="1" applyFont="1" applyBorder="1"/>
    <xf numFmtId="3" fontId="157" fillId="0" borderId="0" xfId="0" applyNumberFormat="1" applyFont="1" applyBorder="1"/>
    <xf numFmtId="3" fontId="157" fillId="0" borderId="0" xfId="0" applyNumberFormat="1" applyFont="1"/>
    <xf numFmtId="3" fontId="139" fillId="0" borderId="0" xfId="0" applyNumberFormat="1" applyFont="1" applyAlignment="1">
      <alignment horizontal="center" vertical="center"/>
    </xf>
    <xf numFmtId="168" fontId="143" fillId="0" borderId="0" xfId="0" applyNumberFormat="1" applyFont="1" applyBorder="1" applyAlignment="1">
      <alignment horizontal="right"/>
    </xf>
    <xf numFmtId="3" fontId="144" fillId="0" borderId="0" xfId="0" applyNumberFormat="1" applyFont="1" applyBorder="1" applyAlignment="1">
      <alignment horizontal="left"/>
    </xf>
    <xf numFmtId="168" fontId="144" fillId="0" borderId="0" xfId="0" applyNumberFormat="1" applyFont="1" applyBorder="1" applyAlignment="1">
      <alignment horizontal="right"/>
    </xf>
    <xf numFmtId="3" fontId="155" fillId="0" borderId="0" xfId="0" applyNumberFormat="1" applyFont="1" applyBorder="1"/>
    <xf numFmtId="0" fontId="144" fillId="0" borderId="0" xfId="21" applyFont="1" applyFill="1" applyBorder="1" applyAlignment="1">
      <alignment horizontal="left"/>
    </xf>
    <xf numFmtId="185" fontId="144" fillId="0" borderId="0" xfId="20869" applyNumberFormat="1" applyFont="1" applyFill="1" applyBorder="1" applyAlignment="1">
      <alignment horizontal="left"/>
    </xf>
    <xf numFmtId="3" fontId="164" fillId="0" borderId="0" xfId="0" applyNumberFormat="1" applyFont="1" applyFill="1" applyBorder="1"/>
    <xf numFmtId="0" fontId="148" fillId="0" borderId="0" xfId="0" applyFont="1" applyFill="1" applyBorder="1" applyAlignment="1">
      <alignment horizontal="center"/>
    </xf>
    <xf numFmtId="170" fontId="148" fillId="0" borderId="0" xfId="0" applyNumberFormat="1" applyFont="1" applyFill="1" applyBorder="1" applyAlignment="1">
      <alignment horizontal="right"/>
    </xf>
    <xf numFmtId="3" fontId="165" fillId="0" borderId="0" xfId="0" applyNumberFormat="1" applyFont="1"/>
    <xf numFmtId="3" fontId="165" fillId="0" borderId="0" xfId="0" applyNumberFormat="1" applyFont="1" applyAlignment="1">
      <alignment wrapText="1"/>
    </xf>
    <xf numFmtId="3" fontId="165" fillId="0" borderId="0" xfId="0" applyNumberFormat="1" applyFont="1" applyAlignment="1">
      <alignment horizontal="left" wrapText="1"/>
    </xf>
    <xf numFmtId="3" fontId="165" fillId="0" borderId="0" xfId="0" applyNumberFormat="1" applyFont="1" applyFill="1" applyBorder="1"/>
    <xf numFmtId="1" fontId="164" fillId="0" borderId="0" xfId="0" applyNumberFormat="1" applyFont="1" applyFill="1" applyBorder="1" applyAlignment="1">
      <alignment horizontal="center"/>
    </xf>
    <xf numFmtId="166" fontId="166" fillId="0" borderId="0" xfId="0" applyNumberFormat="1" applyFont="1" applyFill="1" applyBorder="1" applyAlignment="1">
      <alignment horizontal="right"/>
    </xf>
    <xf numFmtId="3" fontId="166" fillId="0" borderId="0" xfId="0" applyNumberFormat="1" applyFont="1" applyFill="1" applyBorder="1" applyAlignment="1">
      <alignment horizontal="left"/>
    </xf>
    <xf numFmtId="9" fontId="165" fillId="0" borderId="0" xfId="1" applyFont="1"/>
    <xf numFmtId="3" fontId="13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65" fillId="0" borderId="0" xfId="0" applyNumberFormat="1" applyFont="1" applyBorder="1"/>
    <xf numFmtId="3" fontId="139" fillId="0" borderId="0" xfId="0" applyNumberFormat="1" applyFont="1" applyFill="1" applyBorder="1" applyAlignment="1">
      <alignment horizontal="center" vertical="center"/>
    </xf>
    <xf numFmtId="167" fontId="137" fillId="0" borderId="0" xfId="0" applyNumberFormat="1" applyFont="1" applyBorder="1" applyAlignment="1">
      <alignment horizontal="right"/>
    </xf>
    <xf numFmtId="168" fontId="147" fillId="0" borderId="0" xfId="0" applyNumberFormat="1" applyFont="1" applyBorder="1" applyAlignment="1">
      <alignment horizontal="right"/>
    </xf>
    <xf numFmtId="0" fontId="139" fillId="0" borderId="0" xfId="21" applyFont="1" applyFill="1" applyBorder="1" applyAlignment="1">
      <alignment horizontal="left"/>
    </xf>
    <xf numFmtId="185" fontId="139" fillId="0" borderId="0" xfId="20869" applyNumberFormat="1" applyFont="1" applyFill="1" applyBorder="1" applyAlignment="1">
      <alignment horizontal="left"/>
    </xf>
    <xf numFmtId="167" fontId="147" fillId="0" borderId="0" xfId="0" applyNumberFormat="1" applyFont="1" applyBorder="1" applyAlignment="1">
      <alignment horizontal="right"/>
    </xf>
    <xf numFmtId="3" fontId="137" fillId="0" borderId="0" xfId="0" applyNumberFormat="1" applyFont="1" applyFill="1" applyBorder="1"/>
    <xf numFmtId="3" fontId="167" fillId="0" borderId="0" xfId="0" applyNumberFormat="1" applyFont="1" applyFill="1" applyAlignment="1">
      <alignment horizontal="center"/>
    </xf>
    <xf numFmtId="3" fontId="167" fillId="0" borderId="0" xfId="0" applyNumberFormat="1" applyFont="1" applyFill="1" applyBorder="1" applyAlignment="1">
      <alignment horizontal="center"/>
    </xf>
    <xf numFmtId="168" fontId="137" fillId="0" borderId="0" xfId="0" applyNumberFormat="1" applyFont="1" applyFill="1" applyBorder="1" applyAlignment="1"/>
    <xf numFmtId="168" fontId="137" fillId="0" borderId="0" xfId="0" applyNumberFormat="1" applyFont="1" applyFill="1" applyBorder="1" applyAlignment="1">
      <alignment wrapText="1"/>
    </xf>
    <xf numFmtId="3" fontId="137" fillId="0" borderId="0" xfId="0" applyNumberFormat="1" applyFont="1" applyFill="1"/>
    <xf numFmtId="166" fontId="137" fillId="0" borderId="0" xfId="0" applyNumberFormat="1" applyFont="1" applyFill="1"/>
    <xf numFmtId="168" fontId="137" fillId="0" borderId="0" xfId="0" applyNumberFormat="1" applyFont="1" applyFill="1" applyBorder="1" applyAlignment="1">
      <alignment horizontal="right"/>
    </xf>
    <xf numFmtId="0" fontId="168" fillId="0" borderId="0" xfId="0" applyFont="1" applyFill="1" applyBorder="1" applyAlignment="1">
      <alignment horizontal="left"/>
    </xf>
    <xf numFmtId="166" fontId="137" fillId="0" borderId="0" xfId="0" applyNumberFormat="1" applyFont="1" applyFill="1" applyBorder="1"/>
    <xf numFmtId="3" fontId="168" fillId="0" borderId="0" xfId="0" applyNumberFormat="1" applyFont="1" applyFill="1" applyBorder="1"/>
    <xf numFmtId="49" fontId="169" fillId="0" borderId="0" xfId="0" applyNumberFormat="1" applyFont="1" applyFill="1" applyBorder="1" applyAlignment="1">
      <alignment horizontal="center" vertical="center" wrapText="1"/>
    </xf>
    <xf numFmtId="49" fontId="170" fillId="0" borderId="0" xfId="0" applyNumberFormat="1" applyFont="1" applyFill="1" applyBorder="1" applyAlignment="1"/>
    <xf numFmtId="167" fontId="127" fillId="0" borderId="0" xfId="0" applyNumberFormat="1" applyFont="1" applyFill="1" applyBorder="1" applyAlignment="1">
      <alignment horizontal="right"/>
    </xf>
    <xf numFmtId="1" fontId="169" fillId="0" borderId="0" xfId="0" applyNumberFormat="1" applyFont="1" applyFill="1" applyBorder="1" applyAlignment="1">
      <alignment horizontal="center" vertical="center" wrapText="1"/>
    </xf>
    <xf numFmtId="3" fontId="137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 applyProtection="1">
      <alignment horizontal="left"/>
    </xf>
    <xf numFmtId="9" fontId="137" fillId="0" borderId="0" xfId="1" applyFont="1" applyFill="1" applyBorder="1" applyAlignment="1">
      <alignment horizontal="right"/>
    </xf>
    <xf numFmtId="9" fontId="168" fillId="0" borderId="0" xfId="5" applyFont="1" applyFill="1" applyBorder="1"/>
    <xf numFmtId="3" fontId="69" fillId="0" borderId="0" xfId="0" applyNumberFormat="1" applyFont="1" applyFill="1" applyBorder="1"/>
    <xf numFmtId="3" fontId="136" fillId="0" borderId="0" xfId="0" applyNumberFormat="1" applyFont="1" applyFill="1" applyBorder="1" applyAlignment="1"/>
    <xf numFmtId="168" fontId="136" fillId="0" borderId="0" xfId="0" applyNumberFormat="1" applyFont="1" applyFill="1" applyBorder="1" applyAlignment="1">
      <alignment horizontal="right"/>
    </xf>
    <xf numFmtId="164" fontId="136" fillId="0" borderId="0" xfId="0" applyNumberFormat="1" applyFont="1" applyFill="1" applyBorder="1" applyAlignment="1">
      <alignment horizontal="right"/>
    </xf>
    <xf numFmtId="3" fontId="168" fillId="0" borderId="0" xfId="0" applyNumberFormat="1" applyFont="1" applyFill="1" applyBorder="1" applyAlignment="1">
      <alignment horizontal="center"/>
    </xf>
    <xf numFmtId="3" fontId="170" fillId="0" borderId="0" xfId="0" applyNumberFormat="1" applyFont="1" applyFill="1" applyBorder="1" applyAlignment="1">
      <alignment horizontal="left"/>
    </xf>
    <xf numFmtId="9" fontId="137" fillId="0" borderId="0" xfId="1" applyFont="1" applyFill="1" applyBorder="1"/>
    <xf numFmtId="167" fontId="137" fillId="0" borderId="0" xfId="0" applyNumberFormat="1" applyFont="1" applyFill="1" applyBorder="1" applyAlignment="1">
      <alignment horizontal="right"/>
    </xf>
    <xf numFmtId="168" fontId="127" fillId="0" borderId="0" xfId="0" applyNumberFormat="1" applyFont="1" applyFill="1" applyBorder="1" applyAlignment="1">
      <alignment horizontal="right"/>
    </xf>
    <xf numFmtId="3" fontId="170" fillId="0" borderId="0" xfId="0" applyNumberFormat="1" applyFont="1" applyBorder="1" applyAlignment="1">
      <alignment horizontal="left"/>
    </xf>
    <xf numFmtId="167" fontId="137" fillId="0" borderId="0" xfId="0" applyNumberFormat="1" applyFont="1" applyBorder="1"/>
    <xf numFmtId="0" fontId="168" fillId="0" borderId="0" xfId="0" applyFont="1" applyBorder="1" applyAlignment="1">
      <alignment horizontal="left"/>
    </xf>
    <xf numFmtId="3" fontId="137" fillId="0" borderId="0" xfId="0" applyNumberFormat="1" applyFont="1" applyBorder="1" applyAlignment="1">
      <alignment horizontal="left"/>
    </xf>
    <xf numFmtId="3" fontId="137" fillId="0" borderId="0" xfId="0" applyNumberFormat="1" applyFont="1" applyBorder="1"/>
    <xf numFmtId="166" fontId="137" fillId="0" borderId="0" xfId="0" applyNumberFormat="1" applyFont="1" applyBorder="1"/>
    <xf numFmtId="0" fontId="136" fillId="0" borderId="0" xfId="0" applyFont="1" applyFill="1" applyBorder="1"/>
    <xf numFmtId="49" fontId="170" fillId="0" borderId="0" xfId="0" applyNumberFormat="1" applyFont="1" applyBorder="1"/>
    <xf numFmtId="9" fontId="137" fillId="0" borderId="0" xfId="1" applyFont="1" applyBorder="1"/>
    <xf numFmtId="3" fontId="137" fillId="0" borderId="0" xfId="0" applyNumberFormat="1" applyFont="1" applyBorder="1" applyAlignment="1"/>
    <xf numFmtId="49" fontId="137" fillId="0" borderId="0" xfId="0" applyNumberFormat="1" applyFont="1" applyFill="1" applyBorder="1" applyAlignment="1">
      <alignment wrapText="1"/>
    </xf>
    <xf numFmtId="3" fontId="137" fillId="0" borderId="0" xfId="0" applyNumberFormat="1" applyFont="1"/>
    <xf numFmtId="3" fontId="137" fillId="0" borderId="0" xfId="0" applyNumberFormat="1" applyFont="1" applyAlignment="1">
      <alignment wrapText="1"/>
    </xf>
    <xf numFmtId="9" fontId="137" fillId="0" borderId="0" xfId="1" applyFont="1"/>
    <xf numFmtId="3" fontId="137" fillId="0" borderId="0" xfId="0" applyNumberFormat="1" applyFont="1" applyAlignment="1"/>
    <xf numFmtId="3" fontId="139" fillId="0" borderId="0" xfId="0" applyNumberFormat="1" applyFont="1" applyFill="1" applyAlignment="1">
      <alignment horizontal="center" vertical="center"/>
    </xf>
    <xf numFmtId="49" fontId="143" fillId="0" borderId="0" xfId="0" applyNumberFormat="1" applyFont="1" applyAlignment="1">
      <alignment horizontal="center"/>
    </xf>
    <xf numFmtId="49" fontId="147" fillId="0" borderId="0" xfId="0" applyNumberFormat="1" applyFont="1" applyBorder="1"/>
    <xf numFmtId="3" fontId="139" fillId="0" borderId="0" xfId="0" applyNumberFormat="1" applyFont="1" applyFill="1" applyBorder="1" applyAlignment="1">
      <alignment horizontal="left" vertical="top"/>
    </xf>
    <xf numFmtId="9" fontId="139" fillId="0" borderId="0" xfId="1" applyFont="1" applyBorder="1"/>
    <xf numFmtId="3" fontId="139" fillId="0" borderId="0" xfId="0" applyNumberFormat="1" applyFont="1" applyBorder="1" applyAlignment="1"/>
    <xf numFmtId="3" fontId="171" fillId="0" borderId="0" xfId="20871" applyNumberFormat="1" applyFont="1" applyFill="1" applyBorder="1"/>
    <xf numFmtId="167" fontId="20" fillId="0" borderId="0" xfId="0" applyNumberFormat="1" applyFont="1" applyFill="1" applyBorder="1" applyAlignment="1">
      <alignment horizontal="left"/>
    </xf>
    <xf numFmtId="165" fontId="139" fillId="0" borderId="0" xfId="0" applyNumberFormat="1" applyFont="1" applyFill="1" applyBorder="1" applyAlignment="1">
      <alignment wrapText="1"/>
    </xf>
    <xf numFmtId="1" fontId="26" fillId="3" borderId="9" xfId="0" applyNumberFormat="1" applyFont="1" applyFill="1" applyBorder="1" applyAlignment="1">
      <alignment horizontal="center" vertical="center" wrapText="1"/>
    </xf>
    <xf numFmtId="1" fontId="26" fillId="3" borderId="12" xfId="0" applyNumberFormat="1" applyFont="1" applyFill="1" applyBorder="1" applyAlignment="1">
      <alignment horizontal="center" vertical="center" wrapText="1"/>
    </xf>
    <xf numFmtId="1" fontId="20" fillId="3" borderId="5" xfId="20871" applyNumberFormat="1" applyFont="1" applyFill="1" applyBorder="1" applyAlignment="1">
      <alignment horizontal="center" vertical="center" wrapText="1"/>
    </xf>
    <xf numFmtId="49" fontId="26" fillId="3" borderId="9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/>
    <xf numFmtId="167" fontId="30" fillId="0" borderId="0" xfId="0" applyNumberFormat="1" applyFont="1" applyBorder="1" applyAlignment="1">
      <alignment horizontal="right"/>
    </xf>
    <xf numFmtId="3" fontId="172" fillId="0" borderId="0" xfId="0" applyNumberFormat="1" applyFont="1" applyFill="1"/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left" wrapText="1"/>
    </xf>
    <xf numFmtId="3" fontId="50" fillId="2" borderId="0" xfId="0" applyNumberFormat="1" applyFont="1" applyFill="1" applyBorder="1" applyAlignment="1">
      <alignment horizontal="left" vertical="center"/>
    </xf>
    <xf numFmtId="0" fontId="52" fillId="3" borderId="0" xfId="0" applyFont="1" applyFill="1" applyAlignment="1">
      <alignment horizontal="left"/>
    </xf>
    <xf numFmtId="3" fontId="13" fillId="0" borderId="0" xfId="0" applyNumberFormat="1" applyFont="1" applyBorder="1" applyAlignment="1">
      <alignment horizontal="left" wrapText="1"/>
    </xf>
    <xf numFmtId="49" fontId="44" fillId="0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left" vertical="center"/>
    </xf>
    <xf numFmtId="3" fontId="15" fillId="30" borderId="4" xfId="0" applyNumberFormat="1" applyFont="1" applyFill="1" applyBorder="1" applyAlignment="1">
      <alignment horizontal="center"/>
    </xf>
    <xf numFmtId="3" fontId="15" fillId="30" borderId="0" xfId="0" applyNumberFormat="1" applyFont="1" applyFill="1" applyBorder="1" applyAlignment="1">
      <alignment horizontal="center"/>
    </xf>
    <xf numFmtId="167" fontId="15" fillId="30" borderId="35" xfId="0" applyNumberFormat="1" applyFont="1" applyFill="1" applyBorder="1" applyAlignment="1">
      <alignment horizontal="center"/>
    </xf>
    <xf numFmtId="167" fontId="15" fillId="30" borderId="34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left" vertical="center" wrapText="1"/>
    </xf>
    <xf numFmtId="49" fontId="26" fillId="3" borderId="9" xfId="0" applyNumberFormat="1" applyFont="1" applyFill="1" applyBorder="1" applyAlignment="1">
      <alignment horizontal="center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center" vertical="center" wrapText="1"/>
    </xf>
    <xf numFmtId="49" fontId="26" fillId="3" borderId="32" xfId="0" applyNumberFormat="1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/>
    </xf>
    <xf numFmtId="3" fontId="19" fillId="3" borderId="14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9" fillId="3" borderId="15" xfId="0" applyNumberFormat="1" applyFont="1" applyFill="1" applyBorder="1" applyAlignment="1">
      <alignment horizontal="center"/>
    </xf>
    <xf numFmtId="3" fontId="35" fillId="0" borderId="0" xfId="0" applyNumberFormat="1" applyFont="1" applyBorder="1" applyAlignment="1">
      <alignment horizontal="right"/>
    </xf>
    <xf numFmtId="49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 horizontal="center"/>
    </xf>
    <xf numFmtId="1" fontId="143" fillId="0" borderId="0" xfId="0" applyNumberFormat="1" applyFont="1" applyBorder="1" applyAlignment="1">
      <alignment horizontal="center"/>
    </xf>
    <xf numFmtId="49" fontId="14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3" fontId="139" fillId="0" borderId="0" xfId="0" applyNumberFormat="1" applyFont="1" applyFill="1" applyAlignment="1">
      <alignment horizontal="center" vertical="center"/>
    </xf>
    <xf numFmtId="3" fontId="13" fillId="0" borderId="0" xfId="20871" applyNumberFormat="1" applyFont="1" applyBorder="1" applyAlignment="1">
      <alignment horizontal="left" wrapText="1"/>
    </xf>
    <xf numFmtId="3" fontId="13" fillId="0" borderId="0" xfId="20871" applyNumberFormat="1" applyFont="1" applyAlignment="1">
      <alignment horizontal="left"/>
    </xf>
    <xf numFmtId="3" fontId="16" fillId="0" borderId="0" xfId="0" applyNumberFormat="1" applyFont="1" applyBorder="1" applyAlignment="1">
      <alignment horizontal="left" wrapText="1"/>
    </xf>
    <xf numFmtId="3" fontId="22" fillId="2" borderId="0" xfId="0" applyNumberFormat="1" applyFont="1" applyFill="1" applyBorder="1" applyAlignment="1">
      <alignment horizontal="left" vertical="center"/>
    </xf>
    <xf numFmtId="9" fontId="141" fillId="0" borderId="0" xfId="1" applyFont="1" applyFill="1" applyBorder="1" applyAlignment="1">
      <alignment horizontal="center" vertical="center"/>
    </xf>
    <xf numFmtId="3" fontId="13" fillId="29" borderId="0" xfId="20871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3" fontId="1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6" fillId="0" borderId="0" xfId="0" applyNumberFormat="1" applyFont="1" applyBorder="1" applyAlignment="1">
      <alignment vertical="center"/>
    </xf>
    <xf numFmtId="3" fontId="139" fillId="0" borderId="0" xfId="0" applyNumberFormat="1" applyFont="1" applyFill="1" applyBorder="1" applyAlignment="1">
      <alignment horizontal="center"/>
    </xf>
    <xf numFmtId="3" fontId="143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5" fillId="0" borderId="0" xfId="0" applyNumberFormat="1" applyFont="1" applyBorder="1" applyAlignment="1">
      <alignment horizontal="justify" wrapText="1"/>
    </xf>
    <xf numFmtId="0" fontId="36" fillId="0" borderId="0" xfId="0" applyFont="1" applyBorder="1" applyAlignment="1">
      <alignment horizontal="justify" wrapText="1"/>
    </xf>
    <xf numFmtId="3" fontId="13" fillId="0" borderId="0" xfId="20871" applyNumberFormat="1" applyFont="1" applyBorder="1" applyAlignment="1">
      <alignment horizontal="left" vertical="top" wrapText="1"/>
    </xf>
    <xf numFmtId="3" fontId="13" fillId="0" borderId="0" xfId="20871" applyNumberFormat="1" applyFont="1" applyAlignment="1">
      <alignment horizontal="left" wrapText="1"/>
    </xf>
    <xf numFmtId="49" fontId="30" fillId="0" borderId="0" xfId="0" applyNumberFormat="1" applyFont="1" applyAlignment="1">
      <alignment horizontal="center"/>
    </xf>
    <xf numFmtId="3" fontId="144" fillId="0" borderId="0" xfId="0" applyNumberFormat="1" applyFont="1" applyFill="1" applyBorder="1" applyAlignment="1">
      <alignment horizontal="center"/>
    </xf>
    <xf numFmtId="49" fontId="14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1" fontId="143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3" fontId="35" fillId="0" borderId="0" xfId="0" applyNumberFormat="1" applyFont="1" applyBorder="1" applyAlignment="1">
      <alignment horizontal="justify" vertical="center" wrapText="1"/>
    </xf>
    <xf numFmtId="0" fontId="121" fillId="0" borderId="0" xfId="3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left" wrapText="1"/>
    </xf>
    <xf numFmtId="3" fontId="34" fillId="0" borderId="0" xfId="0" applyNumberFormat="1" applyFont="1" applyFill="1" applyBorder="1" applyAlignment="1">
      <alignment horizontal="left"/>
    </xf>
    <xf numFmtId="0" fontId="0" fillId="2" borderId="0" xfId="0" applyFill="1" applyAlignment="1"/>
    <xf numFmtId="3" fontId="13" fillId="0" borderId="0" xfId="20" applyNumberFormat="1" applyFont="1" applyFill="1" applyBorder="1" applyAlignment="1"/>
    <xf numFmtId="0" fontId="0" fillId="0" borderId="0" xfId="0" applyFill="1" applyAlignment="1"/>
    <xf numFmtId="3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/>
    <xf numFmtId="0" fontId="140" fillId="0" borderId="0" xfId="0" applyFont="1" applyFill="1" applyAlignment="1">
      <alignment horizontal="center"/>
    </xf>
    <xf numFmtId="3" fontId="13" fillId="0" borderId="0" xfId="20" applyNumberFormat="1" applyFont="1" applyFill="1" applyBorder="1" applyAlignment="1">
      <alignment horizontal="left"/>
    </xf>
    <xf numFmtId="3" fontId="35" fillId="0" borderId="0" xfId="0" applyNumberFormat="1" applyFont="1" applyBorder="1" applyAlignment="1">
      <alignment horizontal="left" wrapText="1"/>
    </xf>
    <xf numFmtId="3" fontId="13" fillId="0" borderId="0" xfId="2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" fontId="13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/>
    </xf>
  </cellXfs>
  <cellStyles count="20880">
    <cellStyle name="20 % – Zvýraznění1 10" xfId="2425"/>
    <cellStyle name="20 % – Zvýraznění1 11" xfId="2466"/>
    <cellStyle name="20 % – Zvýraznění1 12" xfId="2505"/>
    <cellStyle name="20 % – Zvýraznění1 13" xfId="2548"/>
    <cellStyle name="20 % – Zvýraznění1 14" xfId="2589"/>
    <cellStyle name="20 % – Zvýraznění1 15" xfId="2630"/>
    <cellStyle name="20 % – Zvýraznění1 16" xfId="2671"/>
    <cellStyle name="20 % – Zvýraznění1 17" xfId="2712"/>
    <cellStyle name="20 % – Zvýraznění1 18" xfId="2753"/>
    <cellStyle name="20 % – Zvýraznění1 19" xfId="2794"/>
    <cellStyle name="20 % – Zvýraznění1 2" xfId="2101"/>
    <cellStyle name="20 % – Zvýraznění1 20" xfId="2835"/>
    <cellStyle name="20 % – Zvýraznění1 21" xfId="2876"/>
    <cellStyle name="20 % – Zvýraznění1 22" xfId="2917"/>
    <cellStyle name="20 % – Zvýraznění1 23" xfId="2958"/>
    <cellStyle name="20 % – Zvýraznění1 24" xfId="2999"/>
    <cellStyle name="20 % – Zvýraznění1 25" xfId="3040"/>
    <cellStyle name="20 % – Zvýraznění1 26" xfId="3081"/>
    <cellStyle name="20 % – Zvýraznění1 27" xfId="3122"/>
    <cellStyle name="20 % – Zvýraznění1 28" xfId="3163"/>
    <cellStyle name="20 % – Zvýraznění1 29" xfId="3204"/>
    <cellStyle name="20 % – Zvýraznění1 3" xfId="2100"/>
    <cellStyle name="20 % – Zvýraznění1 30" xfId="3245"/>
    <cellStyle name="20 % – Zvýraznění1 31" xfId="3286"/>
    <cellStyle name="20 % – Zvýraznění1 32" xfId="3326"/>
    <cellStyle name="20 % – Zvýraznění1 33" xfId="3368"/>
    <cellStyle name="20 % – Zvýraznění1 34" xfId="3409"/>
    <cellStyle name="20 % – Zvýraznění1 35" xfId="3450"/>
    <cellStyle name="20 % – Zvýraznění1 36" xfId="3491"/>
    <cellStyle name="20 % – Zvýraznění1 37" xfId="3531"/>
    <cellStyle name="20 % – Zvýraznění1 38" xfId="3573"/>
    <cellStyle name="20 % – Zvýraznění1 39" xfId="3614"/>
    <cellStyle name="20 % – Zvýraznění1 4" xfId="2179"/>
    <cellStyle name="20 % – Zvýraznění1 40" xfId="3655"/>
    <cellStyle name="20 % – Zvýraznění1 41" xfId="3696"/>
    <cellStyle name="20 % – Zvýraznění1 42" xfId="3737"/>
    <cellStyle name="20 % – Zvýraznění1 43" xfId="3778"/>
    <cellStyle name="20 % – Zvýraznění1 44" xfId="3819"/>
    <cellStyle name="20 % – Zvýraznění1 45" xfId="3867"/>
    <cellStyle name="20 % – Zvýraznění1 46" xfId="3899"/>
    <cellStyle name="20 % – Zvýraznění1 47" xfId="4114"/>
    <cellStyle name="20 % – Zvýraznění1 48" xfId="4180"/>
    <cellStyle name="20 % – Zvýraznění1 49" xfId="4183"/>
    <cellStyle name="20 % – Zvýraznění1 5" xfId="2220"/>
    <cellStyle name="20 % – Zvýraznění1 50" xfId="4238"/>
    <cellStyle name="20 % – Zvýraznění1 51" xfId="4294"/>
    <cellStyle name="20 % – Zvýraznění1 52" xfId="4247"/>
    <cellStyle name="20 % – Zvýraznění1 53" xfId="4272"/>
    <cellStyle name="20 % – Zvýraznění1 54" xfId="4373"/>
    <cellStyle name="20 % – Zvýraznění1 55" xfId="4427"/>
    <cellStyle name="20 % – Zvýraznění1 56" xfId="4486"/>
    <cellStyle name="20 % – Zvýraznění1 57" xfId="4534"/>
    <cellStyle name="20 % – Zvýraznění1 58" xfId="4580"/>
    <cellStyle name="20 % – Zvýraznění1 59" xfId="4447"/>
    <cellStyle name="20 % – Zvýraznění1 6" xfId="2260"/>
    <cellStyle name="20 % – Zvýraznění1 60" xfId="2012"/>
    <cellStyle name="20 % – Zvýraznění1 7" xfId="2302"/>
    <cellStyle name="20 % – Zvýraznění1 8" xfId="2342"/>
    <cellStyle name="20 % – Zvýraznění1 9" xfId="2384"/>
    <cellStyle name="20 % – Zvýraznění2 10" xfId="2424"/>
    <cellStyle name="20 % – Zvýraznění2 11" xfId="2465"/>
    <cellStyle name="20 % – Zvýraznění2 12" xfId="2521"/>
    <cellStyle name="20 % – Zvýraznění2 13" xfId="2547"/>
    <cellStyle name="20 % – Zvýraznění2 14" xfId="2588"/>
    <cellStyle name="20 % – Zvýraznění2 15" xfId="2629"/>
    <cellStyle name="20 % – Zvýraznění2 16" xfId="2670"/>
    <cellStyle name="20 % – Zvýraznění2 17" xfId="2711"/>
    <cellStyle name="20 % – Zvýraznění2 18" xfId="2752"/>
    <cellStyle name="20 % – Zvýraznění2 19" xfId="2793"/>
    <cellStyle name="20 % – Zvýraznění2 2" xfId="2102"/>
    <cellStyle name="20 % – Zvýraznění2 20" xfId="2834"/>
    <cellStyle name="20 % – Zvýraznění2 21" xfId="2875"/>
    <cellStyle name="20 % – Zvýraznění2 22" xfId="2916"/>
    <cellStyle name="20 % – Zvýraznění2 23" xfId="2957"/>
    <cellStyle name="20 % – Zvýraznění2 24" xfId="2998"/>
    <cellStyle name="20 % – Zvýraznění2 25" xfId="3039"/>
    <cellStyle name="20 % – Zvýraznění2 26" xfId="3080"/>
    <cellStyle name="20 % – Zvýraznění2 27" xfId="3121"/>
    <cellStyle name="20 % – Zvýraznění2 28" xfId="3162"/>
    <cellStyle name="20 % – Zvýraznění2 29" xfId="3203"/>
    <cellStyle name="20 % – Zvýraznění2 3" xfId="2146"/>
    <cellStyle name="20 % – Zvýraznění2 30" xfId="3244"/>
    <cellStyle name="20 % – Zvýraznění2 31" xfId="3285"/>
    <cellStyle name="20 % – Zvýraznění2 32" xfId="3342"/>
    <cellStyle name="20 % – Zvýraznění2 33" xfId="3367"/>
    <cellStyle name="20 % – Zvýraznění2 34" xfId="3408"/>
    <cellStyle name="20 % – Zvýraznění2 35" xfId="3449"/>
    <cellStyle name="20 % – Zvýraznění2 36" xfId="3490"/>
    <cellStyle name="20 % – Zvýraznění2 37" xfId="3547"/>
    <cellStyle name="20 % – Zvýraznění2 38" xfId="3572"/>
    <cellStyle name="20 % – Zvýraznění2 39" xfId="3613"/>
    <cellStyle name="20 % – Zvýraznění2 4" xfId="2178"/>
    <cellStyle name="20 % – Zvýraznění2 40" xfId="3654"/>
    <cellStyle name="20 % – Zvýraznění2 41" xfId="3695"/>
    <cellStyle name="20 % – Zvýraznění2 42" xfId="3736"/>
    <cellStyle name="20 % – Zvýraznění2 43" xfId="3777"/>
    <cellStyle name="20 % – Zvýraznění2 44" xfId="3818"/>
    <cellStyle name="20 % – Zvýraznění2 45" xfId="3868"/>
    <cellStyle name="20 % – Zvýraznění2 46" xfId="3915"/>
    <cellStyle name="20 % – Zvýraznění2 47" xfId="4092"/>
    <cellStyle name="20 % – Zvýraznění2 48" xfId="4178"/>
    <cellStyle name="20 % – Zvýraznění2 49" xfId="4134"/>
    <cellStyle name="20 % – Zvýraznění2 5" xfId="2219"/>
    <cellStyle name="20 % – Zvýraznění2 50" xfId="4217"/>
    <cellStyle name="20 % – Zvýraznění2 51" xfId="4291"/>
    <cellStyle name="20 % – Zvýraznění2 52" xfId="4279"/>
    <cellStyle name="20 % – Zvýraznění2 53" xfId="4191"/>
    <cellStyle name="20 % – Zvýraznění2 54" xfId="4374"/>
    <cellStyle name="20 % – Zvýraznění2 55" xfId="4372"/>
    <cellStyle name="20 % – Zvýraznění2 56" xfId="4485"/>
    <cellStyle name="20 % – Zvýraznění2 57" xfId="4533"/>
    <cellStyle name="20 % – Zvýraznění2 58" xfId="4579"/>
    <cellStyle name="20 % – Zvýraznění2 59" xfId="4448"/>
    <cellStyle name="20 % – Zvýraznění2 6" xfId="2276"/>
    <cellStyle name="20 % – Zvýraznění2 60" xfId="2013"/>
    <cellStyle name="20 % – Zvýraznění2 7" xfId="2301"/>
    <cellStyle name="20 % – Zvýraznění2 8" xfId="2358"/>
    <cellStyle name="20 % – Zvýraznění2 9" xfId="2383"/>
    <cellStyle name="20 % – Zvýraznění3 10" xfId="2440"/>
    <cellStyle name="20 % – Zvýraznění3 11" xfId="2481"/>
    <cellStyle name="20 % – Zvýraznění3 12" xfId="2482"/>
    <cellStyle name="20 % – Zvýraznění3 13" xfId="2563"/>
    <cellStyle name="20 % – Zvýraznění3 14" xfId="2604"/>
    <cellStyle name="20 % – Zvýraznění3 15" xfId="2645"/>
    <cellStyle name="20 % – Zvýraznění3 16" xfId="2686"/>
    <cellStyle name="20 % – Zvýraznění3 17" xfId="2727"/>
    <cellStyle name="20 % – Zvýraznění3 18" xfId="2768"/>
    <cellStyle name="20 % – Zvýraznění3 19" xfId="2809"/>
    <cellStyle name="20 % – Zvýraznění3 2" xfId="2103"/>
    <cellStyle name="20 % – Zvýraznění3 20" xfId="2850"/>
    <cellStyle name="20 % – Zvýraznění3 21" xfId="2891"/>
    <cellStyle name="20 % – Zvýraznění3 22" xfId="2932"/>
    <cellStyle name="20 % – Zvýraznění3 23" xfId="2973"/>
    <cellStyle name="20 % – Zvýraznění3 24" xfId="3014"/>
    <cellStyle name="20 % – Zvýraznění3 25" xfId="3055"/>
    <cellStyle name="20 % – Zvýraznění3 26" xfId="3096"/>
    <cellStyle name="20 % – Zvýraznění3 27" xfId="3137"/>
    <cellStyle name="20 % – Zvýraznění3 28" xfId="3178"/>
    <cellStyle name="20 % – Zvýraznění3 29" xfId="3219"/>
    <cellStyle name="20 % – Zvýraznění3 3" xfId="2147"/>
    <cellStyle name="20 % – Zvýraznění3 30" xfId="3260"/>
    <cellStyle name="20 % – Zvýraznění3 31" xfId="3301"/>
    <cellStyle name="20 % – Zvýraznění3 32" xfId="3325"/>
    <cellStyle name="20 % – Zvýraznění3 33" xfId="3383"/>
    <cellStyle name="20 % – Zvýraznění3 34" xfId="3424"/>
    <cellStyle name="20 % – Zvýraznění3 35" xfId="3465"/>
    <cellStyle name="20 % – Zvýraznění3 36" xfId="3506"/>
    <cellStyle name="20 % – Zvýraznění3 37" xfId="3530"/>
    <cellStyle name="20 % – Zvýraznění3 38" xfId="3588"/>
    <cellStyle name="20 % – Zvýraznění3 39" xfId="3629"/>
    <cellStyle name="20 % – Zvýraznění3 4" xfId="2194"/>
    <cellStyle name="20 % – Zvýraznění3 40" xfId="3670"/>
    <cellStyle name="20 % – Zvýraznění3 41" xfId="3711"/>
    <cellStyle name="20 % – Zvýraznění3 42" xfId="3752"/>
    <cellStyle name="20 % – Zvýraznění3 43" xfId="3793"/>
    <cellStyle name="20 % – Zvýraznění3 44" xfId="3834"/>
    <cellStyle name="20 % – Zvýraznění3 45" xfId="3869"/>
    <cellStyle name="20 % – Zvýraznění3 46" xfId="3898"/>
    <cellStyle name="20 % – Zvýraznění3 47" xfId="4144"/>
    <cellStyle name="20 % – Zvýraznění3 48" xfId="4157"/>
    <cellStyle name="20 % – Zvýraznění3 49" xfId="4208"/>
    <cellStyle name="20 % – Zvýraznění3 5" xfId="2235"/>
    <cellStyle name="20 % – Zvýraznění3 50" xfId="4259"/>
    <cellStyle name="20 % – Zvýraznění3 51" xfId="4269"/>
    <cellStyle name="20 % – Zvýraznění3 52" xfId="4075"/>
    <cellStyle name="20 % – Zvýraznění3 53" xfId="4302"/>
    <cellStyle name="20 % – Zvýraznění3 54" xfId="4375"/>
    <cellStyle name="20 % – Zvýraznění3 55" xfId="4409"/>
    <cellStyle name="20 % – Zvýraznění3 56" xfId="4484"/>
    <cellStyle name="20 % – Zvýraznění3 57" xfId="4532"/>
    <cellStyle name="20 % – Zvýraznění3 58" xfId="4578"/>
    <cellStyle name="20 % – Zvýraznění3 59" xfId="4449"/>
    <cellStyle name="20 % – Zvýraznění3 6" xfId="2259"/>
    <cellStyle name="20 % – Zvýraznění3 60" xfId="2014"/>
    <cellStyle name="20 % – Zvýraznění3 7" xfId="2317"/>
    <cellStyle name="20 % – Zvýraznění3 8" xfId="2341"/>
    <cellStyle name="20 % – Zvýraznění3 9" xfId="2399"/>
    <cellStyle name="20 % – Zvýraznění4 10" xfId="2423"/>
    <cellStyle name="20 % – Zvýraznění4 11" xfId="2464"/>
    <cellStyle name="20 % – Zvýraznění4 12" xfId="2504"/>
    <cellStyle name="20 % – Zvýraznění4 13" xfId="2546"/>
    <cellStyle name="20 % – Zvýraznění4 14" xfId="2587"/>
    <cellStyle name="20 % – Zvýraznění4 15" xfId="2628"/>
    <cellStyle name="20 % – Zvýraznění4 16" xfId="2669"/>
    <cellStyle name="20 % – Zvýraznění4 17" xfId="2710"/>
    <cellStyle name="20 % – Zvýraznění4 18" xfId="2751"/>
    <cellStyle name="20 % – Zvýraznění4 19" xfId="2792"/>
    <cellStyle name="20 % – Zvýraznění4 2" xfId="2104"/>
    <cellStyle name="20 % – Zvýraznění4 20" xfId="2833"/>
    <cellStyle name="20 % – Zvýraznění4 21" xfId="2874"/>
    <cellStyle name="20 % – Zvýraznění4 22" xfId="2915"/>
    <cellStyle name="20 % – Zvýraznění4 23" xfId="2956"/>
    <cellStyle name="20 % – Zvýraznění4 24" xfId="2997"/>
    <cellStyle name="20 % – Zvýraznění4 25" xfId="3038"/>
    <cellStyle name="20 % – Zvýraznění4 26" xfId="3079"/>
    <cellStyle name="20 % – Zvýraznění4 27" xfId="3120"/>
    <cellStyle name="20 % – Zvýraznění4 28" xfId="3161"/>
    <cellStyle name="20 % – Zvýraznění4 29" xfId="3202"/>
    <cellStyle name="20 % – Zvýraznění4 3" xfId="2148"/>
    <cellStyle name="20 % – Zvýraznění4 30" xfId="3243"/>
    <cellStyle name="20 % – Zvýraznění4 31" xfId="3284"/>
    <cellStyle name="20 % – Zvýraznění4 32" xfId="3343"/>
    <cellStyle name="20 % – Zvýraznění4 33" xfId="3366"/>
    <cellStyle name="20 % – Zvýraznění4 34" xfId="3407"/>
    <cellStyle name="20 % – Zvýraznění4 35" xfId="3448"/>
    <cellStyle name="20 % – Zvýraznění4 36" xfId="3489"/>
    <cellStyle name="20 % – Zvýraznění4 37" xfId="3548"/>
    <cellStyle name="20 % – Zvýraznění4 38" xfId="3571"/>
    <cellStyle name="20 % – Zvýraznění4 39" xfId="3612"/>
    <cellStyle name="20 % – Zvýraznění4 4" xfId="2177"/>
    <cellStyle name="20 % – Zvýraznění4 40" xfId="3653"/>
    <cellStyle name="20 % – Zvýraznění4 41" xfId="3694"/>
    <cellStyle name="20 % – Zvýraznění4 42" xfId="3735"/>
    <cellStyle name="20 % – Zvýraznění4 43" xfId="3776"/>
    <cellStyle name="20 % – Zvýraznění4 44" xfId="3817"/>
    <cellStyle name="20 % – Zvýraznění4 45" xfId="3870"/>
    <cellStyle name="20 % – Zvýraznění4 46" xfId="3916"/>
    <cellStyle name="20 % – Zvýraznění4 47" xfId="4130"/>
    <cellStyle name="20 % – Zvýraznění4 48" xfId="4039"/>
    <cellStyle name="20 % – Zvýraznění4 49" xfId="4164"/>
    <cellStyle name="20 % – Zvýraznění4 5" xfId="2218"/>
    <cellStyle name="20 % – Zvýraznění4 50" xfId="4224"/>
    <cellStyle name="20 % – Zvýraznění4 51" xfId="4104"/>
    <cellStyle name="20 % – Zvýraznění4 52" xfId="4318"/>
    <cellStyle name="20 % – Zvýraznění4 53" xfId="4165"/>
    <cellStyle name="20 % – Zvýraznění4 54" xfId="4376"/>
    <cellStyle name="20 % – Zvýraznění4 55" xfId="4408"/>
    <cellStyle name="20 % – Zvýraznění4 56" xfId="4483"/>
    <cellStyle name="20 % – Zvýraznění4 57" xfId="4531"/>
    <cellStyle name="20 % – Zvýraznění4 58" xfId="4577"/>
    <cellStyle name="20 % – Zvýraznění4 59" xfId="4535"/>
    <cellStyle name="20 % – Zvýraznění4 6" xfId="2277"/>
    <cellStyle name="20 % – Zvýraznění4 60" xfId="2015"/>
    <cellStyle name="20 % – Zvýraznění4 7" xfId="2300"/>
    <cellStyle name="20 % – Zvýraznění4 8" xfId="2359"/>
    <cellStyle name="20 % – Zvýraznění4 9" xfId="2382"/>
    <cellStyle name="20 % – Zvýraznění5 10" xfId="2442"/>
    <cellStyle name="20 % – Zvýraznění5 11" xfId="2483"/>
    <cellStyle name="20 % – Zvýraznění5 12" xfId="2495"/>
    <cellStyle name="20 % – Zvýraznění5 13" xfId="2565"/>
    <cellStyle name="20 % – Zvýraznění5 14" xfId="2606"/>
    <cellStyle name="20 % – Zvýraznění5 15" xfId="2647"/>
    <cellStyle name="20 % – Zvýraznění5 16" xfId="2688"/>
    <cellStyle name="20 % – Zvýraznění5 17" xfId="2729"/>
    <cellStyle name="20 % – Zvýraznění5 18" xfId="2770"/>
    <cellStyle name="20 % – Zvýraznění5 19" xfId="2811"/>
    <cellStyle name="20 % – Zvýraznění5 2" xfId="2105"/>
    <cellStyle name="20 % – Zvýraznění5 20" xfId="2852"/>
    <cellStyle name="20 % – Zvýraznění5 21" xfId="2893"/>
    <cellStyle name="20 % – Zvýraznění5 22" xfId="2934"/>
    <cellStyle name="20 % – Zvýraznění5 23" xfId="2975"/>
    <cellStyle name="20 % – Zvýraznění5 24" xfId="3016"/>
    <cellStyle name="20 % – Zvýraznění5 25" xfId="3057"/>
    <cellStyle name="20 % – Zvýraznění5 26" xfId="3098"/>
    <cellStyle name="20 % – Zvýraznění5 27" xfId="3139"/>
    <cellStyle name="20 % – Zvýraznění5 28" xfId="3180"/>
    <cellStyle name="20 % – Zvýraznění5 29" xfId="3221"/>
    <cellStyle name="20 % – Zvýraznění5 3" xfId="2149"/>
    <cellStyle name="20 % – Zvýraznění5 30" xfId="3262"/>
    <cellStyle name="20 % – Zvýraznění5 31" xfId="3303"/>
    <cellStyle name="20 % – Zvýraznění5 32" xfId="3302"/>
    <cellStyle name="20 % – Zvýraznění5 33" xfId="3385"/>
    <cellStyle name="20 % – Zvýraznění5 34" xfId="3426"/>
    <cellStyle name="20 % – Zvýraznění5 35" xfId="3467"/>
    <cellStyle name="20 % – Zvýraznění5 36" xfId="3508"/>
    <cellStyle name="20 % – Zvýraznění5 37" xfId="3507"/>
    <cellStyle name="20 % – Zvýraznění5 38" xfId="3590"/>
    <cellStyle name="20 % – Zvýraznění5 39" xfId="3631"/>
    <cellStyle name="20 % – Zvýraznění5 4" xfId="2196"/>
    <cellStyle name="20 % – Zvýraznění5 40" xfId="3672"/>
    <cellStyle name="20 % – Zvýraznění5 41" xfId="3713"/>
    <cellStyle name="20 % – Zvýraznění5 42" xfId="3754"/>
    <cellStyle name="20 % – Zvýraznění5 43" xfId="3795"/>
    <cellStyle name="20 % – Zvýraznění5 44" xfId="3835"/>
    <cellStyle name="20 % – Zvýraznění5 45" xfId="3871"/>
    <cellStyle name="20 % – Zvýraznění5 46" xfId="3866"/>
    <cellStyle name="20 % – Zvýraznění5 47" xfId="4113"/>
    <cellStyle name="20 % – Zvýraznění5 48" xfId="4102"/>
    <cellStyle name="20 % – Zvýraznění5 49" xfId="4098"/>
    <cellStyle name="20 % – Zvýraznění5 5" xfId="2237"/>
    <cellStyle name="20 % – Zvýraznění5 50" xfId="4248"/>
    <cellStyle name="20 % – Zvýraznění5 51" xfId="4194"/>
    <cellStyle name="20 % – Zvýraznění5 52" xfId="4295"/>
    <cellStyle name="20 % – Zvýraznění5 53" xfId="4342"/>
    <cellStyle name="20 % – Zvýraznění5 54" xfId="4377"/>
    <cellStyle name="20 % – Zvýraznění5 55" xfId="4407"/>
    <cellStyle name="20 % – Zvýraznění5 56" xfId="4482"/>
    <cellStyle name="20 % – Zvýraznění5 57" xfId="4530"/>
    <cellStyle name="20 % – Zvýraznění5 58" xfId="4576"/>
    <cellStyle name="20 % – Zvýraznění5 59" xfId="4552"/>
    <cellStyle name="20 % – Zvýraznění5 6" xfId="2236"/>
    <cellStyle name="20 % – Zvýraznění5 60" xfId="2016"/>
    <cellStyle name="20 % – Zvýraznění5 7" xfId="2319"/>
    <cellStyle name="20 % – Zvýraznění5 8" xfId="2318"/>
    <cellStyle name="20 % – Zvýraznění5 9" xfId="2401"/>
    <cellStyle name="20 % – Zvýraznění6 10" xfId="2400"/>
    <cellStyle name="20 % – Zvýraznění6 11" xfId="2441"/>
    <cellStyle name="20 % – Zvýraznění6 12" xfId="2494"/>
    <cellStyle name="20 % – Zvýraznění6 13" xfId="2520"/>
    <cellStyle name="20 % – Zvýraznění6 14" xfId="2564"/>
    <cellStyle name="20 % – Zvýraznění6 15" xfId="2605"/>
    <cellStyle name="20 % – Zvýraznění6 16" xfId="2646"/>
    <cellStyle name="20 % – Zvýraznění6 17" xfId="2687"/>
    <cellStyle name="20 % – Zvýraznění6 18" xfId="2728"/>
    <cellStyle name="20 % – Zvýraznění6 19" xfId="2769"/>
    <cellStyle name="20 % – Zvýraznění6 2" xfId="2106"/>
    <cellStyle name="20 % – Zvýraznění6 20" xfId="2810"/>
    <cellStyle name="20 % – Zvýraznění6 21" xfId="2851"/>
    <cellStyle name="20 % – Zvýraznění6 22" xfId="2892"/>
    <cellStyle name="20 % – Zvýraznění6 23" xfId="2933"/>
    <cellStyle name="20 % – Zvýraznění6 24" xfId="2974"/>
    <cellStyle name="20 % – Zvýraznění6 25" xfId="3015"/>
    <cellStyle name="20 % – Zvýraznění6 26" xfId="3056"/>
    <cellStyle name="20 % – Zvýraznění6 27" xfId="3097"/>
    <cellStyle name="20 % – Zvýraznění6 28" xfId="3138"/>
    <cellStyle name="20 % – Zvýraznění6 29" xfId="3179"/>
    <cellStyle name="20 % – Zvýraznění6 3" xfId="2150"/>
    <cellStyle name="20 % – Zvýraznění6 30" xfId="3220"/>
    <cellStyle name="20 % – Zvýraznění6 31" xfId="3261"/>
    <cellStyle name="20 % – Zvýraznění6 32" xfId="3324"/>
    <cellStyle name="20 % – Zvýraznění6 33" xfId="3327"/>
    <cellStyle name="20 % – Zvýraznění6 34" xfId="3384"/>
    <cellStyle name="20 % – Zvýraznění6 35" xfId="3425"/>
    <cellStyle name="20 % – Zvýraznění6 36" xfId="3466"/>
    <cellStyle name="20 % – Zvýraznění6 37" xfId="3529"/>
    <cellStyle name="20 % – Zvýraznění6 38" xfId="3532"/>
    <cellStyle name="20 % – Zvýraznění6 39" xfId="3589"/>
    <cellStyle name="20 % – Zvýraznění6 4" xfId="2129"/>
    <cellStyle name="20 % – Zvýraznění6 40" xfId="3630"/>
    <cellStyle name="20 % – Zvýraznění6 41" xfId="3671"/>
    <cellStyle name="20 % – Zvýraznění6 42" xfId="3712"/>
    <cellStyle name="20 % – Zvýraznění6 43" xfId="3753"/>
    <cellStyle name="20 % – Zvýraznění6 44" xfId="3794"/>
    <cellStyle name="20 % – Zvýraznění6 45" xfId="3872"/>
    <cellStyle name="20 % – Zvýraznění6 46" xfId="3897"/>
    <cellStyle name="20 % – Zvýraznění6 47" xfId="4091"/>
    <cellStyle name="20 % – Zvýraznění6 48" xfId="4099"/>
    <cellStyle name="20 % – Zvýraznění6 49" xfId="4131"/>
    <cellStyle name="20 % – Zvýraznění6 5" xfId="2195"/>
    <cellStyle name="20 % – Zvýraznění6 50" xfId="4195"/>
    <cellStyle name="20 % – Zvýraznění6 51" xfId="4236"/>
    <cellStyle name="20 % – Zvýraznění6 52" xfId="4266"/>
    <cellStyle name="20 % – Zvýraznění6 53" xfId="4305"/>
    <cellStyle name="20 % – Zvýraznění6 54" xfId="4378"/>
    <cellStyle name="20 % – Zvýraznění6 55" xfId="4406"/>
    <cellStyle name="20 % – Zvýraznění6 56" xfId="4481"/>
    <cellStyle name="20 % – Zvýraznění6 57" xfId="4529"/>
    <cellStyle name="20 % – Zvýraznění6 58" xfId="4575"/>
    <cellStyle name="20 % – Zvýraznění6 59" xfId="4553"/>
    <cellStyle name="20 % – Zvýraznění6 6" xfId="2258"/>
    <cellStyle name="20 % – Zvýraznění6 60" xfId="2017"/>
    <cellStyle name="20 % – Zvýraznění6 7" xfId="2261"/>
    <cellStyle name="20 % – Zvýraznění6 8" xfId="2340"/>
    <cellStyle name="20 % – Zvýraznění6 9" xfId="2343"/>
    <cellStyle name="20% - Accent1" xfId="176"/>
    <cellStyle name="20% - Accent2" xfId="177"/>
    <cellStyle name="20% - Accent3" xfId="178"/>
    <cellStyle name="20% - Accent4" xfId="179"/>
    <cellStyle name="20% - Accent5" xfId="180"/>
    <cellStyle name="20% - Accent6" xfId="181"/>
    <cellStyle name="40 % – Zvýraznění1 10" xfId="2422"/>
    <cellStyle name="40 % – Zvýraznění1 11" xfId="2463"/>
    <cellStyle name="40 % – Zvýraznění1 12" xfId="2493"/>
    <cellStyle name="40 % – Zvýraznění1 13" xfId="2545"/>
    <cellStyle name="40 % – Zvýraznění1 14" xfId="2586"/>
    <cellStyle name="40 % – Zvýraznění1 15" xfId="2627"/>
    <cellStyle name="40 % – Zvýraznění1 16" xfId="2668"/>
    <cellStyle name="40 % – Zvýraznění1 17" xfId="2709"/>
    <cellStyle name="40 % – Zvýraznění1 18" xfId="2750"/>
    <cellStyle name="40 % – Zvýraznění1 19" xfId="2791"/>
    <cellStyle name="40 % – Zvýraznění1 2" xfId="2107"/>
    <cellStyle name="40 % – Zvýraznění1 20" xfId="2832"/>
    <cellStyle name="40 % – Zvýraznění1 21" xfId="2873"/>
    <cellStyle name="40 % – Zvýraznění1 22" xfId="2914"/>
    <cellStyle name="40 % – Zvýraznění1 23" xfId="2955"/>
    <cellStyle name="40 % – Zvýraznění1 24" xfId="2996"/>
    <cellStyle name="40 % – Zvýraznění1 25" xfId="3037"/>
    <cellStyle name="40 % – Zvýraznění1 26" xfId="3078"/>
    <cellStyle name="40 % – Zvýraznění1 27" xfId="3119"/>
    <cellStyle name="40 % – Zvýraznění1 28" xfId="3160"/>
    <cellStyle name="40 % – Zvýraznění1 29" xfId="3201"/>
    <cellStyle name="40 % – Zvýraznění1 3" xfId="2151"/>
    <cellStyle name="40 % – Zvýraznění1 30" xfId="3242"/>
    <cellStyle name="40 % – Zvýraznění1 31" xfId="3283"/>
    <cellStyle name="40 % – Zvýraznění1 32" xfId="3315"/>
    <cellStyle name="40 % – Zvýraznění1 33" xfId="3365"/>
    <cellStyle name="40 % – Zvýraznění1 34" xfId="3406"/>
    <cellStyle name="40 % – Zvýraznění1 35" xfId="3447"/>
    <cellStyle name="40 % – Zvýraznění1 36" xfId="3488"/>
    <cellStyle name="40 % – Zvýraznění1 37" xfId="3520"/>
    <cellStyle name="40 % – Zvýraznění1 38" xfId="3570"/>
    <cellStyle name="40 % – Zvýraznění1 39" xfId="3611"/>
    <cellStyle name="40 % – Zvýraznění1 4" xfId="2176"/>
    <cellStyle name="40 % – Zvýraznění1 40" xfId="3652"/>
    <cellStyle name="40 % – Zvýraznění1 41" xfId="3693"/>
    <cellStyle name="40 % – Zvýraznění1 42" xfId="3734"/>
    <cellStyle name="40 % – Zvýraznění1 43" xfId="3775"/>
    <cellStyle name="40 % – Zvýraznění1 44" xfId="3816"/>
    <cellStyle name="40 % – Zvýraznění1 45" xfId="3873"/>
    <cellStyle name="40 % – Zvýraznění1 46" xfId="3888"/>
    <cellStyle name="40 % – Zvýraznění1 47" xfId="4143"/>
    <cellStyle name="40 % – Zvýraznění1 48" xfId="4126"/>
    <cellStyle name="40 % – Zvýraznění1 49" xfId="4202"/>
    <cellStyle name="40 % – Zvýraznění1 5" xfId="2217"/>
    <cellStyle name="40 % – Zvýraznění1 50" xfId="4258"/>
    <cellStyle name="40 % – Zvýraznění1 51" xfId="4246"/>
    <cellStyle name="40 % – Zvýraznění1 52" xfId="4254"/>
    <cellStyle name="40 % – Zvýraznění1 53" xfId="4309"/>
    <cellStyle name="40 % – Zvýraznění1 54" xfId="4379"/>
    <cellStyle name="40 % – Zvýraznění1 55" xfId="4405"/>
    <cellStyle name="40 % – Zvýraznění1 56" xfId="4479"/>
    <cellStyle name="40 % – Zvýraznění1 57" xfId="4528"/>
    <cellStyle name="40 % – Zvýraznění1 58" xfId="4574"/>
    <cellStyle name="40 % – Zvýraznění1 59" xfId="4554"/>
    <cellStyle name="40 % – Zvýraznění1 6" xfId="2249"/>
    <cellStyle name="40 % – Zvýraznění1 60" xfId="2018"/>
    <cellStyle name="40 % – Zvýraznění1 7" xfId="2299"/>
    <cellStyle name="40 % – Zvýraznění1 8" xfId="2331"/>
    <cellStyle name="40 % – Zvýraznění1 9" xfId="2381"/>
    <cellStyle name="40 % – Zvýraznění2 10" xfId="2413"/>
    <cellStyle name="40 % – Zvýraznění2 11" xfId="2454"/>
    <cellStyle name="40 % – Zvýraznění2 12" xfId="2492"/>
    <cellStyle name="40 % – Zvýraznění2 13" xfId="2536"/>
    <cellStyle name="40 % – Zvýraznění2 14" xfId="2577"/>
    <cellStyle name="40 % – Zvýraznění2 15" xfId="2618"/>
    <cellStyle name="40 % – Zvýraznění2 16" xfId="2659"/>
    <cellStyle name="40 % – Zvýraznění2 17" xfId="2700"/>
    <cellStyle name="40 % – Zvýraznění2 18" xfId="2741"/>
    <cellStyle name="40 % – Zvýraznění2 19" xfId="2782"/>
    <cellStyle name="40 % – Zvýraznění2 2" xfId="2108"/>
    <cellStyle name="40 % – Zvýraznění2 20" xfId="2823"/>
    <cellStyle name="40 % – Zvýraznění2 21" xfId="2864"/>
    <cellStyle name="40 % – Zvýraznění2 22" xfId="2905"/>
    <cellStyle name="40 % – Zvýraznění2 23" xfId="2946"/>
    <cellStyle name="40 % – Zvýraznění2 24" xfId="2987"/>
    <cellStyle name="40 % – Zvýraznění2 25" xfId="3028"/>
    <cellStyle name="40 % – Zvýraznění2 26" xfId="3069"/>
    <cellStyle name="40 % – Zvýraznění2 27" xfId="3110"/>
    <cellStyle name="40 % – Zvýraznění2 28" xfId="3151"/>
    <cellStyle name="40 % – Zvýraznění2 29" xfId="3192"/>
    <cellStyle name="40 % – Zvýraznění2 3" xfId="2152"/>
    <cellStyle name="40 % – Zvýraznění2 30" xfId="3233"/>
    <cellStyle name="40 % – Zvýraznění2 31" xfId="3274"/>
    <cellStyle name="40 % – Zvýraznění2 32" xfId="3314"/>
    <cellStyle name="40 % – Zvýraznění2 33" xfId="3356"/>
    <cellStyle name="40 % – Zvýraznění2 34" xfId="3397"/>
    <cellStyle name="40 % – Zvýraznění2 35" xfId="3438"/>
    <cellStyle name="40 % – Zvýraznění2 36" xfId="3479"/>
    <cellStyle name="40 % – Zvýraznění2 37" xfId="3519"/>
    <cellStyle name="40 % – Zvýraznění2 38" xfId="3561"/>
    <cellStyle name="40 % – Zvýraznění2 39" xfId="3602"/>
    <cellStyle name="40 % – Zvýraznění2 4" xfId="2167"/>
    <cellStyle name="40 % – Zvýraznění2 40" xfId="3643"/>
    <cellStyle name="40 % – Zvýraznění2 41" xfId="3684"/>
    <cellStyle name="40 % – Zvýraznění2 42" xfId="3725"/>
    <cellStyle name="40 % – Zvýraznění2 43" xfId="3766"/>
    <cellStyle name="40 % – Zvýraznění2 44" xfId="3807"/>
    <cellStyle name="40 % – Zvýraznění2 45" xfId="3874"/>
    <cellStyle name="40 % – Zvýraznění2 46" xfId="3887"/>
    <cellStyle name="40 % – Zvýraznění2 47" xfId="4129"/>
    <cellStyle name="40 % – Zvýraznění2 48" xfId="4040"/>
    <cellStyle name="40 % – Zvýraznění2 49" xfId="4170"/>
    <cellStyle name="40 % – Zvýraznění2 5" xfId="2208"/>
    <cellStyle name="40 % – Zvýraznění2 50" xfId="4235"/>
    <cellStyle name="40 % – Zvýraznění2 51" xfId="4219"/>
    <cellStyle name="40 % – Zvýraznění2 52" xfId="4076"/>
    <cellStyle name="40 % – Zvýraznění2 53" xfId="4179"/>
    <cellStyle name="40 % – Zvýraznění2 54" xfId="4380"/>
    <cellStyle name="40 % – Zvýraznění2 55" xfId="4404"/>
    <cellStyle name="40 % – Zvýraznění2 56" xfId="4478"/>
    <cellStyle name="40 % – Zvýraznění2 57" xfId="4527"/>
    <cellStyle name="40 % – Zvýraznění2 58" xfId="4573"/>
    <cellStyle name="40 % – Zvýraznění2 59" xfId="4555"/>
    <cellStyle name="40 % – Zvýraznění2 6" xfId="2248"/>
    <cellStyle name="40 % – Zvýraznění2 60" xfId="2019"/>
    <cellStyle name="40 % – Zvýraznění2 7" xfId="2290"/>
    <cellStyle name="40 % – Zvýraznění2 8" xfId="2330"/>
    <cellStyle name="40 % – Zvýraznění2 9" xfId="2372"/>
    <cellStyle name="40 % – Zvýraznění3 10" xfId="2412"/>
    <cellStyle name="40 % – Zvýraznění3 11" xfId="2453"/>
    <cellStyle name="40 % – Zvýraznění3 12" xfId="2522"/>
    <cellStyle name="40 % – Zvýraznění3 13" xfId="2535"/>
    <cellStyle name="40 % – Zvýraznění3 14" xfId="2576"/>
    <cellStyle name="40 % – Zvýraznění3 15" xfId="2617"/>
    <cellStyle name="40 % – Zvýraznění3 16" xfId="2658"/>
    <cellStyle name="40 % – Zvýraznění3 17" xfId="2699"/>
    <cellStyle name="40 % – Zvýraznění3 18" xfId="2740"/>
    <cellStyle name="40 % – Zvýraznění3 19" xfId="2781"/>
    <cellStyle name="40 % – Zvýraznění3 2" xfId="2109"/>
    <cellStyle name="40 % – Zvýraznění3 20" xfId="2822"/>
    <cellStyle name="40 % – Zvýraznění3 21" xfId="2863"/>
    <cellStyle name="40 % – Zvýraznění3 22" xfId="2904"/>
    <cellStyle name="40 % – Zvýraznění3 23" xfId="2945"/>
    <cellStyle name="40 % – Zvýraznění3 24" xfId="2986"/>
    <cellStyle name="40 % – Zvýraznění3 25" xfId="3027"/>
    <cellStyle name="40 % – Zvýraznění3 26" xfId="3068"/>
    <cellStyle name="40 % – Zvýraznění3 27" xfId="3109"/>
    <cellStyle name="40 % – Zvýraznění3 28" xfId="3150"/>
    <cellStyle name="40 % – Zvýraznění3 29" xfId="3191"/>
    <cellStyle name="40 % – Zvýraznění3 3" xfId="2153"/>
    <cellStyle name="40 % – Zvýraznění3 30" xfId="3232"/>
    <cellStyle name="40 % – Zvýraznění3 31" xfId="3273"/>
    <cellStyle name="40 % – Zvýraznění3 32" xfId="3313"/>
    <cellStyle name="40 % – Zvýraznění3 33" xfId="3355"/>
    <cellStyle name="40 % – Zvýraznění3 34" xfId="3396"/>
    <cellStyle name="40 % – Zvýraznění3 35" xfId="3437"/>
    <cellStyle name="40 % – Zvýraznění3 36" xfId="3478"/>
    <cellStyle name="40 % – Zvýraznění3 37" xfId="3518"/>
    <cellStyle name="40 % – Zvýraznění3 38" xfId="3560"/>
    <cellStyle name="40 % – Zvýraznění3 39" xfId="3601"/>
    <cellStyle name="40 % – Zvýraznění3 4" xfId="2166"/>
    <cellStyle name="40 % – Zvýraznění3 40" xfId="3642"/>
    <cellStyle name="40 % – Zvýraznění3 41" xfId="3683"/>
    <cellStyle name="40 % – Zvýraznění3 42" xfId="3724"/>
    <cellStyle name="40 % – Zvýraznění3 43" xfId="3765"/>
    <cellStyle name="40 % – Zvýraznění3 44" xfId="3806"/>
    <cellStyle name="40 % – Zvýraznění3 45" xfId="3875"/>
    <cellStyle name="40 % – Zvýraznění3 46" xfId="3886"/>
    <cellStyle name="40 % – Zvýraznění3 47" xfId="4112"/>
    <cellStyle name="40 % – Zvýraznění3 48" xfId="4174"/>
    <cellStyle name="40 % – Zvýraznění3 49" xfId="4095"/>
    <cellStyle name="40 % – Zvýraznění3 5" xfId="2207"/>
    <cellStyle name="40 % – Zvýraznění3 50" xfId="4072"/>
    <cellStyle name="40 % – Zvýraznění3 51" xfId="4288"/>
    <cellStyle name="40 % – Zvýraznění3 52" xfId="4280"/>
    <cellStyle name="40 % – Zvýraznění3 53" xfId="4337"/>
    <cellStyle name="40 % – Zvýraznění3 54" xfId="4381"/>
    <cellStyle name="40 % – Zvýraznění3 55" xfId="4403"/>
    <cellStyle name="40 % – Zvýraznění3 56" xfId="4475"/>
    <cellStyle name="40 % – Zvýraznění3 57" xfId="4525"/>
    <cellStyle name="40 % – Zvýraznění3 58" xfId="4571"/>
    <cellStyle name="40 % – Zvýraznění3 59" xfId="4618"/>
    <cellStyle name="40 % – Zvýraznění3 6" xfId="2247"/>
    <cellStyle name="40 % – Zvýraznění3 60" xfId="2020"/>
    <cellStyle name="40 % – Zvýraznění3 7" xfId="2289"/>
    <cellStyle name="40 % – Zvýraznění3 8" xfId="2329"/>
    <cellStyle name="40 % – Zvýraznění3 9" xfId="2371"/>
    <cellStyle name="40 % – Zvýraznění4 10" xfId="2411"/>
    <cellStyle name="40 % – Zvýraznění4 11" xfId="2452"/>
    <cellStyle name="40 % – Zvýraznění4 12" xfId="2523"/>
    <cellStyle name="40 % – Zvýraznění4 13" xfId="2534"/>
    <cellStyle name="40 % – Zvýraznění4 14" xfId="2575"/>
    <cellStyle name="40 % – Zvýraznění4 15" xfId="2616"/>
    <cellStyle name="40 % – Zvýraznění4 16" xfId="2657"/>
    <cellStyle name="40 % – Zvýraznění4 17" xfId="2698"/>
    <cellStyle name="40 % – Zvýraznění4 18" xfId="2739"/>
    <cellStyle name="40 % – Zvýraznění4 19" xfId="2780"/>
    <cellStyle name="40 % – Zvýraznění4 2" xfId="2110"/>
    <cellStyle name="40 % – Zvýraznění4 20" xfId="2821"/>
    <cellStyle name="40 % – Zvýraznění4 21" xfId="2862"/>
    <cellStyle name="40 % – Zvýraznění4 22" xfId="2903"/>
    <cellStyle name="40 % – Zvýraznění4 23" xfId="2944"/>
    <cellStyle name="40 % – Zvýraznění4 24" xfId="2985"/>
    <cellStyle name="40 % – Zvýraznění4 25" xfId="3026"/>
    <cellStyle name="40 % – Zvýraznění4 26" xfId="3067"/>
    <cellStyle name="40 % – Zvýraznění4 27" xfId="3108"/>
    <cellStyle name="40 % – Zvýraznění4 28" xfId="3149"/>
    <cellStyle name="40 % – Zvýraznění4 29" xfId="3190"/>
    <cellStyle name="40 % – Zvýraznění4 3" xfId="2154"/>
    <cellStyle name="40 % – Zvýraznění4 30" xfId="3231"/>
    <cellStyle name="40 % – Zvýraznění4 31" xfId="3272"/>
    <cellStyle name="40 % – Zvýraznění4 32" xfId="3312"/>
    <cellStyle name="40 % – Zvýraznění4 33" xfId="3354"/>
    <cellStyle name="40 % – Zvýraznění4 34" xfId="3395"/>
    <cellStyle name="40 % – Zvýraznění4 35" xfId="3436"/>
    <cellStyle name="40 % – Zvýraznění4 36" xfId="3477"/>
    <cellStyle name="40 % – Zvýraznění4 37" xfId="3517"/>
    <cellStyle name="40 % – Zvýraznění4 38" xfId="3559"/>
    <cellStyle name="40 % – Zvýraznění4 39" xfId="3600"/>
    <cellStyle name="40 % – Zvýraznění4 4" xfId="2165"/>
    <cellStyle name="40 % – Zvýraznění4 40" xfId="3641"/>
    <cellStyle name="40 % – Zvýraznění4 41" xfId="3682"/>
    <cellStyle name="40 % – Zvýraznění4 42" xfId="3723"/>
    <cellStyle name="40 % – Zvýraznění4 43" xfId="3764"/>
    <cellStyle name="40 % – Zvýraznění4 44" xfId="3805"/>
    <cellStyle name="40 % – Zvýraznění4 45" xfId="3876"/>
    <cellStyle name="40 % – Zvýraznění4 46" xfId="3917"/>
    <cellStyle name="40 % – Zvýraznění4 47" xfId="4090"/>
    <cellStyle name="40 % – Zvýraznění4 48" xfId="4103"/>
    <cellStyle name="40 % – Zvýraznění4 49" xfId="4137"/>
    <cellStyle name="40 % – Zvýraznění4 5" xfId="2206"/>
    <cellStyle name="40 % – Zvýraznění4 50" xfId="4190"/>
    <cellStyle name="40 % – Zvýraznění4 51" xfId="4186"/>
    <cellStyle name="40 % – Zvýraznění4 52" xfId="4299"/>
    <cellStyle name="40 % – Zvýraznění4 53" xfId="4322"/>
    <cellStyle name="40 % – Zvýraznění4 54" xfId="4382"/>
    <cellStyle name="40 % – Zvýraznění4 55" xfId="4402"/>
    <cellStyle name="40 % – Zvýraznění4 56" xfId="4474"/>
    <cellStyle name="40 % – Zvýraznění4 57" xfId="4524"/>
    <cellStyle name="40 % – Zvýraznění4 58" xfId="4570"/>
    <cellStyle name="40 % – Zvýraznění4 59" xfId="4619"/>
    <cellStyle name="40 % – Zvýraznění4 6" xfId="2246"/>
    <cellStyle name="40 % – Zvýraznění4 60" xfId="2021"/>
    <cellStyle name="40 % – Zvýraznění4 7" xfId="2288"/>
    <cellStyle name="40 % – Zvýraznění4 8" xfId="2328"/>
    <cellStyle name="40 % – Zvýraznění4 9" xfId="2370"/>
    <cellStyle name="40 % – Zvýraznění5 10" xfId="2410"/>
    <cellStyle name="40 % – Zvýraznění5 11" xfId="2451"/>
    <cellStyle name="40 % – Zvýraznění5 12" xfId="2524"/>
    <cellStyle name="40 % – Zvýraznění5 13" xfId="2533"/>
    <cellStyle name="40 % – Zvýraznění5 14" xfId="2574"/>
    <cellStyle name="40 % – Zvýraznění5 15" xfId="2615"/>
    <cellStyle name="40 % – Zvýraznění5 16" xfId="2656"/>
    <cellStyle name="40 % – Zvýraznění5 17" xfId="2697"/>
    <cellStyle name="40 % – Zvýraznění5 18" xfId="2738"/>
    <cellStyle name="40 % – Zvýraznění5 19" xfId="2779"/>
    <cellStyle name="40 % – Zvýraznění5 2" xfId="2111"/>
    <cellStyle name="40 % – Zvýraznění5 20" xfId="2820"/>
    <cellStyle name="40 % – Zvýraznění5 21" xfId="2861"/>
    <cellStyle name="40 % – Zvýraznění5 22" xfId="2902"/>
    <cellStyle name="40 % – Zvýraznění5 23" xfId="2943"/>
    <cellStyle name="40 % – Zvýraznění5 24" xfId="2984"/>
    <cellStyle name="40 % – Zvýraznění5 25" xfId="3025"/>
    <cellStyle name="40 % – Zvýraznění5 26" xfId="3066"/>
    <cellStyle name="40 % – Zvýraznění5 27" xfId="3107"/>
    <cellStyle name="40 % – Zvýraznění5 28" xfId="3148"/>
    <cellStyle name="40 % – Zvýraznění5 29" xfId="3189"/>
    <cellStyle name="40 % – Zvýraznění5 3" xfId="2155"/>
    <cellStyle name="40 % – Zvýraznění5 30" xfId="3230"/>
    <cellStyle name="40 % – Zvýraznění5 31" xfId="3271"/>
    <cellStyle name="40 % – Zvýraznění5 32" xfId="3344"/>
    <cellStyle name="40 % – Zvýraznění5 33" xfId="3353"/>
    <cellStyle name="40 % – Zvýraznění5 34" xfId="3394"/>
    <cellStyle name="40 % – Zvýraznění5 35" xfId="3435"/>
    <cellStyle name="40 % – Zvýraznění5 36" xfId="3476"/>
    <cellStyle name="40 % – Zvýraznění5 37" xfId="3549"/>
    <cellStyle name="40 % – Zvýraznění5 38" xfId="3558"/>
    <cellStyle name="40 % – Zvýraznění5 39" xfId="3599"/>
    <cellStyle name="40 % – Zvýraznění5 4" xfId="2164"/>
    <cellStyle name="40 % – Zvýraznění5 40" xfId="3640"/>
    <cellStyle name="40 % – Zvýraznění5 41" xfId="3681"/>
    <cellStyle name="40 % – Zvýraznění5 42" xfId="3722"/>
    <cellStyle name="40 % – Zvýraznění5 43" xfId="3763"/>
    <cellStyle name="40 % – Zvýraznění5 44" xfId="3804"/>
    <cellStyle name="40 % – Zvýraznění5 45" xfId="3877"/>
    <cellStyle name="40 % – Zvýraznění5 46" xfId="4029"/>
    <cellStyle name="40 % – Zvýraznění5 47" xfId="4142"/>
    <cellStyle name="40 % – Zvýraznění5 48" xfId="4138"/>
    <cellStyle name="40 % – Zvýraznění5 49" xfId="4189"/>
    <cellStyle name="40 % – Zvýraznění5 5" xfId="2205"/>
    <cellStyle name="40 % – Zvýraznění5 50" xfId="4257"/>
    <cellStyle name="40 % – Zvýraznění5 51" xfId="3900"/>
    <cellStyle name="40 % – Zvýraznění5 52" xfId="4038"/>
    <cellStyle name="40 % – Zvýraznění5 53" xfId="4328"/>
    <cellStyle name="40 % – Zvýraznění5 54" xfId="4383"/>
    <cellStyle name="40 % – Zvýraznění5 55" xfId="4401"/>
    <cellStyle name="40 % – Zvýraznění5 56" xfId="4473"/>
    <cellStyle name="40 % – Zvýraznění5 57" xfId="4521"/>
    <cellStyle name="40 % – Zvýraznění5 58" xfId="4567"/>
    <cellStyle name="40 % – Zvýraznění5 59" xfId="4620"/>
    <cellStyle name="40 % – Zvýraznění5 6" xfId="2278"/>
    <cellStyle name="40 % – Zvýraznění5 60" xfId="2022"/>
    <cellStyle name="40 % – Zvýraznění5 7" xfId="2287"/>
    <cellStyle name="40 % – Zvýraznění5 8" xfId="2360"/>
    <cellStyle name="40 % – Zvýraznění5 9" xfId="2369"/>
    <cellStyle name="40 % – Zvýraznění6 10" xfId="2443"/>
    <cellStyle name="40 % – Zvýraznění6 11" xfId="2484"/>
    <cellStyle name="40 % – Zvýraznění6 12" xfId="2525"/>
    <cellStyle name="40 % – Zvýraznění6 13" xfId="2566"/>
    <cellStyle name="40 % – Zvýraznění6 14" xfId="2607"/>
    <cellStyle name="40 % – Zvýraznění6 15" xfId="2648"/>
    <cellStyle name="40 % – Zvýraznění6 16" xfId="2689"/>
    <cellStyle name="40 % – Zvýraznění6 17" xfId="2730"/>
    <cellStyle name="40 % – Zvýraznění6 18" xfId="2771"/>
    <cellStyle name="40 % – Zvýraznění6 19" xfId="2812"/>
    <cellStyle name="40 % – Zvýraznění6 2" xfId="2112"/>
    <cellStyle name="40 % – Zvýraznění6 20" xfId="2853"/>
    <cellStyle name="40 % – Zvýraznění6 21" xfId="2894"/>
    <cellStyle name="40 % – Zvýraznění6 22" xfId="2935"/>
    <cellStyle name="40 % – Zvýraznění6 23" xfId="2976"/>
    <cellStyle name="40 % – Zvýraznění6 24" xfId="3017"/>
    <cellStyle name="40 % – Zvýraznění6 25" xfId="3058"/>
    <cellStyle name="40 % – Zvýraznění6 26" xfId="3099"/>
    <cellStyle name="40 % – Zvýraznění6 27" xfId="3140"/>
    <cellStyle name="40 % – Zvýraznění6 28" xfId="3181"/>
    <cellStyle name="40 % – Zvýraznění6 29" xfId="3222"/>
    <cellStyle name="40 % – Zvýraznění6 3" xfId="2156"/>
    <cellStyle name="40 % – Zvýraznění6 30" xfId="3263"/>
    <cellStyle name="40 % – Zvýraznění6 31" xfId="3304"/>
    <cellStyle name="40 % – Zvýraznění6 32" xfId="3345"/>
    <cellStyle name="40 % – Zvýraznění6 33" xfId="3386"/>
    <cellStyle name="40 % – Zvýraznění6 34" xfId="3427"/>
    <cellStyle name="40 % – Zvýraznění6 35" xfId="3468"/>
    <cellStyle name="40 % – Zvýraznění6 36" xfId="3509"/>
    <cellStyle name="40 % – Zvýraznění6 37" xfId="3550"/>
    <cellStyle name="40 % – Zvýraznění6 38" xfId="3591"/>
    <cellStyle name="40 % – Zvýraznění6 39" xfId="3632"/>
    <cellStyle name="40 % – Zvýraznění6 4" xfId="2197"/>
    <cellStyle name="40 % – Zvýraznění6 40" xfId="3673"/>
    <cellStyle name="40 % – Zvýraznění6 41" xfId="3714"/>
    <cellStyle name="40 % – Zvýraznění6 42" xfId="3755"/>
    <cellStyle name="40 % – Zvýraznění6 43" xfId="3796"/>
    <cellStyle name="40 % – Zvýraznění6 44" xfId="3836"/>
    <cellStyle name="40 % – Zvýraznění6 45" xfId="3878"/>
    <cellStyle name="40 % – Zvýraznění6 46" xfId="4030"/>
    <cellStyle name="40 % – Zvýraznění6 47" xfId="4106"/>
    <cellStyle name="40 % – Zvýraznění6 48" xfId="4041"/>
    <cellStyle name="40 % – Zvýraznění6 49" xfId="4184"/>
    <cellStyle name="40 % – Zvýraznění6 5" xfId="2238"/>
    <cellStyle name="40 % – Zvýraznění6 50" xfId="4051"/>
    <cellStyle name="40 % – Zvýraznění6 51" xfId="4206"/>
    <cellStyle name="40 % – Zvýraznění6 52" xfId="4317"/>
    <cellStyle name="40 % – Zvýraznění6 53" xfId="4297"/>
    <cellStyle name="40 % – Zvýraznění6 54" xfId="4384"/>
    <cellStyle name="40 % – Zvýraznění6 55" xfId="4400"/>
    <cellStyle name="40 % – Zvýraznění6 56" xfId="4471"/>
    <cellStyle name="40 % – Zvýraznění6 57" xfId="4520"/>
    <cellStyle name="40 % – Zvýraznění6 58" xfId="4566"/>
    <cellStyle name="40 % – Zvýraznění6 59" xfId="4621"/>
    <cellStyle name="40 % – Zvýraznění6 6" xfId="2279"/>
    <cellStyle name="40 % – Zvýraznění6 60" xfId="2023"/>
    <cellStyle name="40 % – Zvýraznění6 7" xfId="2320"/>
    <cellStyle name="40 % – Zvýraznění6 8" xfId="2361"/>
    <cellStyle name="40 % – Zvýraznění6 9" xfId="2402"/>
    <cellStyle name="40% - Accent1" xfId="182"/>
    <cellStyle name="40% - Accent2" xfId="183"/>
    <cellStyle name="40% - Accent3" xfId="184"/>
    <cellStyle name="40% - Accent4" xfId="185"/>
    <cellStyle name="40% - Accent5" xfId="186"/>
    <cellStyle name="40% - Accent6" xfId="187"/>
    <cellStyle name="60 % – Zvýraznění1 10" xfId="2444"/>
    <cellStyle name="60 % – Zvýraznění1 11" xfId="2485"/>
    <cellStyle name="60 % – Zvýraznění1 12" xfId="2526"/>
    <cellStyle name="60 % – Zvýraznění1 13" xfId="2567"/>
    <cellStyle name="60 % – Zvýraznění1 14" xfId="2608"/>
    <cellStyle name="60 % – Zvýraznění1 15" xfId="2649"/>
    <cellStyle name="60 % – Zvýraznění1 16" xfId="2690"/>
    <cellStyle name="60 % – Zvýraznění1 17" xfId="2731"/>
    <cellStyle name="60 % – Zvýraznění1 18" xfId="2772"/>
    <cellStyle name="60 % – Zvýraznění1 19" xfId="2813"/>
    <cellStyle name="60 % – Zvýraznění1 2" xfId="2113"/>
    <cellStyle name="60 % – Zvýraznění1 20" xfId="2854"/>
    <cellStyle name="60 % – Zvýraznění1 21" xfId="2895"/>
    <cellStyle name="60 % – Zvýraznění1 22" xfId="2936"/>
    <cellStyle name="60 % – Zvýraznění1 23" xfId="2977"/>
    <cellStyle name="60 % – Zvýraznění1 24" xfId="3018"/>
    <cellStyle name="60 % – Zvýraznění1 25" xfId="3059"/>
    <cellStyle name="60 % – Zvýraznění1 26" xfId="3100"/>
    <cellStyle name="60 % – Zvýraznění1 27" xfId="3141"/>
    <cellStyle name="60 % – Zvýraznění1 28" xfId="3182"/>
    <cellStyle name="60 % – Zvýraznění1 29" xfId="3223"/>
    <cellStyle name="60 % – Zvýraznění1 3" xfId="2157"/>
    <cellStyle name="60 % – Zvýraznění1 30" xfId="3264"/>
    <cellStyle name="60 % – Zvýraznění1 31" xfId="3305"/>
    <cellStyle name="60 % – Zvýraznění1 32" xfId="3346"/>
    <cellStyle name="60 % – Zvýraznění1 33" xfId="3387"/>
    <cellStyle name="60 % – Zvýraznění1 34" xfId="3428"/>
    <cellStyle name="60 % – Zvýraznění1 35" xfId="3469"/>
    <cellStyle name="60 % – Zvýraznění1 36" xfId="3510"/>
    <cellStyle name="60 % – Zvýraznění1 37" xfId="3551"/>
    <cellStyle name="60 % – Zvýraznění1 38" xfId="3592"/>
    <cellStyle name="60 % – Zvýraznění1 39" xfId="3633"/>
    <cellStyle name="60 % – Zvýraznění1 4" xfId="2198"/>
    <cellStyle name="60 % – Zvýraznění1 40" xfId="3674"/>
    <cellStyle name="60 % – Zvýraznění1 41" xfId="3715"/>
    <cellStyle name="60 % – Zvýraznění1 42" xfId="3756"/>
    <cellStyle name="60 % – Zvýraznění1 43" xfId="3797"/>
    <cellStyle name="60 % – Zvýraznění1 44" xfId="3837"/>
    <cellStyle name="60 % – Zvýraznění1 45" xfId="3879"/>
    <cellStyle name="60 % – Zvýraznění1 46" xfId="4031"/>
    <cellStyle name="60 % – Zvýraznění1 47" xfId="4111"/>
    <cellStyle name="60 % – Zvýraznění1 48" xfId="4166"/>
    <cellStyle name="60 % – Zvýraznění1 49" xfId="4146"/>
    <cellStyle name="60 % – Zvýraznění1 5" xfId="2239"/>
    <cellStyle name="60 % – Zvýraznění1 50" xfId="4240"/>
    <cellStyle name="60 % – Zvýraznění1 51" xfId="4278"/>
    <cellStyle name="60 % – Zvýraznění1 52" xfId="4276"/>
    <cellStyle name="60 % – Zvýraznění1 53" xfId="4339"/>
    <cellStyle name="60 % – Zvýraznění1 54" xfId="4385"/>
    <cellStyle name="60 % – Zvýraznění1 55" xfId="4399"/>
    <cellStyle name="60 % – Zvýraznění1 56" xfId="4470"/>
    <cellStyle name="60 % – Zvýraznění1 57" xfId="4519"/>
    <cellStyle name="60 % – Zvýraznění1 58" xfId="4565"/>
    <cellStyle name="60 % – Zvýraznění1 59" xfId="4622"/>
    <cellStyle name="60 % – Zvýraznění1 6" xfId="2280"/>
    <cellStyle name="60 % – Zvýraznění1 60" xfId="2024"/>
    <cellStyle name="60 % – Zvýraznění1 7" xfId="2321"/>
    <cellStyle name="60 % – Zvýraznění1 8" xfId="2362"/>
    <cellStyle name="60 % – Zvýraznění1 9" xfId="2403"/>
    <cellStyle name="60 % – Zvýraznění2 10" xfId="2445"/>
    <cellStyle name="60 % – Zvýraznění2 11" xfId="2486"/>
    <cellStyle name="60 % – Zvýraznění2 12" xfId="2527"/>
    <cellStyle name="60 % – Zvýraznění2 13" xfId="2568"/>
    <cellStyle name="60 % – Zvýraznění2 14" xfId="2609"/>
    <cellStyle name="60 % – Zvýraznění2 15" xfId="2650"/>
    <cellStyle name="60 % – Zvýraznění2 16" xfId="2691"/>
    <cellStyle name="60 % – Zvýraznění2 17" xfId="2732"/>
    <cellStyle name="60 % – Zvýraznění2 18" xfId="2773"/>
    <cellStyle name="60 % – Zvýraznění2 19" xfId="2814"/>
    <cellStyle name="60 % – Zvýraznění2 2" xfId="2114"/>
    <cellStyle name="60 % – Zvýraznění2 20" xfId="2855"/>
    <cellStyle name="60 % – Zvýraznění2 21" xfId="2896"/>
    <cellStyle name="60 % – Zvýraznění2 22" xfId="2937"/>
    <cellStyle name="60 % – Zvýraznění2 23" xfId="2978"/>
    <cellStyle name="60 % – Zvýraznění2 24" xfId="3019"/>
    <cellStyle name="60 % – Zvýraznění2 25" xfId="3060"/>
    <cellStyle name="60 % – Zvýraznění2 26" xfId="3101"/>
    <cellStyle name="60 % – Zvýraznění2 27" xfId="3142"/>
    <cellStyle name="60 % – Zvýraznění2 28" xfId="3183"/>
    <cellStyle name="60 % – Zvýraznění2 29" xfId="3224"/>
    <cellStyle name="60 % – Zvýraznění2 3" xfId="2158"/>
    <cellStyle name="60 % – Zvýraznění2 30" xfId="3265"/>
    <cellStyle name="60 % – Zvýraznění2 31" xfId="3306"/>
    <cellStyle name="60 % – Zvýraznění2 32" xfId="3347"/>
    <cellStyle name="60 % – Zvýraznění2 33" xfId="3388"/>
    <cellStyle name="60 % – Zvýraznění2 34" xfId="3429"/>
    <cellStyle name="60 % – Zvýraznění2 35" xfId="3470"/>
    <cellStyle name="60 % – Zvýraznění2 36" xfId="3511"/>
    <cellStyle name="60 % – Zvýraznění2 37" xfId="3552"/>
    <cellStyle name="60 % – Zvýraznění2 38" xfId="3593"/>
    <cellStyle name="60 % – Zvýraznění2 39" xfId="3634"/>
    <cellStyle name="60 % – Zvýraznění2 4" xfId="2199"/>
    <cellStyle name="60 % – Zvýraznění2 40" xfId="3675"/>
    <cellStyle name="60 % – Zvýraznění2 41" xfId="3716"/>
    <cellStyle name="60 % – Zvýraznění2 42" xfId="3757"/>
    <cellStyle name="60 % – Zvýraznění2 43" xfId="3798"/>
    <cellStyle name="60 % – Zvýraznění2 44" xfId="3838"/>
    <cellStyle name="60 % – Zvýraznění2 45" xfId="3880"/>
    <cellStyle name="60 % – Zvýraznění2 46" xfId="4032"/>
    <cellStyle name="60 % – Zvýraznění2 47" xfId="4089"/>
    <cellStyle name="60 % – Zvýraznění2 48" xfId="4122"/>
    <cellStyle name="60 % – Zvýraznění2 49" xfId="4117"/>
    <cellStyle name="60 % – Zvýraznění2 5" xfId="2240"/>
    <cellStyle name="60 % – Zvýraznění2 50" xfId="4205"/>
    <cellStyle name="60 % – Zvýraznění2 51" xfId="4160"/>
    <cellStyle name="60 % – Zvýraznění2 52" xfId="4244"/>
    <cellStyle name="60 % – Zvýraznění2 53" xfId="4310"/>
    <cellStyle name="60 % – Zvýraznění2 54" xfId="4386"/>
    <cellStyle name="60 % – Zvýraznění2 55" xfId="4398"/>
    <cellStyle name="60 % – Zvýraznění2 56" xfId="4469"/>
    <cellStyle name="60 % – Zvýraznění2 57" xfId="4517"/>
    <cellStyle name="60 % – Zvýraznění2 58" xfId="4563"/>
    <cellStyle name="60 % – Zvýraznění2 59" xfId="4623"/>
    <cellStyle name="60 % – Zvýraznění2 6" xfId="2281"/>
    <cellStyle name="60 % – Zvýraznění2 60" xfId="2025"/>
    <cellStyle name="60 % – Zvýraznění2 7" xfId="2322"/>
    <cellStyle name="60 % – Zvýraznění2 8" xfId="2363"/>
    <cellStyle name="60 % – Zvýraznění2 9" xfId="2404"/>
    <cellStyle name="60 % – Zvýraznění3 10" xfId="2446"/>
    <cellStyle name="60 % – Zvýraznění3 11" xfId="2487"/>
    <cellStyle name="60 % – Zvýraznění3 12" xfId="2528"/>
    <cellStyle name="60 % – Zvýraznění3 13" xfId="2569"/>
    <cellStyle name="60 % – Zvýraznění3 14" xfId="2610"/>
    <cellStyle name="60 % – Zvýraznění3 15" xfId="2651"/>
    <cellStyle name="60 % – Zvýraznění3 16" xfId="2692"/>
    <cellStyle name="60 % – Zvýraznění3 17" xfId="2733"/>
    <cellStyle name="60 % – Zvýraznění3 18" xfId="2774"/>
    <cellStyle name="60 % – Zvýraznění3 19" xfId="2815"/>
    <cellStyle name="60 % – Zvýraznění3 2" xfId="2115"/>
    <cellStyle name="60 % – Zvýraznění3 20" xfId="2856"/>
    <cellStyle name="60 % – Zvýraznění3 21" xfId="2897"/>
    <cellStyle name="60 % – Zvýraznění3 22" xfId="2938"/>
    <cellStyle name="60 % – Zvýraznění3 23" xfId="2979"/>
    <cellStyle name="60 % – Zvýraznění3 24" xfId="3020"/>
    <cellStyle name="60 % – Zvýraznění3 25" xfId="3061"/>
    <cellStyle name="60 % – Zvýraznění3 26" xfId="3102"/>
    <cellStyle name="60 % – Zvýraznění3 27" xfId="3143"/>
    <cellStyle name="60 % – Zvýraznění3 28" xfId="3184"/>
    <cellStyle name="60 % – Zvýraznění3 29" xfId="3225"/>
    <cellStyle name="60 % – Zvýraznění3 3" xfId="2159"/>
    <cellStyle name="60 % – Zvýraznění3 30" xfId="3266"/>
    <cellStyle name="60 % – Zvýraznění3 31" xfId="3307"/>
    <cellStyle name="60 % – Zvýraznění3 32" xfId="3348"/>
    <cellStyle name="60 % – Zvýraznění3 33" xfId="3389"/>
    <cellStyle name="60 % – Zvýraznění3 34" xfId="3430"/>
    <cellStyle name="60 % – Zvýraznění3 35" xfId="3471"/>
    <cellStyle name="60 % – Zvýraznění3 36" xfId="3512"/>
    <cellStyle name="60 % – Zvýraznění3 37" xfId="3553"/>
    <cellStyle name="60 % – Zvýraznění3 38" xfId="3594"/>
    <cellStyle name="60 % – Zvýraznění3 39" xfId="3635"/>
    <cellStyle name="60 % – Zvýraznění3 4" xfId="2200"/>
    <cellStyle name="60 % – Zvýraznění3 40" xfId="3676"/>
    <cellStyle name="60 % – Zvýraznění3 41" xfId="3717"/>
    <cellStyle name="60 % – Zvýraznění3 42" xfId="3758"/>
    <cellStyle name="60 % – Zvýraznění3 43" xfId="3799"/>
    <cellStyle name="60 % – Zvýraznění3 44" xfId="3839"/>
    <cellStyle name="60 % – Zvýraznění3 45" xfId="3881"/>
    <cellStyle name="60 % – Zvýraznění3 46" xfId="4033"/>
    <cellStyle name="60 % – Zvýraznění3 47" xfId="4141"/>
    <cellStyle name="60 % – Zvýraznění3 48" xfId="4149"/>
    <cellStyle name="60 % – Zvýraznění3 49" xfId="4201"/>
    <cellStyle name="60 % – Zvýraznění3 5" xfId="2241"/>
    <cellStyle name="60 % – Zvýraznění3 50" xfId="4256"/>
    <cellStyle name="60 % – Zvýraznění3 51" xfId="4263"/>
    <cellStyle name="60 % – Zvýraznění3 52" xfId="4242"/>
    <cellStyle name="60 % – Zvýraznění3 53" xfId="4222"/>
    <cellStyle name="60 % – Zvýraznění3 54" xfId="4387"/>
    <cellStyle name="60 % – Zvýraznění3 55" xfId="4397"/>
    <cellStyle name="60 % – Zvýraznění3 56" xfId="4468"/>
    <cellStyle name="60 % – Zvýraznění3 57" xfId="4516"/>
    <cellStyle name="60 % – Zvýraznění3 58" xfId="4562"/>
    <cellStyle name="60 % – Zvýraznění3 59" xfId="4624"/>
    <cellStyle name="60 % – Zvýraznění3 6" xfId="2282"/>
    <cellStyle name="60 % – Zvýraznění3 60" xfId="2026"/>
    <cellStyle name="60 % – Zvýraznění3 7" xfId="2323"/>
    <cellStyle name="60 % – Zvýraznění3 8" xfId="2364"/>
    <cellStyle name="60 % – Zvýraznění3 9" xfId="2405"/>
    <cellStyle name="60 % – Zvýraznění4 10" xfId="2447"/>
    <cellStyle name="60 % – Zvýraznění4 11" xfId="2488"/>
    <cellStyle name="60 % – Zvýraznění4 12" xfId="2529"/>
    <cellStyle name="60 % – Zvýraznění4 13" xfId="2570"/>
    <cellStyle name="60 % – Zvýraznění4 14" xfId="2611"/>
    <cellStyle name="60 % – Zvýraznění4 15" xfId="2652"/>
    <cellStyle name="60 % – Zvýraznění4 16" xfId="2693"/>
    <cellStyle name="60 % – Zvýraznění4 17" xfId="2734"/>
    <cellStyle name="60 % – Zvýraznění4 18" xfId="2775"/>
    <cellStyle name="60 % – Zvýraznění4 19" xfId="2816"/>
    <cellStyle name="60 % – Zvýraznění4 2" xfId="2116"/>
    <cellStyle name="60 % – Zvýraznění4 20" xfId="2857"/>
    <cellStyle name="60 % – Zvýraznění4 21" xfId="2898"/>
    <cellStyle name="60 % – Zvýraznění4 22" xfId="2939"/>
    <cellStyle name="60 % – Zvýraznění4 23" xfId="2980"/>
    <cellStyle name="60 % – Zvýraznění4 24" xfId="3021"/>
    <cellStyle name="60 % – Zvýraznění4 25" xfId="3062"/>
    <cellStyle name="60 % – Zvýraznění4 26" xfId="3103"/>
    <cellStyle name="60 % – Zvýraznění4 27" xfId="3144"/>
    <cellStyle name="60 % – Zvýraznění4 28" xfId="3185"/>
    <cellStyle name="60 % – Zvýraznění4 29" xfId="3226"/>
    <cellStyle name="60 % – Zvýraznění4 3" xfId="2160"/>
    <cellStyle name="60 % – Zvýraznění4 30" xfId="3267"/>
    <cellStyle name="60 % – Zvýraznění4 31" xfId="3308"/>
    <cellStyle name="60 % – Zvýraznění4 32" xfId="3349"/>
    <cellStyle name="60 % – Zvýraznění4 33" xfId="3390"/>
    <cellStyle name="60 % – Zvýraznění4 34" xfId="3431"/>
    <cellStyle name="60 % – Zvýraznění4 35" xfId="3472"/>
    <cellStyle name="60 % – Zvýraznění4 36" xfId="3513"/>
    <cellStyle name="60 % – Zvýraznění4 37" xfId="3554"/>
    <cellStyle name="60 % – Zvýraznění4 38" xfId="3595"/>
    <cellStyle name="60 % – Zvýraznění4 39" xfId="3636"/>
    <cellStyle name="60 % – Zvýraznění4 4" xfId="2201"/>
    <cellStyle name="60 % – Zvýraznění4 40" xfId="3677"/>
    <cellStyle name="60 % – Zvýraznění4 41" xfId="3718"/>
    <cellStyle name="60 % – Zvýraznění4 42" xfId="3759"/>
    <cellStyle name="60 % – Zvýraznění4 43" xfId="3800"/>
    <cellStyle name="60 % – Zvýraznění4 44" xfId="3840"/>
    <cellStyle name="60 % – Zvýraznění4 45" xfId="3882"/>
    <cellStyle name="60 % – Zvýraznění4 46" xfId="4034"/>
    <cellStyle name="60 % – Zvýraznění4 47" xfId="4120"/>
    <cellStyle name="60 % – Zvýraznění4 48" xfId="4050"/>
    <cellStyle name="60 % – Zvýraznění4 49" xfId="4177"/>
    <cellStyle name="60 % – Zvýraznění4 5" xfId="2242"/>
    <cellStyle name="60 % – Zvýraznění4 50" xfId="4228"/>
    <cellStyle name="60 % – Zvýraznění4 51" xfId="4213"/>
    <cellStyle name="60 % – Zvýraznění4 52" xfId="4312"/>
    <cellStyle name="60 % – Zvýraznění4 53" xfId="4182"/>
    <cellStyle name="60 % – Zvýraznění4 54" xfId="4388"/>
    <cellStyle name="60 % – Zvýraznění4 55" xfId="4396"/>
    <cellStyle name="60 % – Zvýraznění4 56" xfId="4465"/>
    <cellStyle name="60 % – Zvýraznění4 57" xfId="4515"/>
    <cellStyle name="60 % – Zvýraznění4 58" xfId="4561"/>
    <cellStyle name="60 % – Zvýraznění4 59" xfId="4625"/>
    <cellStyle name="60 % – Zvýraznění4 6" xfId="2283"/>
    <cellStyle name="60 % – Zvýraznění4 60" xfId="2027"/>
    <cellStyle name="60 % – Zvýraznění4 7" xfId="2324"/>
    <cellStyle name="60 % – Zvýraznění4 8" xfId="2365"/>
    <cellStyle name="60 % – Zvýraznění4 9" xfId="2406"/>
    <cellStyle name="60 % – Zvýraznění5 10" xfId="2448"/>
    <cellStyle name="60 % – Zvýraznění5 11" xfId="2489"/>
    <cellStyle name="60 % – Zvýraznění5 12" xfId="2530"/>
    <cellStyle name="60 % – Zvýraznění5 13" xfId="2571"/>
    <cellStyle name="60 % – Zvýraznění5 14" xfId="2612"/>
    <cellStyle name="60 % – Zvýraznění5 15" xfId="2653"/>
    <cellStyle name="60 % – Zvýraznění5 16" xfId="2694"/>
    <cellStyle name="60 % – Zvýraznění5 17" xfId="2735"/>
    <cellStyle name="60 % – Zvýraznění5 18" xfId="2776"/>
    <cellStyle name="60 % – Zvýraznění5 19" xfId="2817"/>
    <cellStyle name="60 % – Zvýraznění5 2" xfId="2117"/>
    <cellStyle name="60 % – Zvýraznění5 20" xfId="2858"/>
    <cellStyle name="60 % – Zvýraznění5 21" xfId="2899"/>
    <cellStyle name="60 % – Zvýraznění5 22" xfId="2940"/>
    <cellStyle name="60 % – Zvýraznění5 23" xfId="2981"/>
    <cellStyle name="60 % – Zvýraznění5 24" xfId="3022"/>
    <cellStyle name="60 % – Zvýraznění5 25" xfId="3063"/>
    <cellStyle name="60 % – Zvýraznění5 26" xfId="3104"/>
    <cellStyle name="60 % – Zvýraznění5 27" xfId="3145"/>
    <cellStyle name="60 % – Zvýraznění5 28" xfId="3186"/>
    <cellStyle name="60 % – Zvýraznění5 29" xfId="3227"/>
    <cellStyle name="60 % – Zvýraznění5 3" xfId="2161"/>
    <cellStyle name="60 % – Zvýraznění5 30" xfId="3268"/>
    <cellStyle name="60 % – Zvýraznění5 31" xfId="3309"/>
    <cellStyle name="60 % – Zvýraznění5 32" xfId="3350"/>
    <cellStyle name="60 % – Zvýraznění5 33" xfId="3391"/>
    <cellStyle name="60 % – Zvýraznění5 34" xfId="3432"/>
    <cellStyle name="60 % – Zvýraznění5 35" xfId="3473"/>
    <cellStyle name="60 % – Zvýraznění5 36" xfId="3514"/>
    <cellStyle name="60 % – Zvýraznění5 37" xfId="3555"/>
    <cellStyle name="60 % – Zvýraznění5 38" xfId="3596"/>
    <cellStyle name="60 % – Zvýraznění5 39" xfId="3637"/>
    <cellStyle name="60 % – Zvýraznění5 4" xfId="2202"/>
    <cellStyle name="60 % – Zvýraznění5 40" xfId="3678"/>
    <cellStyle name="60 % – Zvýraznění5 41" xfId="3719"/>
    <cellStyle name="60 % – Zvýraznění5 42" xfId="3760"/>
    <cellStyle name="60 % – Zvýraznění5 43" xfId="3801"/>
    <cellStyle name="60 % – Zvýraznění5 44" xfId="3841"/>
    <cellStyle name="60 % – Zvýraznění5 45" xfId="3883"/>
    <cellStyle name="60 % – Zvýraznění5 46" xfId="4035"/>
    <cellStyle name="60 % – Zvýraznění5 47" xfId="4110"/>
    <cellStyle name="60 % – Zvýraznění5 48" xfId="4168"/>
    <cellStyle name="60 % – Zvýraznění5 49" xfId="4085"/>
    <cellStyle name="60 % – Zvýraznění5 5" xfId="2243"/>
    <cellStyle name="60 % – Zvýraznění5 50" xfId="4239"/>
    <cellStyle name="60 % – Zvýraznění5 51" xfId="4282"/>
    <cellStyle name="60 % – Zvýraznění5 52" xfId="4284"/>
    <cellStyle name="60 % – Zvýraznění5 53" xfId="4330"/>
    <cellStyle name="60 % – Zvýraznění5 54" xfId="4389"/>
    <cellStyle name="60 % – Zvýraznění5 55" xfId="4395"/>
    <cellStyle name="60 % – Zvýraznění5 56" xfId="4464"/>
    <cellStyle name="60 % – Zvýraznění5 57" xfId="4514"/>
    <cellStyle name="60 % – Zvýraznění5 58" xfId="4560"/>
    <cellStyle name="60 % – Zvýraznění5 59" xfId="4626"/>
    <cellStyle name="60 % – Zvýraznění5 6" xfId="2284"/>
    <cellStyle name="60 % – Zvýraznění5 60" xfId="2028"/>
    <cellStyle name="60 % – Zvýraznění5 7" xfId="2325"/>
    <cellStyle name="60 % – Zvýraznění5 8" xfId="2366"/>
    <cellStyle name="60 % – Zvýraznění5 9" xfId="2407"/>
    <cellStyle name="60 % – Zvýraznění6 10" xfId="2449"/>
    <cellStyle name="60 % – Zvýraznění6 11" xfId="2490"/>
    <cellStyle name="60 % – Zvýraznění6 12" xfId="2531"/>
    <cellStyle name="60 % – Zvýraznění6 13" xfId="2572"/>
    <cellStyle name="60 % – Zvýraznění6 14" xfId="2613"/>
    <cellStyle name="60 % – Zvýraznění6 15" xfId="2654"/>
    <cellStyle name="60 % – Zvýraznění6 16" xfId="2695"/>
    <cellStyle name="60 % – Zvýraznění6 17" xfId="2736"/>
    <cellStyle name="60 % – Zvýraznění6 18" xfId="2777"/>
    <cellStyle name="60 % – Zvýraznění6 19" xfId="2818"/>
    <cellStyle name="60 % – Zvýraznění6 2" xfId="2118"/>
    <cellStyle name="60 % – Zvýraznění6 20" xfId="2859"/>
    <cellStyle name="60 % – Zvýraznění6 21" xfId="2900"/>
    <cellStyle name="60 % – Zvýraznění6 22" xfId="2941"/>
    <cellStyle name="60 % – Zvýraznění6 23" xfId="2982"/>
    <cellStyle name="60 % – Zvýraznění6 24" xfId="3023"/>
    <cellStyle name="60 % – Zvýraznění6 25" xfId="3064"/>
    <cellStyle name="60 % – Zvýraznění6 26" xfId="3105"/>
    <cellStyle name="60 % – Zvýraznění6 27" xfId="3146"/>
    <cellStyle name="60 % – Zvýraznění6 28" xfId="3187"/>
    <cellStyle name="60 % – Zvýraznění6 29" xfId="3228"/>
    <cellStyle name="60 % – Zvýraznění6 3" xfId="2162"/>
    <cellStyle name="60 % – Zvýraznění6 30" xfId="3269"/>
    <cellStyle name="60 % – Zvýraznění6 31" xfId="3310"/>
    <cellStyle name="60 % – Zvýraznění6 32" xfId="3351"/>
    <cellStyle name="60 % – Zvýraznění6 33" xfId="3392"/>
    <cellStyle name="60 % – Zvýraznění6 34" xfId="3433"/>
    <cellStyle name="60 % – Zvýraznění6 35" xfId="3474"/>
    <cellStyle name="60 % – Zvýraznění6 36" xfId="3515"/>
    <cellStyle name="60 % – Zvýraznění6 37" xfId="3556"/>
    <cellStyle name="60 % – Zvýraznění6 38" xfId="3597"/>
    <cellStyle name="60 % – Zvýraznění6 39" xfId="3638"/>
    <cellStyle name="60 % – Zvýraznění6 4" xfId="2203"/>
    <cellStyle name="60 % – Zvýraznění6 40" xfId="3679"/>
    <cellStyle name="60 % – Zvýraznění6 41" xfId="3720"/>
    <cellStyle name="60 % – Zvýraznění6 42" xfId="3761"/>
    <cellStyle name="60 % – Zvýraznění6 43" xfId="3802"/>
    <cellStyle name="60 % – Zvýraznění6 44" xfId="3842"/>
    <cellStyle name="60 % – Zvýraznění6 45" xfId="3884"/>
    <cellStyle name="60 % – Zvýraznění6 46" xfId="4036"/>
    <cellStyle name="60 % – Zvýraznění6 47" xfId="4088"/>
    <cellStyle name="60 % – Zvýraznění6 48" xfId="4127"/>
    <cellStyle name="60 % – Zvýraznění6 49" xfId="4192"/>
    <cellStyle name="60 % – Zvýraznění6 5" xfId="2244"/>
    <cellStyle name="60 % – Zvýraznění6 50" xfId="4223"/>
    <cellStyle name="60 % – Zvýraznění6 51" xfId="4225"/>
    <cellStyle name="60 % – Zvýraznění6 52" xfId="4252"/>
    <cellStyle name="60 % – Zvýraznění6 53" xfId="4300"/>
    <cellStyle name="60 % – Zvýraznění6 54" xfId="4390"/>
    <cellStyle name="60 % – Zvýraznění6 55" xfId="4394"/>
    <cellStyle name="60 % – Zvýraznění6 56" xfId="4463"/>
    <cellStyle name="60 % – Zvýraznění6 57" xfId="4511"/>
    <cellStyle name="60 % – Zvýraznění6 58" xfId="4557"/>
    <cellStyle name="60 % – Zvýraznění6 59" xfId="4627"/>
    <cellStyle name="60 % – Zvýraznění6 6" xfId="2285"/>
    <cellStyle name="60 % – Zvýraznění6 60" xfId="2029"/>
    <cellStyle name="60 % – Zvýraznění6 7" xfId="2326"/>
    <cellStyle name="60 % – Zvýraznění6 8" xfId="2367"/>
    <cellStyle name="60 % – Zvýraznění6 9" xfId="2408"/>
    <cellStyle name="60% - Accent1" xfId="188"/>
    <cellStyle name="60% - Accent2" xfId="189"/>
    <cellStyle name="60% - Accent3" xfId="190"/>
    <cellStyle name="60% - Accent4" xfId="191"/>
    <cellStyle name="60% - Accent5" xfId="192"/>
    <cellStyle name="60% - Accent6" xfId="193"/>
    <cellStyle name="Accent1" xfId="194"/>
    <cellStyle name="Accent2" xfId="195"/>
    <cellStyle name="Accent3" xfId="196"/>
    <cellStyle name="Accent4" xfId="197"/>
    <cellStyle name="Accent5" xfId="198"/>
    <cellStyle name="Accent6" xfId="199"/>
    <cellStyle name="Bad" xfId="200"/>
    <cellStyle name="Calculation" xfId="201"/>
    <cellStyle name="celá čísla" xfId="33"/>
    <cellStyle name="celá čísla 2" xfId="4808"/>
    <cellStyle name="Celkem 10" xfId="2450"/>
    <cellStyle name="Celkem 11" xfId="2491"/>
    <cellStyle name="Celkem 12" xfId="2532"/>
    <cellStyle name="Celkem 13" xfId="2573"/>
    <cellStyle name="Celkem 14" xfId="2614"/>
    <cellStyle name="Celkem 15" xfId="2655"/>
    <cellStyle name="Celkem 16" xfId="2696"/>
    <cellStyle name="Celkem 17" xfId="2737"/>
    <cellStyle name="Celkem 18" xfId="2778"/>
    <cellStyle name="Celkem 19" xfId="2819"/>
    <cellStyle name="Celkem 2" xfId="34"/>
    <cellStyle name="Celkem 2 10" xfId="5222"/>
    <cellStyle name="Celkem 2 11" xfId="5283"/>
    <cellStyle name="Celkem 2 12" xfId="5381"/>
    <cellStyle name="Celkem 2 13" xfId="5438"/>
    <cellStyle name="Celkem 2 14" xfId="5633"/>
    <cellStyle name="Celkem 2 2" xfId="2119"/>
    <cellStyle name="Celkem 2 2 2" xfId="5141"/>
    <cellStyle name="Celkem 2 3" xfId="5079"/>
    <cellStyle name="Celkem 2 3 2" xfId="5134"/>
    <cellStyle name="Celkem 2 4" xfId="5410"/>
    <cellStyle name="Celkem 2 4 2" xfId="5148"/>
    <cellStyle name="Celkem 2 5" xfId="5284"/>
    <cellStyle name="Celkem 2 5 2" xfId="5439"/>
    <cellStyle name="Celkem 2 6" xfId="5469"/>
    <cellStyle name="Celkem 2 6 2" xfId="5175"/>
    <cellStyle name="Celkem 2 7" xfId="5468"/>
    <cellStyle name="Celkem 2 7 2" xfId="5185"/>
    <cellStyle name="Celkem 2 8" xfId="5461"/>
    <cellStyle name="Celkem 2 8 2" xfId="5178"/>
    <cellStyle name="Celkem 2 9" xfId="5473"/>
    <cellStyle name="Celkem 2 9 2" xfId="5196"/>
    <cellStyle name="Celkem 20" xfId="2860"/>
    <cellStyle name="Celkem 21" xfId="2901"/>
    <cellStyle name="Celkem 22" xfId="2942"/>
    <cellStyle name="Celkem 23" xfId="2983"/>
    <cellStyle name="Celkem 24" xfId="3024"/>
    <cellStyle name="Celkem 25" xfId="3065"/>
    <cellStyle name="Celkem 26" xfId="3106"/>
    <cellStyle name="Celkem 27" xfId="3147"/>
    <cellStyle name="Celkem 28" xfId="3188"/>
    <cellStyle name="Celkem 29" xfId="3229"/>
    <cellStyle name="Celkem 3" xfId="2163"/>
    <cellStyle name="Celkem 3 10" xfId="5236"/>
    <cellStyle name="Celkem 3 11" xfId="5346"/>
    <cellStyle name="Celkem 3 2" xfId="5296"/>
    <cellStyle name="Celkem 3 2 2" xfId="5460"/>
    <cellStyle name="Celkem 3 3" xfId="5254"/>
    <cellStyle name="Celkem 3 3 2" xfId="5077"/>
    <cellStyle name="Celkem 3 4" xfId="5226"/>
    <cellStyle name="Celkem 3 4 2" xfId="5359"/>
    <cellStyle name="Celkem 3 5" xfId="5172"/>
    <cellStyle name="Celkem 3 5 2" xfId="5282"/>
    <cellStyle name="Celkem 3 6" xfId="5118"/>
    <cellStyle name="Celkem 3 6 2" xfId="5240"/>
    <cellStyle name="Celkem 3 7" xfId="5387"/>
    <cellStyle name="Celkem 3 7 2" xfId="5133"/>
    <cellStyle name="Celkem 3 8" xfId="5319"/>
    <cellStyle name="Celkem 3 8 2" xfId="5083"/>
    <cellStyle name="Celkem 3 9" xfId="5286"/>
    <cellStyle name="Celkem 3 9 2" xfId="5450"/>
    <cellStyle name="Celkem 30" xfId="3270"/>
    <cellStyle name="Celkem 31" xfId="3311"/>
    <cellStyle name="Celkem 32" xfId="3352"/>
    <cellStyle name="Celkem 33" xfId="3393"/>
    <cellStyle name="Celkem 34" xfId="3434"/>
    <cellStyle name="Celkem 35" xfId="3475"/>
    <cellStyle name="Celkem 36" xfId="3516"/>
    <cellStyle name="Celkem 37" xfId="3557"/>
    <cellStyle name="Celkem 38" xfId="3598"/>
    <cellStyle name="Celkem 39" xfId="3639"/>
    <cellStyle name="Celkem 4" xfId="2204"/>
    <cellStyle name="Celkem 40" xfId="3680"/>
    <cellStyle name="Celkem 41" xfId="3721"/>
    <cellStyle name="Celkem 42" xfId="3762"/>
    <cellStyle name="Celkem 43" xfId="3803"/>
    <cellStyle name="Celkem 44" xfId="3843"/>
    <cellStyle name="Celkem 45" xfId="3885"/>
    <cellStyle name="Celkem 46" xfId="4037"/>
    <cellStyle name="Celkem 47" xfId="4140"/>
    <cellStyle name="Celkem 48" xfId="4068"/>
    <cellStyle name="Celkem 49" xfId="4215"/>
    <cellStyle name="Celkem 5" xfId="2245"/>
    <cellStyle name="Celkem 50" xfId="4255"/>
    <cellStyle name="Celkem 51" xfId="4084"/>
    <cellStyle name="Celkem 52" xfId="4153"/>
    <cellStyle name="Celkem 53" xfId="4293"/>
    <cellStyle name="Celkem 54" xfId="4391"/>
    <cellStyle name="Celkem 55" xfId="4393"/>
    <cellStyle name="Celkem 56" xfId="4462"/>
    <cellStyle name="Celkem 57" xfId="4510"/>
    <cellStyle name="Celkem 58" xfId="4556"/>
    <cellStyle name="Celkem 59" xfId="4628"/>
    <cellStyle name="Celkem 6" xfId="2286"/>
    <cellStyle name="Celkem 60" xfId="2030"/>
    <cellStyle name="Celkem 61" xfId="20874"/>
    <cellStyle name="Celkem 7" xfId="2327"/>
    <cellStyle name="Celkem 8" xfId="2368"/>
    <cellStyle name="Celkem 9" xfId="2409"/>
    <cellStyle name="Comma" xfId="35"/>
    <cellStyle name="Comma 2" xfId="142"/>
    <cellStyle name="Comma 2 2" xfId="4809"/>
    <cellStyle name="Comma 2 3" xfId="5645"/>
    <cellStyle name="Comma0" xfId="36"/>
    <cellStyle name="Comma0 2" xfId="4810"/>
    <cellStyle name="Currency" xfId="37"/>
    <cellStyle name="Currency 2" xfId="4811"/>
    <cellStyle name="Currency0" xfId="38"/>
    <cellStyle name="Currency0 2" xfId="4812"/>
    <cellStyle name="Čárka 2" xfId="6"/>
    <cellStyle name="čárky 2" xfId="519"/>
    <cellStyle name="čárky 2 10" xfId="2032"/>
    <cellStyle name="čárky 2 11" xfId="2033"/>
    <cellStyle name="čárky 2 12" xfId="2034"/>
    <cellStyle name="čárky 2 13" xfId="2035"/>
    <cellStyle name="čárky 2 14" xfId="2036"/>
    <cellStyle name="čárky 2 15" xfId="2037"/>
    <cellStyle name="čárky 2 16" xfId="2038"/>
    <cellStyle name="čárky 2 17" xfId="2031"/>
    <cellStyle name="čárky 2 17 2" xfId="5214"/>
    <cellStyle name="čárky 2 18" xfId="5751"/>
    <cellStyle name="čárky 2 2" xfId="2039"/>
    <cellStyle name="čárky 2 2 2" xfId="5358"/>
    <cellStyle name="čárky 2 3" xfId="2040"/>
    <cellStyle name="čárky 2 4" xfId="2041"/>
    <cellStyle name="čárky 2 5" xfId="2042"/>
    <cellStyle name="čárky 2 6" xfId="2043"/>
    <cellStyle name="čárky 2 7" xfId="2044"/>
    <cellStyle name="čárky 2 8" xfId="2045"/>
    <cellStyle name="čárky 2 9" xfId="2046"/>
    <cellStyle name="Date" xfId="39"/>
    <cellStyle name="Date 2" xfId="4813"/>
    <cellStyle name="Datum" xfId="40"/>
    <cellStyle name="Datum 2" xfId="7114"/>
    <cellStyle name="Datum 3" xfId="20875"/>
    <cellStyle name="des. číslo (1)" xfId="41"/>
    <cellStyle name="des. číslo (1) 2" xfId="4814"/>
    <cellStyle name="des. číslo (2)" xfId="42"/>
    <cellStyle name="des. číslo (2) 2" xfId="4815"/>
    <cellStyle name="Explanatory Text" xfId="202"/>
    <cellStyle name="financni0" xfId="7204"/>
    <cellStyle name="financni1" xfId="5470"/>
    <cellStyle name="Finanční" xfId="5155"/>
    <cellStyle name="Finanční0" xfId="43"/>
    <cellStyle name="Finanční0 2" xfId="5609"/>
    <cellStyle name="Finanční1" xfId="5075"/>
    <cellStyle name="Fixed" xfId="44"/>
    <cellStyle name="Fixed 2" xfId="4816"/>
    <cellStyle name="Followed Hyperlink" xfId="2047"/>
    <cellStyle name="Good" xfId="203"/>
    <cellStyle name="Heading 1" xfId="45"/>
    <cellStyle name="Heading 1 2" xfId="204"/>
    <cellStyle name="Heading 2" xfId="46"/>
    <cellStyle name="Heading 2 2" xfId="205"/>
    <cellStyle name="Heading 3" xfId="206"/>
    <cellStyle name="Heading 3 10" xfId="791"/>
    <cellStyle name="Heading 3 10 2" xfId="966"/>
    <cellStyle name="Heading 3 10 3" xfId="1141"/>
    <cellStyle name="Heading 3 11" xfId="708"/>
    <cellStyle name="Heading 3 11 2" xfId="882"/>
    <cellStyle name="Heading 3 11 3" xfId="1057"/>
    <cellStyle name="Heading 3 12" xfId="795"/>
    <cellStyle name="Heading 3 12 2" xfId="970"/>
    <cellStyle name="Heading 3 12 3" xfId="1145"/>
    <cellStyle name="Heading 3 13" xfId="797"/>
    <cellStyle name="Heading 3 13 2" xfId="972"/>
    <cellStyle name="Heading 3 13 3" xfId="1147"/>
    <cellStyle name="Heading 3 14" xfId="792"/>
    <cellStyle name="Heading 3 14 2" xfId="967"/>
    <cellStyle name="Heading 3 14 3" xfId="1142"/>
    <cellStyle name="Heading 3 15" xfId="709"/>
    <cellStyle name="Heading 3 15 2" xfId="883"/>
    <cellStyle name="Heading 3 15 3" xfId="1058"/>
    <cellStyle name="Heading 3 16" xfId="689"/>
    <cellStyle name="Heading 3 16 2" xfId="863"/>
    <cellStyle name="Heading 3 16 3" xfId="1038"/>
    <cellStyle name="Heading 3 17" xfId="705"/>
    <cellStyle name="Heading 3 17 2" xfId="879"/>
    <cellStyle name="Heading 3 17 3" xfId="1054"/>
    <cellStyle name="Heading 3 18" xfId="659"/>
    <cellStyle name="Heading 3 18 2" xfId="830"/>
    <cellStyle name="Heading 3 18 3" xfId="1005"/>
    <cellStyle name="Heading 3 19" xfId="695"/>
    <cellStyle name="Heading 3 19 2" xfId="869"/>
    <cellStyle name="Heading 3 19 3" xfId="1044"/>
    <cellStyle name="Heading 3 2" xfId="536"/>
    <cellStyle name="Heading 3 2 2" xfId="569"/>
    <cellStyle name="Heading 3 2 2 2" xfId="728"/>
    <cellStyle name="Heading 3 2 2 3" xfId="903"/>
    <cellStyle name="Heading 3 2 2 4" xfId="1078"/>
    <cellStyle name="Heading 3 2 3" xfId="606"/>
    <cellStyle name="Heading 3 2 3 2" xfId="764"/>
    <cellStyle name="Heading 3 2 3 3" xfId="939"/>
    <cellStyle name="Heading 3 2 3 4" xfId="1114"/>
    <cellStyle name="Heading 3 2 4" xfId="643"/>
    <cellStyle name="Heading 3 2 5" xfId="814"/>
    <cellStyle name="Heading 3 2 6" xfId="989"/>
    <cellStyle name="Heading 3 20" xfId="805"/>
    <cellStyle name="Heading 3 21" xfId="980"/>
    <cellStyle name="Heading 3 3" xfId="545"/>
    <cellStyle name="Heading 3 3 2" xfId="578"/>
    <cellStyle name="Heading 3 3 2 2" xfId="737"/>
    <cellStyle name="Heading 3 3 2 3" xfId="912"/>
    <cellStyle name="Heading 3 3 2 4" xfId="1087"/>
    <cellStyle name="Heading 3 3 3" xfId="615"/>
    <cellStyle name="Heading 3 3 3 2" xfId="773"/>
    <cellStyle name="Heading 3 3 3 3" xfId="948"/>
    <cellStyle name="Heading 3 3 3 4" xfId="1123"/>
    <cellStyle name="Heading 3 3 4" xfId="652"/>
    <cellStyle name="Heading 3 3 5" xfId="823"/>
    <cellStyle name="Heading 3 3 6" xfId="998"/>
    <cellStyle name="Heading 3 4" xfId="558"/>
    <cellStyle name="Heading 3 4 2" xfId="594"/>
    <cellStyle name="Heading 3 4 2 2" xfId="753"/>
    <cellStyle name="Heading 3 4 2 3" xfId="928"/>
    <cellStyle name="Heading 3 4 2 4" xfId="1103"/>
    <cellStyle name="Heading 3 4 3" xfId="631"/>
    <cellStyle name="Heading 3 4 3 2" xfId="789"/>
    <cellStyle name="Heading 3 4 3 3" xfId="964"/>
    <cellStyle name="Heading 3 4 3 4" xfId="1139"/>
    <cellStyle name="Heading 3 4 4" xfId="687"/>
    <cellStyle name="Heading 3 4 5" xfId="861"/>
    <cellStyle name="Heading 3 4 6" xfId="1036"/>
    <cellStyle name="Heading 3 5" xfId="557"/>
    <cellStyle name="Heading 3 5 2" xfId="593"/>
    <cellStyle name="Heading 3 5 2 2" xfId="752"/>
    <cellStyle name="Heading 3 5 2 3" xfId="927"/>
    <cellStyle name="Heading 3 5 2 4" xfId="1102"/>
    <cellStyle name="Heading 3 5 3" xfId="630"/>
    <cellStyle name="Heading 3 5 3 2" xfId="788"/>
    <cellStyle name="Heading 3 5 3 3" xfId="963"/>
    <cellStyle name="Heading 3 5 3 4" xfId="1138"/>
    <cellStyle name="Heading 3 5 4" xfId="686"/>
    <cellStyle name="Heading 3 5 5" xfId="860"/>
    <cellStyle name="Heading 3 5 6" xfId="1035"/>
    <cellStyle name="Heading 3 6" xfId="597"/>
    <cellStyle name="Heading 3 6 2" xfId="663"/>
    <cellStyle name="Heading 3 6 3" xfId="837"/>
    <cellStyle name="Heading 3 6 4" xfId="1012"/>
    <cellStyle name="Heading 3 7" xfId="634"/>
    <cellStyle name="Heading 3 7 2" xfId="711"/>
    <cellStyle name="Heading 3 7 3" xfId="885"/>
    <cellStyle name="Heading 3 7 4" xfId="1060"/>
    <cellStyle name="Heading 3 8" xfId="798"/>
    <cellStyle name="Heading 3 8 2" xfId="973"/>
    <cellStyle name="Heading 3 8 3" xfId="1148"/>
    <cellStyle name="Heading 3 9" xfId="712"/>
    <cellStyle name="Heading 3 9 2" xfId="886"/>
    <cellStyle name="Heading 3 9 3" xfId="1061"/>
    <cellStyle name="Heading 4" xfId="207"/>
    <cellStyle name="Hyperlink" xfId="2048"/>
    <cellStyle name="Hypertextový odkaz" xfId="19" builtinId="8"/>
    <cellStyle name="Hypertextový odkaz 10" xfId="527"/>
    <cellStyle name="Hypertextový odkaz 11" xfId="1911"/>
    <cellStyle name="Hypertextový odkaz 12" xfId="6895"/>
    <cellStyle name="Hypertextový odkaz 2" xfId="10"/>
    <cellStyle name="Hypertextový odkaz 2 2" xfId="502"/>
    <cellStyle name="Hypertextový odkaz 2 3" xfId="4684"/>
    <cellStyle name="Hypertextový odkaz 2 4" xfId="5668"/>
    <cellStyle name="Hypertextový odkaz 2 5" xfId="209"/>
    <cellStyle name="Hypertextový odkaz 3" xfId="208"/>
    <cellStyle name="Hypertextový odkaz 3 2" xfId="503"/>
    <cellStyle name="Hypertextový odkaz 4" xfId="504"/>
    <cellStyle name="Hypertextový odkaz 5" xfId="505"/>
    <cellStyle name="Hypertextový odkaz 6" xfId="506"/>
    <cellStyle name="Hypertextový odkaz 7" xfId="507"/>
    <cellStyle name="Hypertextový odkaz 8" xfId="508"/>
    <cellStyle name="Hypertextový odkaz 9" xfId="509"/>
    <cellStyle name="Check Cell" xfId="210"/>
    <cellStyle name="Chybně 10" xfId="2455"/>
    <cellStyle name="Chybně 11" xfId="2496"/>
    <cellStyle name="Chybně 12" xfId="2537"/>
    <cellStyle name="Chybně 13" xfId="2578"/>
    <cellStyle name="Chybně 14" xfId="2619"/>
    <cellStyle name="Chybně 15" xfId="2660"/>
    <cellStyle name="Chybně 16" xfId="2701"/>
    <cellStyle name="Chybně 17" xfId="2742"/>
    <cellStyle name="Chybně 18" xfId="2783"/>
    <cellStyle name="Chybně 19" xfId="2824"/>
    <cellStyle name="Chybně 2" xfId="2120"/>
    <cellStyle name="Chybně 20" xfId="2865"/>
    <cellStyle name="Chybně 21" xfId="2906"/>
    <cellStyle name="Chybně 22" xfId="2947"/>
    <cellStyle name="Chybně 23" xfId="2988"/>
    <cellStyle name="Chybně 24" xfId="3029"/>
    <cellStyle name="Chybně 25" xfId="3070"/>
    <cellStyle name="Chybně 26" xfId="3111"/>
    <cellStyle name="Chybně 27" xfId="3152"/>
    <cellStyle name="Chybně 28" xfId="3193"/>
    <cellStyle name="Chybně 29" xfId="3234"/>
    <cellStyle name="Chybně 3" xfId="2168"/>
    <cellStyle name="Chybně 30" xfId="3275"/>
    <cellStyle name="Chybně 31" xfId="3316"/>
    <cellStyle name="Chybně 32" xfId="3357"/>
    <cellStyle name="Chybně 33" xfId="3398"/>
    <cellStyle name="Chybně 34" xfId="3439"/>
    <cellStyle name="Chybně 35" xfId="3480"/>
    <cellStyle name="Chybně 36" xfId="3521"/>
    <cellStyle name="Chybně 37" xfId="3562"/>
    <cellStyle name="Chybně 38" xfId="3603"/>
    <cellStyle name="Chybně 39" xfId="3644"/>
    <cellStyle name="Chybně 4" xfId="2209"/>
    <cellStyle name="Chybně 40" xfId="3685"/>
    <cellStyle name="Chybně 41" xfId="3726"/>
    <cellStyle name="Chybně 42" xfId="3767"/>
    <cellStyle name="Chybně 43" xfId="3808"/>
    <cellStyle name="Chybně 44" xfId="3844"/>
    <cellStyle name="Chybně 45" xfId="3889"/>
    <cellStyle name="Chybně 46" xfId="4042"/>
    <cellStyle name="Chybně 47" xfId="4123"/>
    <cellStyle name="Chybně 48" xfId="4070"/>
    <cellStyle name="Chybně 49" xfId="4209"/>
    <cellStyle name="Chybně 5" xfId="2250"/>
    <cellStyle name="Chybně 50" xfId="4250"/>
    <cellStyle name="Chybně 51" xfId="4080"/>
    <cellStyle name="Chybně 52" xfId="4311"/>
    <cellStyle name="Chybně 53" xfId="4338"/>
    <cellStyle name="Chybně 54" xfId="4410"/>
    <cellStyle name="Chybně 55" xfId="4452"/>
    <cellStyle name="Chybně 56" xfId="4446"/>
    <cellStyle name="Chybně 57" xfId="4450"/>
    <cellStyle name="Chybně 58" xfId="4487"/>
    <cellStyle name="Chybně 59" xfId="4629"/>
    <cellStyle name="Chybně 6" xfId="2291"/>
    <cellStyle name="Chybně 60" xfId="2049"/>
    <cellStyle name="Chybně 7" xfId="2332"/>
    <cellStyle name="Chybně 8" xfId="2373"/>
    <cellStyle name="Chybně 9" xfId="2414"/>
    <cellStyle name="Input" xfId="211"/>
    <cellStyle name="Kč" xfId="47"/>
    <cellStyle name="Kč 2" xfId="4817"/>
    <cellStyle name="Kontrolní buňka 10" xfId="2456"/>
    <cellStyle name="Kontrolní buňka 11" xfId="2497"/>
    <cellStyle name="Kontrolní buňka 12" xfId="2538"/>
    <cellStyle name="Kontrolní buňka 13" xfId="2579"/>
    <cellStyle name="Kontrolní buňka 14" xfId="2620"/>
    <cellStyle name="Kontrolní buňka 15" xfId="2661"/>
    <cellStyle name="Kontrolní buňka 16" xfId="2702"/>
    <cellStyle name="Kontrolní buňka 17" xfId="2743"/>
    <cellStyle name="Kontrolní buňka 18" xfId="2784"/>
    <cellStyle name="Kontrolní buňka 19" xfId="2825"/>
    <cellStyle name="Kontrolní buňka 2" xfId="2121"/>
    <cellStyle name="Kontrolní buňka 20" xfId="2866"/>
    <cellStyle name="Kontrolní buňka 21" xfId="2907"/>
    <cellStyle name="Kontrolní buňka 22" xfId="2948"/>
    <cellStyle name="Kontrolní buňka 23" xfId="2989"/>
    <cellStyle name="Kontrolní buňka 24" xfId="3030"/>
    <cellStyle name="Kontrolní buňka 25" xfId="3071"/>
    <cellStyle name="Kontrolní buňka 26" xfId="3112"/>
    <cellStyle name="Kontrolní buňka 27" xfId="3153"/>
    <cellStyle name="Kontrolní buňka 28" xfId="3194"/>
    <cellStyle name="Kontrolní buňka 29" xfId="3235"/>
    <cellStyle name="Kontrolní buňka 3" xfId="2169"/>
    <cellStyle name="Kontrolní buňka 30" xfId="3276"/>
    <cellStyle name="Kontrolní buňka 31" xfId="3317"/>
    <cellStyle name="Kontrolní buňka 32" xfId="3358"/>
    <cellStyle name="Kontrolní buňka 33" xfId="3399"/>
    <cellStyle name="Kontrolní buňka 34" xfId="3440"/>
    <cellStyle name="Kontrolní buňka 35" xfId="3481"/>
    <cellStyle name="Kontrolní buňka 36" xfId="3522"/>
    <cellStyle name="Kontrolní buňka 37" xfId="3563"/>
    <cellStyle name="Kontrolní buňka 38" xfId="3604"/>
    <cellStyle name="Kontrolní buňka 39" xfId="3645"/>
    <cellStyle name="Kontrolní buňka 4" xfId="2210"/>
    <cellStyle name="Kontrolní buňka 40" xfId="3686"/>
    <cellStyle name="Kontrolní buňka 41" xfId="3727"/>
    <cellStyle name="Kontrolní buňka 42" xfId="3768"/>
    <cellStyle name="Kontrolní buňka 43" xfId="3809"/>
    <cellStyle name="Kontrolní buňka 44" xfId="3845"/>
    <cellStyle name="Kontrolní buňka 45" xfId="3890"/>
    <cellStyle name="Kontrolní buňka 46" xfId="4043"/>
    <cellStyle name="Kontrolní buňka 47" xfId="4109"/>
    <cellStyle name="Kontrolní buňka 48" xfId="4154"/>
    <cellStyle name="Kontrolní buňka 49" xfId="4193"/>
    <cellStyle name="Kontrolní buňka 5" xfId="2251"/>
    <cellStyle name="Kontrolní buňka 50" xfId="4249"/>
    <cellStyle name="Kontrolní buňka 51" xfId="4267"/>
    <cellStyle name="Kontrolní buňka 52" xfId="4290"/>
    <cellStyle name="Kontrolní buňka 53" xfId="4332"/>
    <cellStyle name="Kontrolní buňka 54" xfId="4411"/>
    <cellStyle name="Kontrolní buňka 55" xfId="4453"/>
    <cellStyle name="Kontrolní buňka 56" xfId="4445"/>
    <cellStyle name="Kontrolní buňka 57" xfId="4451"/>
    <cellStyle name="Kontrolní buňka 58" xfId="4506"/>
    <cellStyle name="Kontrolní buňka 59" xfId="4630"/>
    <cellStyle name="Kontrolní buňka 6" xfId="2292"/>
    <cellStyle name="Kontrolní buňka 60" xfId="2050"/>
    <cellStyle name="Kontrolní buňka 7" xfId="2333"/>
    <cellStyle name="Kontrolní buňka 8" xfId="2374"/>
    <cellStyle name="Kontrolní buňka 9" xfId="2415"/>
    <cellStyle name="Linked Cell" xfId="212"/>
    <cellStyle name="Měna 2" xfId="4818"/>
    <cellStyle name="Měna0" xfId="48"/>
    <cellStyle name="Měna0 2" xfId="7168"/>
    <cellStyle name="Měna0 3" xfId="20876"/>
    <cellStyle name="měny 2" xfId="49"/>
    <cellStyle name="měny 2 10" xfId="1168"/>
    <cellStyle name="měny 2 11" xfId="1169"/>
    <cellStyle name="měny 2 12" xfId="1170"/>
    <cellStyle name="měny 2 13" xfId="1171"/>
    <cellStyle name="měny 2 14" xfId="1172"/>
    <cellStyle name="měny 2 15" xfId="1173"/>
    <cellStyle name="měny 2 16" xfId="1174"/>
    <cellStyle name="měny 2 17" xfId="1175"/>
    <cellStyle name="měny 2 18" xfId="1176"/>
    <cellStyle name="měny 2 19" xfId="1177"/>
    <cellStyle name="měny 2 2" xfId="1178"/>
    <cellStyle name="měny 2 2 2" xfId="4865"/>
    <cellStyle name="měny 2 20" xfId="1179"/>
    <cellStyle name="měny 2 21" xfId="1180"/>
    <cellStyle name="měny 2 22" xfId="1181"/>
    <cellStyle name="měny 2 23" xfId="1182"/>
    <cellStyle name="měny 2 24" xfId="1183"/>
    <cellStyle name="měny 2 25" xfId="1184"/>
    <cellStyle name="měny 2 26" xfId="1185"/>
    <cellStyle name="měny 2 27" xfId="1186"/>
    <cellStyle name="měny 2 28" xfId="1187"/>
    <cellStyle name="měny 2 29" xfId="1188"/>
    <cellStyle name="měny 2 3" xfId="1189"/>
    <cellStyle name="měny 2 3 2" xfId="4866"/>
    <cellStyle name="měny 2 30" xfId="1190"/>
    <cellStyle name="měny 2 31" xfId="1191"/>
    <cellStyle name="měny 2 32" xfId="1192"/>
    <cellStyle name="měny 2 33" xfId="1193"/>
    <cellStyle name="měny 2 34" xfId="1194"/>
    <cellStyle name="měny 2 35" xfId="1195"/>
    <cellStyle name="měny 2 36" xfId="1196"/>
    <cellStyle name="měny 2 37" xfId="1197"/>
    <cellStyle name="měny 2 38" xfId="1198"/>
    <cellStyle name="měny 2 39" xfId="1199"/>
    <cellStyle name="měny 2 4" xfId="1200"/>
    <cellStyle name="měny 2 4 2" xfId="4867"/>
    <cellStyle name="měny 2 40" xfId="1201"/>
    <cellStyle name="měny 2 41" xfId="1202"/>
    <cellStyle name="měny 2 42" xfId="1203"/>
    <cellStyle name="měny 2 43" xfId="1204"/>
    <cellStyle name="měny 2 44" xfId="1205"/>
    <cellStyle name="měny 2 45" xfId="1206"/>
    <cellStyle name="měny 2 46" xfId="1207"/>
    <cellStyle name="měny 2 47" xfId="1208"/>
    <cellStyle name="měny 2 48" xfId="1209"/>
    <cellStyle name="měny 2 49" xfId="1210"/>
    <cellStyle name="měny 2 5" xfId="167"/>
    <cellStyle name="měny 2 5 2" xfId="4868"/>
    <cellStyle name="měny 2 50" xfId="1211"/>
    <cellStyle name="měny 2 51" xfId="1212"/>
    <cellStyle name="měny 2 52" xfId="1213"/>
    <cellStyle name="měny 2 53" xfId="1214"/>
    <cellStyle name="měny 2 6" xfId="170"/>
    <cellStyle name="měny 2 6 2" xfId="4869"/>
    <cellStyle name="měny 2 7" xfId="1215"/>
    <cellStyle name="měny 2 7 2" xfId="4870"/>
    <cellStyle name="měny 2 8" xfId="1216"/>
    <cellStyle name="měny 2 8 2" xfId="4871"/>
    <cellStyle name="měny 2 9" xfId="1217"/>
    <cellStyle name="měny 2 9 2" xfId="4872"/>
    <cellStyle name="měny 3" xfId="1343"/>
    <cellStyle name="měny 4" xfId="1910"/>
    <cellStyle name="měny 5" xfId="50"/>
    <cellStyle name="měny 6" xfId="14135"/>
    <cellStyle name="Nadpis 1 10" xfId="2457"/>
    <cellStyle name="Nadpis 1 11" xfId="2498"/>
    <cellStyle name="Nadpis 1 12" xfId="2539"/>
    <cellStyle name="Nadpis 1 13" xfId="2580"/>
    <cellStyle name="Nadpis 1 14" xfId="2621"/>
    <cellStyle name="Nadpis 1 15" xfId="2662"/>
    <cellStyle name="Nadpis 1 16" xfId="2703"/>
    <cellStyle name="Nadpis 1 17" xfId="2744"/>
    <cellStyle name="Nadpis 1 18" xfId="2785"/>
    <cellStyle name="Nadpis 1 19" xfId="2826"/>
    <cellStyle name="Nadpis 1 2" xfId="2122"/>
    <cellStyle name="Nadpis 1 20" xfId="2867"/>
    <cellStyle name="Nadpis 1 21" xfId="2908"/>
    <cellStyle name="Nadpis 1 22" xfId="2949"/>
    <cellStyle name="Nadpis 1 23" xfId="2990"/>
    <cellStyle name="Nadpis 1 24" xfId="3031"/>
    <cellStyle name="Nadpis 1 25" xfId="3072"/>
    <cellStyle name="Nadpis 1 26" xfId="3113"/>
    <cellStyle name="Nadpis 1 27" xfId="3154"/>
    <cellStyle name="Nadpis 1 28" xfId="3195"/>
    <cellStyle name="Nadpis 1 29" xfId="3236"/>
    <cellStyle name="Nadpis 1 3" xfId="2170"/>
    <cellStyle name="Nadpis 1 30" xfId="3277"/>
    <cellStyle name="Nadpis 1 31" xfId="3318"/>
    <cellStyle name="Nadpis 1 32" xfId="3359"/>
    <cellStyle name="Nadpis 1 33" xfId="3400"/>
    <cellStyle name="Nadpis 1 34" xfId="3441"/>
    <cellStyle name="Nadpis 1 35" xfId="3482"/>
    <cellStyle name="Nadpis 1 36" xfId="3523"/>
    <cellStyle name="Nadpis 1 37" xfId="3564"/>
    <cellStyle name="Nadpis 1 38" xfId="3605"/>
    <cellStyle name="Nadpis 1 39" xfId="3646"/>
    <cellStyle name="Nadpis 1 4" xfId="2211"/>
    <cellStyle name="Nadpis 1 40" xfId="3687"/>
    <cellStyle name="Nadpis 1 41" xfId="3728"/>
    <cellStyle name="Nadpis 1 42" xfId="3769"/>
    <cellStyle name="Nadpis 1 43" xfId="3810"/>
    <cellStyle name="Nadpis 1 44" xfId="3846"/>
    <cellStyle name="Nadpis 1 45" xfId="3891"/>
    <cellStyle name="Nadpis 1 46" xfId="4044"/>
    <cellStyle name="Nadpis 1 47" xfId="4087"/>
    <cellStyle name="Nadpis 1 48" xfId="4150"/>
    <cellStyle name="Nadpis 1 49" xfId="4125"/>
    <cellStyle name="Nadpis 1 5" xfId="2252"/>
    <cellStyle name="Nadpis 1 50" xfId="4211"/>
    <cellStyle name="Nadpis 1 51" xfId="4264"/>
    <cellStyle name="Nadpis 1 52" xfId="4241"/>
    <cellStyle name="Nadpis 1 53" xfId="4306"/>
    <cellStyle name="Nadpis 1 54" xfId="4412"/>
    <cellStyle name="Nadpis 1 55" xfId="4454"/>
    <cellStyle name="Nadpis 1 56" xfId="4392"/>
    <cellStyle name="Nadpis 1 57" xfId="4428"/>
    <cellStyle name="Nadpis 1 58" xfId="4507"/>
    <cellStyle name="Nadpis 1 59" xfId="4631"/>
    <cellStyle name="Nadpis 1 6" xfId="2293"/>
    <cellStyle name="Nadpis 1 60" xfId="2051"/>
    <cellStyle name="Nadpis 1 7" xfId="2334"/>
    <cellStyle name="Nadpis 1 8" xfId="2375"/>
    <cellStyle name="Nadpis 1 9" xfId="2416"/>
    <cellStyle name="Nadpis 2 10" xfId="2458"/>
    <cellStyle name="Nadpis 2 11" xfId="2499"/>
    <cellStyle name="Nadpis 2 12" xfId="2540"/>
    <cellStyle name="Nadpis 2 13" xfId="2581"/>
    <cellStyle name="Nadpis 2 14" xfId="2622"/>
    <cellStyle name="Nadpis 2 15" xfId="2663"/>
    <cellStyle name="Nadpis 2 16" xfId="2704"/>
    <cellStyle name="Nadpis 2 17" xfId="2745"/>
    <cellStyle name="Nadpis 2 18" xfId="2786"/>
    <cellStyle name="Nadpis 2 19" xfId="2827"/>
    <cellStyle name="Nadpis 2 2" xfId="2123"/>
    <cellStyle name="Nadpis 2 20" xfId="2868"/>
    <cellStyle name="Nadpis 2 21" xfId="2909"/>
    <cellStyle name="Nadpis 2 22" xfId="2950"/>
    <cellStyle name="Nadpis 2 23" xfId="2991"/>
    <cellStyle name="Nadpis 2 24" xfId="3032"/>
    <cellStyle name="Nadpis 2 25" xfId="3073"/>
    <cellStyle name="Nadpis 2 26" xfId="3114"/>
    <cellStyle name="Nadpis 2 27" xfId="3155"/>
    <cellStyle name="Nadpis 2 28" xfId="3196"/>
    <cellStyle name="Nadpis 2 29" xfId="3237"/>
    <cellStyle name="Nadpis 2 3" xfId="2171"/>
    <cellStyle name="Nadpis 2 30" xfId="3278"/>
    <cellStyle name="Nadpis 2 31" xfId="3319"/>
    <cellStyle name="Nadpis 2 32" xfId="3360"/>
    <cellStyle name="Nadpis 2 33" xfId="3401"/>
    <cellStyle name="Nadpis 2 34" xfId="3442"/>
    <cellStyle name="Nadpis 2 35" xfId="3483"/>
    <cellStyle name="Nadpis 2 36" xfId="3524"/>
    <cellStyle name="Nadpis 2 37" xfId="3565"/>
    <cellStyle name="Nadpis 2 38" xfId="3606"/>
    <cellStyle name="Nadpis 2 39" xfId="3647"/>
    <cellStyle name="Nadpis 2 4" xfId="2212"/>
    <cellStyle name="Nadpis 2 40" xfId="3688"/>
    <cellStyle name="Nadpis 2 41" xfId="3729"/>
    <cellStyle name="Nadpis 2 42" xfId="3770"/>
    <cellStyle name="Nadpis 2 43" xfId="3811"/>
    <cellStyle name="Nadpis 2 44" xfId="3847"/>
    <cellStyle name="Nadpis 2 45" xfId="3892"/>
    <cellStyle name="Nadpis 2 46" xfId="4045"/>
    <cellStyle name="Nadpis 2 47" xfId="4119"/>
    <cellStyle name="Nadpis 2 48" xfId="4053"/>
    <cellStyle name="Nadpis 2 49" xfId="4207"/>
    <cellStyle name="Nadpis 2 5" xfId="2253"/>
    <cellStyle name="Nadpis 2 50" xfId="4234"/>
    <cellStyle name="Nadpis 2 51" xfId="4197"/>
    <cellStyle name="Nadpis 2 52" xfId="4304"/>
    <cellStyle name="Nadpis 2 53" xfId="4253"/>
    <cellStyle name="Nadpis 2 54" xfId="4413"/>
    <cellStyle name="Nadpis 2 55" xfId="4455"/>
    <cellStyle name="Nadpis 2 56" xfId="4501"/>
    <cellStyle name="Nadpis 2 57" xfId="4460"/>
    <cellStyle name="Nadpis 2 58" xfId="4508"/>
    <cellStyle name="Nadpis 2 59" xfId="4632"/>
    <cellStyle name="Nadpis 2 6" xfId="2294"/>
    <cellStyle name="Nadpis 2 60" xfId="2052"/>
    <cellStyle name="Nadpis 2 7" xfId="2335"/>
    <cellStyle name="Nadpis 2 8" xfId="2376"/>
    <cellStyle name="Nadpis 2 9" xfId="2417"/>
    <cellStyle name="Nadpis 3 10" xfId="2459"/>
    <cellStyle name="Nadpis 3 10 2" xfId="4700"/>
    <cellStyle name="Nadpis 3 10 2 2" xfId="4992"/>
    <cellStyle name="Nadpis 3 10 3" xfId="4766"/>
    <cellStyle name="Nadpis 3 11" xfId="2500"/>
    <cellStyle name="Nadpis 3 11 2" xfId="4701"/>
    <cellStyle name="Nadpis 3 11 2 2" xfId="4993"/>
    <cellStyle name="Nadpis 3 11 3" xfId="4691"/>
    <cellStyle name="Nadpis 3 12" xfId="2541"/>
    <cellStyle name="Nadpis 3 12 2" xfId="4739"/>
    <cellStyle name="Nadpis 3 12 2 2" xfId="5011"/>
    <cellStyle name="Nadpis 3 12 3" xfId="4765"/>
    <cellStyle name="Nadpis 3 13" xfId="2582"/>
    <cellStyle name="Nadpis 3 13 2" xfId="4802"/>
    <cellStyle name="Nadpis 3 13 2 2" xfId="5042"/>
    <cellStyle name="Nadpis 3 13 3" xfId="4705"/>
    <cellStyle name="Nadpis 3 14" xfId="2623"/>
    <cellStyle name="Nadpis 3 14 2" xfId="4771"/>
    <cellStyle name="Nadpis 3 14 2 2" xfId="5027"/>
    <cellStyle name="Nadpis 3 14 3" xfId="4780"/>
    <cellStyle name="Nadpis 3 15" xfId="2664"/>
    <cellStyle name="Nadpis 3 15 2" xfId="4759"/>
    <cellStyle name="Nadpis 3 15 2 2" xfId="5021"/>
    <cellStyle name="Nadpis 3 15 3" xfId="4727"/>
    <cellStyle name="Nadpis 3 16" xfId="2705"/>
    <cellStyle name="Nadpis 3 16 2" xfId="4803"/>
    <cellStyle name="Nadpis 3 16 2 2" xfId="5043"/>
    <cellStyle name="Nadpis 3 16 3" xfId="4709"/>
    <cellStyle name="Nadpis 3 17" xfId="2746"/>
    <cellStyle name="Nadpis 3 17 2" xfId="4761"/>
    <cellStyle name="Nadpis 3 17 2 2" xfId="5023"/>
    <cellStyle name="Nadpis 3 17 3" xfId="4768"/>
    <cellStyle name="Nadpis 3 18" xfId="2787"/>
    <cellStyle name="Nadpis 3 18 2" xfId="4696"/>
    <cellStyle name="Nadpis 3 18 2 2" xfId="4989"/>
    <cellStyle name="Nadpis 3 18 3" xfId="4789"/>
    <cellStyle name="Nadpis 3 19" xfId="2828"/>
    <cellStyle name="Nadpis 3 19 2" xfId="4735"/>
    <cellStyle name="Nadpis 3 19 2 2" xfId="5008"/>
    <cellStyle name="Nadpis 3 19 3" xfId="4689"/>
    <cellStyle name="Nadpis 3 2" xfId="2124"/>
    <cellStyle name="Nadpis 3 2 2" xfId="4794"/>
    <cellStyle name="Nadpis 3 2 2 2" xfId="5037"/>
    <cellStyle name="Nadpis 3 2 3" xfId="4799"/>
    <cellStyle name="Nadpis 3 20" xfId="2869"/>
    <cellStyle name="Nadpis 3 20 2" xfId="4730"/>
    <cellStyle name="Nadpis 3 20 2 2" xfId="5005"/>
    <cellStyle name="Nadpis 3 20 3" xfId="4758"/>
    <cellStyle name="Nadpis 3 21" xfId="2910"/>
    <cellStyle name="Nadpis 3 21 2" xfId="4778"/>
    <cellStyle name="Nadpis 3 21 2 2" xfId="5032"/>
    <cellStyle name="Nadpis 3 21 3" xfId="4804"/>
    <cellStyle name="Nadpis 3 22" xfId="2951"/>
    <cellStyle name="Nadpis 3 22 2" xfId="4801"/>
    <cellStyle name="Nadpis 3 22 2 2" xfId="5041"/>
    <cellStyle name="Nadpis 3 22 3" xfId="4754"/>
    <cellStyle name="Nadpis 3 23" xfId="2992"/>
    <cellStyle name="Nadpis 3 23 2" xfId="4738"/>
    <cellStyle name="Nadpis 3 23 2 2" xfId="5010"/>
    <cellStyle name="Nadpis 3 23 3" xfId="4721"/>
    <cellStyle name="Nadpis 3 24" xfId="3033"/>
    <cellStyle name="Nadpis 3 24 2" xfId="4693"/>
    <cellStyle name="Nadpis 3 24 2 2" xfId="4986"/>
    <cellStyle name="Nadpis 3 24 3" xfId="4710"/>
    <cellStyle name="Nadpis 3 25" xfId="3074"/>
    <cellStyle name="Nadpis 3 25 2" xfId="4786"/>
    <cellStyle name="Nadpis 3 25 2 2" xfId="5034"/>
    <cellStyle name="Nadpis 3 25 3" xfId="4790"/>
    <cellStyle name="Nadpis 3 26" xfId="3115"/>
    <cellStyle name="Nadpis 3 26 2" xfId="4731"/>
    <cellStyle name="Nadpis 3 26 2 2" xfId="5006"/>
    <cellStyle name="Nadpis 3 26 3" xfId="4793"/>
    <cellStyle name="Nadpis 3 27" xfId="3156"/>
    <cellStyle name="Nadpis 3 27 2" xfId="4775"/>
    <cellStyle name="Nadpis 3 27 2 2" xfId="5030"/>
    <cellStyle name="Nadpis 3 27 3" xfId="4741"/>
    <cellStyle name="Nadpis 3 28" xfId="3197"/>
    <cellStyle name="Nadpis 3 28 2" xfId="4763"/>
    <cellStyle name="Nadpis 3 28 2 2" xfId="5024"/>
    <cellStyle name="Nadpis 3 28 3" xfId="4718"/>
    <cellStyle name="Nadpis 3 29" xfId="3238"/>
    <cellStyle name="Nadpis 3 29 2" xfId="4694"/>
    <cellStyle name="Nadpis 3 29 2 2" xfId="4987"/>
    <cellStyle name="Nadpis 3 29 3" xfId="4751"/>
    <cellStyle name="Nadpis 3 3" xfId="2172"/>
    <cellStyle name="Nadpis 3 3 2" xfId="4760"/>
    <cellStyle name="Nadpis 3 3 2 2" xfId="5022"/>
    <cellStyle name="Nadpis 3 3 3" xfId="4719"/>
    <cellStyle name="Nadpis 3 30" xfId="3279"/>
    <cellStyle name="Nadpis 3 30 2" xfId="4798"/>
    <cellStyle name="Nadpis 3 30 2 2" xfId="5040"/>
    <cellStyle name="Nadpis 3 30 3" xfId="4688"/>
    <cellStyle name="Nadpis 3 31" xfId="3320"/>
    <cellStyle name="Nadpis 3 31 2" xfId="4697"/>
    <cellStyle name="Nadpis 3 31 2 2" xfId="4990"/>
    <cellStyle name="Nadpis 3 31 3" xfId="4785"/>
    <cellStyle name="Nadpis 3 32" xfId="3361"/>
    <cellStyle name="Nadpis 3 32 2" xfId="4767"/>
    <cellStyle name="Nadpis 3 32 2 2" xfId="5025"/>
    <cellStyle name="Nadpis 3 32 3" xfId="4690"/>
    <cellStyle name="Nadpis 3 33" xfId="3402"/>
    <cellStyle name="Nadpis 3 33 2" xfId="4695"/>
    <cellStyle name="Nadpis 3 33 2 2" xfId="4988"/>
    <cellStyle name="Nadpis 3 33 3" xfId="4724"/>
    <cellStyle name="Nadpis 3 34" xfId="3443"/>
    <cellStyle name="Nadpis 3 34 2" xfId="4736"/>
    <cellStyle name="Nadpis 3 34 2 2" xfId="5009"/>
    <cellStyle name="Nadpis 3 34 3" xfId="4745"/>
    <cellStyle name="Nadpis 3 35" xfId="3484"/>
    <cellStyle name="Nadpis 3 35 2" xfId="4728"/>
    <cellStyle name="Nadpis 3 35 2 2" xfId="5003"/>
    <cellStyle name="Nadpis 3 35 3" xfId="4743"/>
    <cellStyle name="Nadpis 3 36" xfId="3525"/>
    <cellStyle name="Nadpis 3 36 2" xfId="4720"/>
    <cellStyle name="Nadpis 3 36 2 2" xfId="5001"/>
    <cellStyle name="Nadpis 3 36 3" xfId="4764"/>
    <cellStyle name="Nadpis 3 37" xfId="3566"/>
    <cellStyle name="Nadpis 3 37 2" xfId="4746"/>
    <cellStyle name="Nadpis 3 37 2 2" xfId="5014"/>
    <cellStyle name="Nadpis 3 37 3" xfId="4769"/>
    <cellStyle name="Nadpis 3 38" xfId="3607"/>
    <cellStyle name="Nadpis 3 38 2" xfId="4749"/>
    <cellStyle name="Nadpis 3 38 2 2" xfId="5016"/>
    <cellStyle name="Nadpis 3 38 3" xfId="4784"/>
    <cellStyle name="Nadpis 3 39" xfId="3648"/>
    <cellStyle name="Nadpis 3 39 2" xfId="4716"/>
    <cellStyle name="Nadpis 3 39 2 2" xfId="5000"/>
    <cellStyle name="Nadpis 3 39 3" xfId="4747"/>
    <cellStyle name="Nadpis 3 4" xfId="2213"/>
    <cellStyle name="Nadpis 3 4 2" xfId="4772"/>
    <cellStyle name="Nadpis 3 4 2 2" xfId="5028"/>
    <cellStyle name="Nadpis 3 4 3" xfId="4774"/>
    <cellStyle name="Nadpis 3 40" xfId="3689"/>
    <cellStyle name="Nadpis 3 40 2" xfId="4704"/>
    <cellStyle name="Nadpis 3 40 2 2" xfId="4995"/>
    <cellStyle name="Nadpis 3 40 3" xfId="4734"/>
    <cellStyle name="Nadpis 3 41" xfId="3730"/>
    <cellStyle name="Nadpis 3 41 2" xfId="4723"/>
    <cellStyle name="Nadpis 3 41 2 2" xfId="5002"/>
    <cellStyle name="Nadpis 3 41 3" xfId="4708"/>
    <cellStyle name="Nadpis 3 42" xfId="3771"/>
    <cellStyle name="Nadpis 3 42 2" xfId="4795"/>
    <cellStyle name="Nadpis 3 42 2 2" xfId="5038"/>
    <cellStyle name="Nadpis 3 42 3" xfId="4787"/>
    <cellStyle name="Nadpis 3 43" xfId="3812"/>
    <cellStyle name="Nadpis 3 43 2" xfId="4732"/>
    <cellStyle name="Nadpis 3 43 2 2" xfId="5007"/>
    <cellStyle name="Nadpis 3 43 3" xfId="4777"/>
    <cellStyle name="Nadpis 3 44" xfId="3848"/>
    <cellStyle name="Nadpis 3 44 2" xfId="4748"/>
    <cellStyle name="Nadpis 3 44 2 2" xfId="5015"/>
    <cellStyle name="Nadpis 3 44 3" xfId="4703"/>
    <cellStyle name="Nadpis 3 45" xfId="3893"/>
    <cellStyle name="Nadpis 3 45 2" xfId="4782"/>
    <cellStyle name="Nadpis 3 45 2 2" xfId="5033"/>
    <cellStyle name="Nadpis 3 45 3" xfId="4783"/>
    <cellStyle name="Nadpis 3 46" xfId="4046"/>
    <cellStyle name="Nadpis 3 46 2" xfId="4744"/>
    <cellStyle name="Nadpis 3 46 2 2" xfId="5013"/>
    <cellStyle name="Nadpis 3 46 3" xfId="4722"/>
    <cellStyle name="Nadpis 3 47" xfId="4118"/>
    <cellStyle name="Nadpis 3 47 2" xfId="4773"/>
    <cellStyle name="Nadpis 3 47 2 2" xfId="5029"/>
    <cellStyle name="Nadpis 3 47 3" xfId="4733"/>
    <cellStyle name="Nadpis 3 48" xfId="4167"/>
    <cellStyle name="Nadpis 3 48 2" xfId="4791"/>
    <cellStyle name="Nadpis 3 48 2 2" xfId="5035"/>
    <cellStyle name="Nadpis 3 48 3" xfId="4800"/>
    <cellStyle name="Nadpis 3 49" xfId="4196"/>
    <cellStyle name="Nadpis 3 49 2" xfId="4757"/>
    <cellStyle name="Nadpis 3 49 2 2" xfId="5020"/>
    <cellStyle name="Nadpis 3 49 3" xfId="4742"/>
    <cellStyle name="Nadpis 3 5" xfId="2254"/>
    <cellStyle name="Nadpis 3 5 2" xfId="4707"/>
    <cellStyle name="Nadpis 3 5 2 2" xfId="4997"/>
    <cellStyle name="Nadpis 3 5 3" xfId="4714"/>
    <cellStyle name="Nadpis 3 50" xfId="4237"/>
    <cellStyle name="Nadpis 3 50 2" xfId="4740"/>
    <cellStyle name="Nadpis 3 50 2 2" xfId="5012"/>
    <cellStyle name="Nadpis 3 50 3" xfId="4750"/>
    <cellStyle name="Nadpis 3 51" xfId="4281"/>
    <cellStyle name="Nadpis 3 51 2" xfId="4698"/>
    <cellStyle name="Nadpis 3 51 2 2" xfId="4991"/>
    <cellStyle name="Nadpis 3 51 3" xfId="4781"/>
    <cellStyle name="Nadpis 3 52" xfId="4323"/>
    <cellStyle name="Nadpis 3 52 2" xfId="4792"/>
    <cellStyle name="Nadpis 3 52 2 2" xfId="5036"/>
    <cellStyle name="Nadpis 3 52 3" xfId="4779"/>
    <cellStyle name="Nadpis 3 53" xfId="4345"/>
    <cellStyle name="Nadpis 3 53 2" xfId="4776"/>
    <cellStyle name="Nadpis 3 53 2 2" xfId="5031"/>
    <cellStyle name="Nadpis 3 53 3" xfId="4711"/>
    <cellStyle name="Nadpis 3 54" xfId="4414"/>
    <cellStyle name="Nadpis 3 54 2" xfId="4712"/>
    <cellStyle name="Nadpis 3 54 2 2" xfId="4998"/>
    <cellStyle name="Nadpis 3 54 3" xfId="4725"/>
    <cellStyle name="Nadpis 3 55" xfId="4456"/>
    <cellStyle name="Nadpis 3 55 2" xfId="4755"/>
    <cellStyle name="Nadpis 3 55 2 2" xfId="5019"/>
    <cellStyle name="Nadpis 3 55 3" xfId="4717"/>
    <cellStyle name="Nadpis 3 56" xfId="4502"/>
    <cellStyle name="Nadpis 3 56 2" xfId="4706"/>
    <cellStyle name="Nadpis 3 56 2 2" xfId="4996"/>
    <cellStyle name="Nadpis 3 56 3" xfId="4796"/>
    <cellStyle name="Nadpis 3 57" xfId="4461"/>
    <cellStyle name="Nadpis 3 57 2" xfId="4797"/>
    <cellStyle name="Nadpis 3 57 2 2" xfId="5039"/>
    <cellStyle name="Nadpis 3 57 3" xfId="4788"/>
    <cellStyle name="Nadpis 3 58" xfId="4509"/>
    <cellStyle name="Nadpis 3 58 2" xfId="4692"/>
    <cellStyle name="Nadpis 3 58 2 2" xfId="4985"/>
    <cellStyle name="Nadpis 3 58 3" xfId="4762"/>
    <cellStyle name="Nadpis 3 59" xfId="4633"/>
    <cellStyle name="Nadpis 3 59 2" xfId="4753"/>
    <cellStyle name="Nadpis 3 59 2 2" xfId="5018"/>
    <cellStyle name="Nadpis 3 59 3" xfId="4805"/>
    <cellStyle name="Nadpis 3 6" xfId="2295"/>
    <cellStyle name="Nadpis 3 6 2" xfId="4702"/>
    <cellStyle name="Nadpis 3 6 2 2" xfId="4994"/>
    <cellStyle name="Nadpis 3 6 3" xfId="4756"/>
    <cellStyle name="Nadpis 3 60" xfId="2053"/>
    <cellStyle name="Nadpis 3 60 2" xfId="4919"/>
    <cellStyle name="Nadpis 3 61" xfId="4713"/>
    <cellStyle name="Nadpis 3 61 2" xfId="4999"/>
    <cellStyle name="Nadpis 3 62" xfId="4726"/>
    <cellStyle name="Nadpis 3 7" xfId="2336"/>
    <cellStyle name="Nadpis 3 7 2" xfId="4729"/>
    <cellStyle name="Nadpis 3 7 2 2" xfId="5004"/>
    <cellStyle name="Nadpis 3 7 3" xfId="4715"/>
    <cellStyle name="Nadpis 3 8" xfId="2377"/>
    <cellStyle name="Nadpis 3 8 2" xfId="4770"/>
    <cellStyle name="Nadpis 3 8 2 2" xfId="5026"/>
    <cellStyle name="Nadpis 3 8 3" xfId="4699"/>
    <cellStyle name="Nadpis 3 9" xfId="2418"/>
    <cellStyle name="Nadpis 3 9 2" xfId="4752"/>
    <cellStyle name="Nadpis 3 9 2 2" xfId="5017"/>
    <cellStyle name="Nadpis 3 9 3" xfId="4737"/>
    <cellStyle name="Nadpis 4 10" xfId="2460"/>
    <cellStyle name="Nadpis 4 11" xfId="2501"/>
    <cellStyle name="Nadpis 4 12" xfId="2542"/>
    <cellStyle name="Nadpis 4 13" xfId="2583"/>
    <cellStyle name="Nadpis 4 14" xfId="2624"/>
    <cellStyle name="Nadpis 4 15" xfId="2665"/>
    <cellStyle name="Nadpis 4 16" xfId="2706"/>
    <cellStyle name="Nadpis 4 17" xfId="2747"/>
    <cellStyle name="Nadpis 4 18" xfId="2788"/>
    <cellStyle name="Nadpis 4 19" xfId="2829"/>
    <cellStyle name="Nadpis 4 2" xfId="2125"/>
    <cellStyle name="Nadpis 4 20" xfId="2870"/>
    <cellStyle name="Nadpis 4 21" xfId="2911"/>
    <cellStyle name="Nadpis 4 22" xfId="2952"/>
    <cellStyle name="Nadpis 4 23" xfId="2993"/>
    <cellStyle name="Nadpis 4 24" xfId="3034"/>
    <cellStyle name="Nadpis 4 25" xfId="3075"/>
    <cellStyle name="Nadpis 4 26" xfId="3116"/>
    <cellStyle name="Nadpis 4 27" xfId="3157"/>
    <cellStyle name="Nadpis 4 28" xfId="3198"/>
    <cellStyle name="Nadpis 4 29" xfId="3239"/>
    <cellStyle name="Nadpis 4 3" xfId="2173"/>
    <cellStyle name="Nadpis 4 30" xfId="3280"/>
    <cellStyle name="Nadpis 4 31" xfId="3321"/>
    <cellStyle name="Nadpis 4 32" xfId="3362"/>
    <cellStyle name="Nadpis 4 33" xfId="3403"/>
    <cellStyle name="Nadpis 4 34" xfId="3444"/>
    <cellStyle name="Nadpis 4 35" xfId="3485"/>
    <cellStyle name="Nadpis 4 36" xfId="3526"/>
    <cellStyle name="Nadpis 4 37" xfId="3567"/>
    <cellStyle name="Nadpis 4 38" xfId="3608"/>
    <cellStyle name="Nadpis 4 39" xfId="3649"/>
    <cellStyle name="Nadpis 4 4" xfId="2214"/>
    <cellStyle name="Nadpis 4 40" xfId="3690"/>
    <cellStyle name="Nadpis 4 41" xfId="3731"/>
    <cellStyle name="Nadpis 4 42" xfId="3772"/>
    <cellStyle name="Nadpis 4 43" xfId="3813"/>
    <cellStyle name="Nadpis 4 44" xfId="3849"/>
    <cellStyle name="Nadpis 4 45" xfId="3894"/>
    <cellStyle name="Nadpis 4 46" xfId="4047"/>
    <cellStyle name="Nadpis 4 47" xfId="4108"/>
    <cellStyle name="Nadpis 4 48" xfId="4158"/>
    <cellStyle name="Nadpis 4 49" xfId="4204"/>
    <cellStyle name="Nadpis 4 5" xfId="2255"/>
    <cellStyle name="Nadpis 4 50" xfId="4245"/>
    <cellStyle name="Nadpis 4 51" xfId="4270"/>
    <cellStyle name="Nadpis 4 52" xfId="4298"/>
    <cellStyle name="Nadpis 4 53" xfId="4343"/>
    <cellStyle name="Nadpis 4 54" xfId="4415"/>
    <cellStyle name="Nadpis 4 55" xfId="4457"/>
    <cellStyle name="Nadpis 4 56" xfId="4503"/>
    <cellStyle name="Nadpis 4 57" xfId="4549"/>
    <cellStyle name="Nadpis 4 58" xfId="4594"/>
    <cellStyle name="Nadpis 4 59" xfId="4634"/>
    <cellStyle name="Nadpis 4 6" xfId="2296"/>
    <cellStyle name="Nadpis 4 60" xfId="2054"/>
    <cellStyle name="Nadpis 4 7" xfId="2337"/>
    <cellStyle name="Nadpis 4 8" xfId="2378"/>
    <cellStyle name="Nadpis 4 9" xfId="2419"/>
    <cellStyle name="Název 10" xfId="2461"/>
    <cellStyle name="Název 11" xfId="2502"/>
    <cellStyle name="Název 12" xfId="2543"/>
    <cellStyle name="Název 13" xfId="2584"/>
    <cellStyle name="Název 14" xfId="2625"/>
    <cellStyle name="Název 15" xfId="2666"/>
    <cellStyle name="Název 16" xfId="2707"/>
    <cellStyle name="Název 17" xfId="2748"/>
    <cellStyle name="Název 18" xfId="2789"/>
    <cellStyle name="Název 19" xfId="2830"/>
    <cellStyle name="Název 2" xfId="2126"/>
    <cellStyle name="Název 20" xfId="2871"/>
    <cellStyle name="Název 21" xfId="2912"/>
    <cellStyle name="Název 22" xfId="2953"/>
    <cellStyle name="Název 23" xfId="2994"/>
    <cellStyle name="Název 24" xfId="3035"/>
    <cellStyle name="Název 25" xfId="3076"/>
    <cellStyle name="Název 26" xfId="3117"/>
    <cellStyle name="Název 27" xfId="3158"/>
    <cellStyle name="Název 28" xfId="3199"/>
    <cellStyle name="Název 29" xfId="3240"/>
    <cellStyle name="Název 3" xfId="2174"/>
    <cellStyle name="Název 30" xfId="3281"/>
    <cellStyle name="Název 31" xfId="3322"/>
    <cellStyle name="Název 32" xfId="3363"/>
    <cellStyle name="Název 33" xfId="3404"/>
    <cellStyle name="Název 34" xfId="3445"/>
    <cellStyle name="Název 35" xfId="3486"/>
    <cellStyle name="Název 36" xfId="3527"/>
    <cellStyle name="Název 37" xfId="3568"/>
    <cellStyle name="Název 38" xfId="3609"/>
    <cellStyle name="Název 39" xfId="3650"/>
    <cellStyle name="Název 4" xfId="2215"/>
    <cellStyle name="Název 40" xfId="3691"/>
    <cellStyle name="Název 41" xfId="3732"/>
    <cellStyle name="Název 42" xfId="3773"/>
    <cellStyle name="Název 43" xfId="3814"/>
    <cellStyle name="Název 44" xfId="3850"/>
    <cellStyle name="Název 45" xfId="3895"/>
    <cellStyle name="Název 46" xfId="4048"/>
    <cellStyle name="Název 47" xfId="4086"/>
    <cellStyle name="Název 48" xfId="4136"/>
    <cellStyle name="Název 49" xfId="4124"/>
    <cellStyle name="Název 5" xfId="2256"/>
    <cellStyle name="Název 50" xfId="4229"/>
    <cellStyle name="Název 51" xfId="4139"/>
    <cellStyle name="Název 52" xfId="4200"/>
    <cellStyle name="Název 53" xfId="4344"/>
    <cellStyle name="Název 54" xfId="4416"/>
    <cellStyle name="Název 55" xfId="4458"/>
    <cellStyle name="Název 56" xfId="4504"/>
    <cellStyle name="Název 57" xfId="4550"/>
    <cellStyle name="Název 58" xfId="4595"/>
    <cellStyle name="Název 59" xfId="4635"/>
    <cellStyle name="Název 6" xfId="2297"/>
    <cellStyle name="Název 60" xfId="2055"/>
    <cellStyle name="Název 7" xfId="2338"/>
    <cellStyle name="Název 8" xfId="2379"/>
    <cellStyle name="Název 9" xfId="2420"/>
    <cellStyle name="Neutral" xfId="213"/>
    <cellStyle name="Neutrální 10" xfId="2462"/>
    <cellStyle name="Neutrální 11" xfId="2503"/>
    <cellStyle name="Neutrální 12" xfId="2544"/>
    <cellStyle name="Neutrální 13" xfId="2585"/>
    <cellStyle name="Neutrální 14" xfId="2626"/>
    <cellStyle name="Neutrální 15" xfId="2667"/>
    <cellStyle name="Neutrální 16" xfId="2708"/>
    <cellStyle name="Neutrální 17" xfId="2749"/>
    <cellStyle name="Neutrální 18" xfId="2790"/>
    <cellStyle name="Neutrální 19" xfId="2831"/>
    <cellStyle name="Neutrální 2" xfId="2127"/>
    <cellStyle name="Neutrální 20" xfId="2872"/>
    <cellStyle name="Neutrální 21" xfId="2913"/>
    <cellStyle name="Neutrální 22" xfId="2954"/>
    <cellStyle name="Neutrální 23" xfId="2995"/>
    <cellStyle name="Neutrální 24" xfId="3036"/>
    <cellStyle name="Neutrální 25" xfId="3077"/>
    <cellStyle name="Neutrální 26" xfId="3118"/>
    <cellStyle name="Neutrální 27" xfId="3159"/>
    <cellStyle name="Neutrální 28" xfId="3200"/>
    <cellStyle name="Neutrální 29" xfId="3241"/>
    <cellStyle name="Neutrální 3" xfId="2175"/>
    <cellStyle name="Neutrální 30" xfId="3282"/>
    <cellStyle name="Neutrální 31" xfId="3323"/>
    <cellStyle name="Neutrální 32" xfId="3364"/>
    <cellStyle name="Neutrální 33" xfId="3405"/>
    <cellStyle name="Neutrální 34" xfId="3446"/>
    <cellStyle name="Neutrální 35" xfId="3487"/>
    <cellStyle name="Neutrální 36" xfId="3528"/>
    <cellStyle name="Neutrální 37" xfId="3569"/>
    <cellStyle name="Neutrální 38" xfId="3610"/>
    <cellStyle name="Neutrální 39" xfId="3651"/>
    <cellStyle name="Neutrální 4" xfId="2216"/>
    <cellStyle name="Neutrální 40" xfId="3692"/>
    <cellStyle name="Neutrální 41" xfId="3733"/>
    <cellStyle name="Neutrální 42" xfId="3774"/>
    <cellStyle name="Neutrální 43" xfId="3815"/>
    <cellStyle name="Neutrální 44" xfId="3851"/>
    <cellStyle name="Neutrální 45" xfId="3896"/>
    <cellStyle name="Neutrální 46" xfId="4049"/>
    <cellStyle name="Neutrální 47" xfId="4147"/>
    <cellStyle name="Neutrální 48" xfId="4069"/>
    <cellStyle name="Neutrální 49" xfId="4216"/>
    <cellStyle name="Neutrální 5" xfId="2257"/>
    <cellStyle name="Neutrální 50" xfId="4261"/>
    <cellStyle name="Neutrální 51" xfId="4156"/>
    <cellStyle name="Neutrální 52" xfId="4326"/>
    <cellStyle name="Neutrální 53" xfId="4320"/>
    <cellStyle name="Neutrální 54" xfId="4417"/>
    <cellStyle name="Neutrální 55" xfId="4459"/>
    <cellStyle name="Neutrální 56" xfId="4505"/>
    <cellStyle name="Neutrální 57" xfId="4551"/>
    <cellStyle name="Neutrální 58" xfId="4596"/>
    <cellStyle name="Neutrální 59" xfId="4636"/>
    <cellStyle name="Neutrální 6" xfId="2298"/>
    <cellStyle name="Neutrální 60" xfId="2056"/>
    <cellStyle name="Neutrální 7" xfId="2339"/>
    <cellStyle name="Neutrální 8" xfId="2380"/>
    <cellStyle name="Neutrální 9" xfId="2421"/>
    <cellStyle name="normal" xfId="21"/>
    <cellStyle name="normal 10" xfId="86"/>
    <cellStyle name="normal 11" xfId="87"/>
    <cellStyle name="normal 12" xfId="80"/>
    <cellStyle name="normal 13" xfId="75"/>
    <cellStyle name="normal 14" xfId="85"/>
    <cellStyle name="normal 15" xfId="90"/>
    <cellStyle name="normal 16" xfId="91"/>
    <cellStyle name="normal 17" xfId="92"/>
    <cellStyle name="normal 18" xfId="93"/>
    <cellStyle name="normal 19" xfId="76"/>
    <cellStyle name="normal 2" xfId="22"/>
    <cellStyle name="Normal 2 2" xfId="143"/>
    <cellStyle name="normal 20" xfId="81"/>
    <cellStyle name="normal 21" xfId="89"/>
    <cellStyle name="normal 22" xfId="78"/>
    <cellStyle name="normal 23" xfId="83"/>
    <cellStyle name="normal 24" xfId="94"/>
    <cellStyle name="normal 25" xfId="84"/>
    <cellStyle name="normal 26" xfId="88"/>
    <cellStyle name="normal 27" xfId="97"/>
    <cellStyle name="normal 28" xfId="74"/>
    <cellStyle name="normal 29" xfId="99"/>
    <cellStyle name="normal 3" xfId="23"/>
    <cellStyle name="normal 30" xfId="101"/>
    <cellStyle name="normal 31" xfId="103"/>
    <cellStyle name="normal 32" xfId="105"/>
    <cellStyle name="normal 33" xfId="107"/>
    <cellStyle name="normal 34" xfId="109"/>
    <cellStyle name="normal 35" xfId="111"/>
    <cellStyle name="normal 36" xfId="113"/>
    <cellStyle name="normal 37" xfId="115"/>
    <cellStyle name="normal 38" xfId="117"/>
    <cellStyle name="normal 39" xfId="119"/>
    <cellStyle name="normal 4" xfId="24"/>
    <cellStyle name="normal 40" xfId="121"/>
    <cellStyle name="normal 41" xfId="128"/>
    <cellStyle name="normal 42" xfId="127"/>
    <cellStyle name="normal 43" xfId="146"/>
    <cellStyle name="normal 44" xfId="152"/>
    <cellStyle name="normal 5" xfId="25"/>
    <cellStyle name="normal 6" xfId="51"/>
    <cellStyle name="normal 7" xfId="79"/>
    <cellStyle name="normal 8" xfId="82"/>
    <cellStyle name="normal 9" xfId="67"/>
    <cellStyle name="Normal_01A-G_NC" xfId="214"/>
    <cellStyle name="Normální" xfId="0" builtinId="0"/>
    <cellStyle name="normální 10" xfId="166"/>
    <cellStyle name="normální 10 10" xfId="7602"/>
    <cellStyle name="normální 10 2" xfId="520"/>
    <cellStyle name="normální 10 2 2" xfId="2145"/>
    <cellStyle name="normální 10 2 3" xfId="4658"/>
    <cellStyle name="normální 10 2 4" xfId="4961"/>
    <cellStyle name="normální 10 2 4 2" xfId="6995"/>
    <cellStyle name="normální 10 2 4 2 2" xfId="13723"/>
    <cellStyle name="normální 10 2 4 2 2 2" xfId="20207"/>
    <cellStyle name="normální 10 2 4 2 3" xfId="16967"/>
    <cellStyle name="normální 10 2 4 2 4" xfId="10479"/>
    <cellStyle name="normální 10 2 4 3" xfId="5230"/>
    <cellStyle name="normální 10 2 4 3 2" xfId="12251"/>
    <cellStyle name="normální 10 2 4 3 2 2" xfId="18735"/>
    <cellStyle name="normální 10 2 4 3 3" xfId="15494"/>
    <cellStyle name="normální 10 2 4 3 4" xfId="9003"/>
    <cellStyle name="normální 10 2 4 4" xfId="5345"/>
    <cellStyle name="normální 10 2 4 4 2" xfId="12301"/>
    <cellStyle name="normální 10 2 4 4 2 2" xfId="18785"/>
    <cellStyle name="normální 10 2 4 4 3" xfId="15544"/>
    <cellStyle name="normální 10 2 4 4 4" xfId="9054"/>
    <cellStyle name="normální 10 2 4 5" xfId="7505"/>
    <cellStyle name="normální 10 2 4 5 2" xfId="14066"/>
    <cellStyle name="normální 10 2 4 5 2 2" xfId="20550"/>
    <cellStyle name="normální 10 2 4 5 3" xfId="17310"/>
    <cellStyle name="normální 10 2 4 5 4" xfId="10826"/>
    <cellStyle name="normální 10 2 4 6" xfId="12159"/>
    <cellStyle name="normální 10 2 4 6 2" xfId="18643"/>
    <cellStyle name="normální 10 2 4 7" xfId="15402"/>
    <cellStyle name="normální 10 2 4 8" xfId="8908"/>
    <cellStyle name="normální 10 2 5" xfId="4418"/>
    <cellStyle name="normální 10 2 5 2" xfId="12080"/>
    <cellStyle name="normální 10 2 5 2 2" xfId="18564"/>
    <cellStyle name="normální 10 2 5 3" xfId="15327"/>
    <cellStyle name="normální 10 2 5 4" xfId="8825"/>
    <cellStyle name="normální 10 2 6" xfId="5313"/>
    <cellStyle name="normální 10 2 6 2" xfId="12286"/>
    <cellStyle name="normální 10 2 6 2 2" xfId="18770"/>
    <cellStyle name="normální 10 2 6 3" xfId="15529"/>
    <cellStyle name="normální 10 2 6 4" xfId="9038"/>
    <cellStyle name="normální 10 2 7" xfId="6257"/>
    <cellStyle name="normální 10 2 7 2" xfId="13019"/>
    <cellStyle name="normální 10 2 7 2 2" xfId="19503"/>
    <cellStyle name="normální 10 2 7 3" xfId="16263"/>
    <cellStyle name="normální 10 2 7 4" xfId="9774"/>
    <cellStyle name="normální 10 2 8" xfId="7428"/>
    <cellStyle name="normální 10 2 8 2" xfId="13995"/>
    <cellStyle name="normální 10 2 8 2 2" xfId="20479"/>
    <cellStyle name="normální 10 2 8 3" xfId="17239"/>
    <cellStyle name="normální 10 2 8 4" xfId="10755"/>
    <cellStyle name="normální 10 3" xfId="1369"/>
    <cellStyle name="normální 10 3 2" xfId="4974"/>
    <cellStyle name="normální 10 3 2 2" xfId="7005"/>
    <cellStyle name="normální 10 3 2 2 2" xfId="13732"/>
    <cellStyle name="normální 10 3 2 2 2 2" xfId="20216"/>
    <cellStyle name="normální 10 3 2 2 3" xfId="16976"/>
    <cellStyle name="normální 10 3 2 2 4" xfId="10488"/>
    <cellStyle name="normální 10 3 2 3" xfId="5356"/>
    <cellStyle name="normální 10 3 2 3 2" xfId="12307"/>
    <cellStyle name="normální 10 3 2 3 2 2" xfId="18791"/>
    <cellStyle name="normální 10 3 2 3 3" xfId="15550"/>
    <cellStyle name="normální 10 3 2 3 4" xfId="9060"/>
    <cellStyle name="normální 10 3 2 4" xfId="5691"/>
    <cellStyle name="normální 10 3 2 4 2" xfId="12501"/>
    <cellStyle name="normální 10 3 2 4 2 2" xfId="18985"/>
    <cellStyle name="normální 10 3 2 4 3" xfId="15746"/>
    <cellStyle name="normální 10 3 2 4 4" xfId="9255"/>
    <cellStyle name="normální 10 3 2 5" xfId="7518"/>
    <cellStyle name="normální 10 3 2 5 2" xfId="14079"/>
    <cellStyle name="normální 10 3 2 5 2 2" xfId="20563"/>
    <cellStyle name="normální 10 3 2 5 3" xfId="17323"/>
    <cellStyle name="normální 10 3 2 5 4" xfId="10839"/>
    <cellStyle name="normální 10 3 2 6" xfId="12172"/>
    <cellStyle name="normální 10 3 2 6 2" xfId="18656"/>
    <cellStyle name="normální 10 3 2 7" xfId="15415"/>
    <cellStyle name="normální 10 3 2 8" xfId="8921"/>
    <cellStyle name="normální 10 3 3" xfId="4662"/>
    <cellStyle name="normální 10 3 3 2" xfId="12093"/>
    <cellStyle name="normální 10 3 3 2 2" xfId="18577"/>
    <cellStyle name="normální 10 3 3 3" xfId="15340"/>
    <cellStyle name="normální 10 3 3 4" xfId="8840"/>
    <cellStyle name="normální 10 3 4" xfId="6338"/>
    <cellStyle name="normální 10 3 4 2" xfId="13076"/>
    <cellStyle name="normální 10 3 4 2 2" xfId="19560"/>
    <cellStyle name="normální 10 3 4 3" xfId="16320"/>
    <cellStyle name="normální 10 3 4 4" xfId="9832"/>
    <cellStyle name="normální 10 3 5" xfId="7157"/>
    <cellStyle name="normální 10 3 5 2" xfId="13844"/>
    <cellStyle name="normální 10 3 5 2 2" xfId="20328"/>
    <cellStyle name="normální 10 3 5 3" xfId="17088"/>
    <cellStyle name="normální 10 3 5 4" xfId="10601"/>
    <cellStyle name="normální 10 3 6" xfId="7445"/>
    <cellStyle name="normální 10 3 6 2" xfId="14009"/>
    <cellStyle name="normální 10 3 6 2 2" xfId="20493"/>
    <cellStyle name="normální 10 3 6 3" xfId="17253"/>
    <cellStyle name="normální 10 3 6 4" xfId="10769"/>
    <cellStyle name="normální 10 3 7" xfId="11464"/>
    <cellStyle name="normální 10 3 7 2" xfId="17948"/>
    <cellStyle name="normální 10 3 8" xfId="14708"/>
    <cellStyle name="normální 10 3 9" xfId="8169"/>
    <cellStyle name="normální 10 4" xfId="2057"/>
    <cellStyle name="normální 10 4 2" xfId="4920"/>
    <cellStyle name="normální 10 4 2 2" xfId="6955"/>
    <cellStyle name="normální 10 4 2 2 2" xfId="13683"/>
    <cellStyle name="normální 10 4 2 2 2 2" xfId="20167"/>
    <cellStyle name="normální 10 4 2 2 3" xfId="16927"/>
    <cellStyle name="normální 10 4 2 2 4" xfId="10439"/>
    <cellStyle name="normální 10 4 2 3" xfId="6896"/>
    <cellStyle name="normální 10 4 2 3 2" xfId="13632"/>
    <cellStyle name="normální 10 4 2 3 2 2" xfId="20116"/>
    <cellStyle name="normální 10 4 2 3 3" xfId="16876"/>
    <cellStyle name="normální 10 4 2 3 4" xfId="10388"/>
    <cellStyle name="normální 10 4 2 4" xfId="5086"/>
    <cellStyle name="normální 10 4 2 4 2" xfId="12200"/>
    <cellStyle name="normální 10 4 2 4 2 2" xfId="18684"/>
    <cellStyle name="normální 10 4 2 4 3" xfId="15443"/>
    <cellStyle name="normální 10 4 2 4 4" xfId="8950"/>
    <cellStyle name="normální 10 4 2 5" xfId="7465"/>
    <cellStyle name="normální 10 4 2 5 2" xfId="14026"/>
    <cellStyle name="normální 10 4 2 5 2 2" xfId="20510"/>
    <cellStyle name="normální 10 4 2 5 3" xfId="17270"/>
    <cellStyle name="normální 10 4 2 5 4" xfId="10786"/>
    <cellStyle name="normální 10 4 2 6" xfId="12119"/>
    <cellStyle name="normální 10 4 2 6 2" xfId="18603"/>
    <cellStyle name="normální 10 4 2 7" xfId="15362"/>
    <cellStyle name="normální 10 4 2 8" xfId="8868"/>
    <cellStyle name="normální 10 4 3" xfId="6904"/>
    <cellStyle name="normální 10 4 3 2" xfId="13637"/>
    <cellStyle name="normální 10 4 3 2 2" xfId="20121"/>
    <cellStyle name="normální 10 4 3 3" xfId="16881"/>
    <cellStyle name="normální 10 4 3 4" xfId="10393"/>
    <cellStyle name="normální 10 4 4" xfId="7082"/>
    <cellStyle name="normální 10 4 4 2" xfId="13788"/>
    <cellStyle name="normální 10 4 4 2 2" xfId="20272"/>
    <cellStyle name="normální 10 4 4 3" xfId="17032"/>
    <cellStyle name="normální 10 4 4 4" xfId="10544"/>
    <cellStyle name="normální 10 4 5" xfId="7119"/>
    <cellStyle name="normální 10 4 5 2" xfId="13816"/>
    <cellStyle name="normální 10 4 5 2 2" xfId="20300"/>
    <cellStyle name="normální 10 4 5 3" xfId="17060"/>
    <cellStyle name="normální 10 4 5 4" xfId="10573"/>
    <cellStyle name="normální 10 4 6" xfId="7349"/>
    <cellStyle name="normální 10 4 6 2" xfId="13935"/>
    <cellStyle name="normální 10 4 6 2 2" xfId="20419"/>
    <cellStyle name="normální 10 4 6 3" xfId="17179"/>
    <cellStyle name="normální 10 4 6 4" xfId="10695"/>
    <cellStyle name="normální 10 4 7" xfId="12035"/>
    <cellStyle name="normální 10 4 7 2" xfId="18519"/>
    <cellStyle name="normální 10 4 8" xfId="15280"/>
    <cellStyle name="normální 10 4 9" xfId="8745"/>
    <cellStyle name="normální 10 5" xfId="4873"/>
    <cellStyle name="normální 10 6" xfId="1935"/>
    <cellStyle name="normální 10 6 2" xfId="7135"/>
    <cellStyle name="normální 10 7" xfId="5661"/>
    <cellStyle name="normální 10 7 2" xfId="12487"/>
    <cellStyle name="normální 10 7 2 2" xfId="18971"/>
    <cellStyle name="normální 10 7 3" xfId="15731"/>
    <cellStyle name="normální 10 7 4" xfId="9241"/>
    <cellStyle name="normální 10 8" xfId="10907"/>
    <cellStyle name="normální 10 8 2" xfId="17391"/>
    <cellStyle name="normální 10 9" xfId="14151"/>
    <cellStyle name="Normální 100" xfId="7134"/>
    <cellStyle name="Normální 100 2" xfId="13828"/>
    <cellStyle name="Normální 100 2 2" xfId="20312"/>
    <cellStyle name="Normální 100 3" xfId="17072"/>
    <cellStyle name="Normální 100 4" xfId="10585"/>
    <cellStyle name="Normální 101" xfId="5697"/>
    <cellStyle name="Normální 101 2" xfId="12502"/>
    <cellStyle name="Normální 101 2 2" xfId="18986"/>
    <cellStyle name="Normální 101 3" xfId="15747"/>
    <cellStyle name="Normální 101 4" xfId="9256"/>
    <cellStyle name="Normální 102" xfId="7032"/>
    <cellStyle name="Normální 102 2" xfId="13754"/>
    <cellStyle name="Normální 102 2 2" xfId="20238"/>
    <cellStyle name="Normální 102 3" xfId="16998"/>
    <cellStyle name="Normální 102 4" xfId="10510"/>
    <cellStyle name="normální 103" xfId="7565"/>
    <cellStyle name="normální 103 2" xfId="14125"/>
    <cellStyle name="normální 103 2 2" xfId="20609"/>
    <cellStyle name="normální 103 3" xfId="17369"/>
    <cellStyle name="normální 103 4" xfId="10885"/>
    <cellStyle name="Normální 104" xfId="7582"/>
    <cellStyle name="normální 105" xfId="20617"/>
    <cellStyle name="normální 106" xfId="20618"/>
    <cellStyle name="normální 107" xfId="20624"/>
    <cellStyle name="normální 108" xfId="20621"/>
    <cellStyle name="normální 109" xfId="20626"/>
    <cellStyle name="normální 11" xfId="52"/>
    <cellStyle name="Normální 11 10" xfId="5368"/>
    <cellStyle name="Normální 11 10 2" xfId="12314"/>
    <cellStyle name="Normální 11 10 2 2" xfId="18798"/>
    <cellStyle name="Normální 11 10 3" xfId="15557"/>
    <cellStyle name="Normální 11 10 4" xfId="9067"/>
    <cellStyle name="Normální 11 10 5" xfId="20868"/>
    <cellStyle name="Normální 11 10 5 2" xfId="20870"/>
    <cellStyle name="normální 11 11" xfId="5634"/>
    <cellStyle name="normální 11 11 2" xfId="12473"/>
    <cellStyle name="normální 11 11 2 2" xfId="18957"/>
    <cellStyle name="normální 11 11 3" xfId="15716"/>
    <cellStyle name="normální 11 11 4" xfId="9227"/>
    <cellStyle name="Normální 11 12" xfId="7344"/>
    <cellStyle name="Normální 11 12 2" xfId="13934"/>
    <cellStyle name="Normální 11 12 2 2" xfId="20418"/>
    <cellStyle name="Normální 11 12 3" xfId="17178"/>
    <cellStyle name="Normální 11 12 4" xfId="10693"/>
    <cellStyle name="Normální 11 13" xfId="7364"/>
    <cellStyle name="Normální 11 13 2" xfId="13943"/>
    <cellStyle name="Normální 11 13 2 2" xfId="20427"/>
    <cellStyle name="Normální 11 13 3" xfId="17187"/>
    <cellStyle name="Normální 11 13 4" xfId="10703"/>
    <cellStyle name="Normální 11 14" xfId="7367"/>
    <cellStyle name="Normální 11 14 2" xfId="13946"/>
    <cellStyle name="Normální 11 14 2 2" xfId="20430"/>
    <cellStyle name="Normální 11 14 3" xfId="17190"/>
    <cellStyle name="Normální 11 14 4" xfId="10706"/>
    <cellStyle name="Normální 11 15" xfId="7363"/>
    <cellStyle name="Normální 11 15 2" xfId="13942"/>
    <cellStyle name="Normální 11 15 2 2" xfId="20426"/>
    <cellStyle name="Normální 11 15 3" xfId="17186"/>
    <cellStyle name="Normální 11 15 4" xfId="10702"/>
    <cellStyle name="Normální 11 16" xfId="7374"/>
    <cellStyle name="Normální 11 16 2" xfId="13950"/>
    <cellStyle name="Normální 11 16 2 2" xfId="20434"/>
    <cellStyle name="Normální 11 16 3" xfId="17194"/>
    <cellStyle name="Normální 11 16 4" xfId="10710"/>
    <cellStyle name="Normální 11 17" xfId="7413"/>
    <cellStyle name="Normální 11 17 2" xfId="13985"/>
    <cellStyle name="Normální 11 17 2 2" xfId="20469"/>
    <cellStyle name="Normální 11 17 3" xfId="17229"/>
    <cellStyle name="Normální 11 17 4" xfId="10745"/>
    <cellStyle name="normální 11 18" xfId="10894"/>
    <cellStyle name="normální 11 18 2" xfId="17378"/>
    <cellStyle name="normální 11 19" xfId="12043"/>
    <cellStyle name="normální 11 19 2" xfId="18527"/>
    <cellStyle name="normální 11 2" xfId="149"/>
    <cellStyle name="normální 11 2 2" xfId="1356"/>
    <cellStyle name="normální 11 2 2 2" xfId="4962"/>
    <cellStyle name="normální 11 2 2 2 2" xfId="12160"/>
    <cellStyle name="normální 11 2 2 2 2 2" xfId="18644"/>
    <cellStyle name="normální 11 2 2 2 3" xfId="15403"/>
    <cellStyle name="normální 11 2 2 2 4" xfId="8909"/>
    <cellStyle name="normální 11 2 2 3" xfId="6327"/>
    <cellStyle name="normální 11 2 2 3 2" xfId="13067"/>
    <cellStyle name="normální 11 2 2 3 2 2" xfId="19551"/>
    <cellStyle name="normální 11 2 2 3 3" xfId="16311"/>
    <cellStyle name="normální 11 2 2 3 4" xfId="9823"/>
    <cellStyle name="normální 11 2 2 4" xfId="7130"/>
    <cellStyle name="normální 11 2 2 4 2" xfId="13824"/>
    <cellStyle name="normální 11 2 2 4 2 2" xfId="20308"/>
    <cellStyle name="normální 11 2 2 4 3" xfId="17068"/>
    <cellStyle name="normální 11 2 2 4 4" xfId="10581"/>
    <cellStyle name="normální 11 2 2 5" xfId="7506"/>
    <cellStyle name="normální 11 2 2 5 2" xfId="14067"/>
    <cellStyle name="normální 11 2 2 5 2 2" xfId="20551"/>
    <cellStyle name="normální 11 2 2 5 3" xfId="17311"/>
    <cellStyle name="normální 11 2 2 5 4" xfId="10827"/>
    <cellStyle name="normální 11 2 2 6" xfId="11455"/>
    <cellStyle name="normální 11 2 2 6 2" xfId="17939"/>
    <cellStyle name="normální 11 2 2 7" xfId="14699"/>
    <cellStyle name="normální 11 2 2 8" xfId="8160"/>
    <cellStyle name="normální 11 2 3" xfId="4419"/>
    <cellStyle name="normální 11 2 3 2" xfId="12081"/>
    <cellStyle name="normální 11 2 3 2 2" xfId="18565"/>
    <cellStyle name="normální 11 2 3 3" xfId="15328"/>
    <cellStyle name="normální 11 2 3 4" xfId="8826"/>
    <cellStyle name="normální 11 2 4" xfId="5648"/>
    <cellStyle name="normální 11 2 4 2" xfId="12478"/>
    <cellStyle name="normální 11 2 4 2 2" xfId="18962"/>
    <cellStyle name="normální 11 2 4 3" xfId="15721"/>
    <cellStyle name="normální 11 2 4 4" xfId="9232"/>
    <cellStyle name="normální 11 2 5" xfId="5534"/>
    <cellStyle name="normální 11 2 5 2" xfId="12399"/>
    <cellStyle name="normální 11 2 5 2 2" xfId="18883"/>
    <cellStyle name="normální 11 2 5 3" xfId="15642"/>
    <cellStyle name="normální 11 2 5 4" xfId="9153"/>
    <cellStyle name="normální 11 2 6" xfId="7429"/>
    <cellStyle name="normální 11 2 6 2" xfId="13996"/>
    <cellStyle name="normální 11 2 6 2 2" xfId="20480"/>
    <cellStyle name="normální 11 2 6 3" xfId="17240"/>
    <cellStyle name="normální 11 2 6 4" xfId="10756"/>
    <cellStyle name="normální 11 2 7" xfId="10898"/>
    <cellStyle name="normální 11 2 7 2" xfId="17382"/>
    <cellStyle name="normální 11 2 8" xfId="14142"/>
    <cellStyle name="normální 11 2 9" xfId="7593"/>
    <cellStyle name="normální 11 20" xfId="14138"/>
    <cellStyle name="normální 11 21" xfId="15288"/>
    <cellStyle name="normální 11 22" xfId="7587"/>
    <cellStyle name="normální 11 23" xfId="8772"/>
    <cellStyle name="normální 11 24" xfId="8776"/>
    <cellStyle name="normální 11 25" xfId="20699"/>
    <cellStyle name="normální 11 26" xfId="20718"/>
    <cellStyle name="normální 11 27" xfId="20758"/>
    <cellStyle name="normální 11 28" xfId="20697"/>
    <cellStyle name="normální 11 29" xfId="20779"/>
    <cellStyle name="normální 11 3" xfId="155"/>
    <cellStyle name="normální 11 3 2" xfId="1361"/>
    <cellStyle name="normální 11 3 2 2" xfId="4975"/>
    <cellStyle name="normální 11 3 2 2 2" xfId="12173"/>
    <cellStyle name="normální 11 3 2 2 2 2" xfId="18657"/>
    <cellStyle name="normální 11 3 2 2 3" xfId="15416"/>
    <cellStyle name="normální 11 3 2 2 4" xfId="8922"/>
    <cellStyle name="normální 11 3 2 3" xfId="6332"/>
    <cellStyle name="normální 11 3 2 3 2" xfId="13072"/>
    <cellStyle name="normální 11 3 2 3 2 2" xfId="19556"/>
    <cellStyle name="normální 11 3 2 3 3" xfId="16316"/>
    <cellStyle name="normální 11 3 2 3 4" xfId="9828"/>
    <cellStyle name="normální 11 3 2 4" xfId="6913"/>
    <cellStyle name="normální 11 3 2 4 2" xfId="13644"/>
    <cellStyle name="normální 11 3 2 4 2 2" xfId="20128"/>
    <cellStyle name="normální 11 3 2 4 3" xfId="16888"/>
    <cellStyle name="normální 11 3 2 4 4" xfId="10400"/>
    <cellStyle name="normální 11 3 2 5" xfId="7519"/>
    <cellStyle name="normální 11 3 2 5 2" xfId="14080"/>
    <cellStyle name="normální 11 3 2 5 2 2" xfId="20564"/>
    <cellStyle name="normální 11 3 2 5 3" xfId="17324"/>
    <cellStyle name="normální 11 3 2 5 4" xfId="10840"/>
    <cellStyle name="normální 11 3 2 6" xfId="11460"/>
    <cellStyle name="normální 11 3 2 6 2" xfId="17944"/>
    <cellStyle name="normální 11 3 2 7" xfId="14704"/>
    <cellStyle name="normální 11 3 2 8" xfId="8165"/>
    <cellStyle name="normální 11 3 3" xfId="4663"/>
    <cellStyle name="normální 11 3 3 2" xfId="12094"/>
    <cellStyle name="normální 11 3 3 2 2" xfId="18578"/>
    <cellStyle name="normální 11 3 3 3" xfId="15341"/>
    <cellStyle name="normální 11 3 3 4" xfId="8841"/>
    <cellStyle name="normální 11 3 4" xfId="5653"/>
    <cellStyle name="normální 11 3 4 2" xfId="12483"/>
    <cellStyle name="normální 11 3 4 2 2" xfId="18967"/>
    <cellStyle name="normální 11 3 4 3" xfId="15726"/>
    <cellStyle name="normální 11 3 4 4" xfId="9237"/>
    <cellStyle name="normální 11 3 5" xfId="5528"/>
    <cellStyle name="normální 11 3 5 2" xfId="12394"/>
    <cellStyle name="normální 11 3 5 2 2" xfId="18878"/>
    <cellStyle name="normální 11 3 5 3" xfId="15637"/>
    <cellStyle name="normální 11 3 5 4" xfId="9148"/>
    <cellStyle name="normální 11 3 6" xfId="7446"/>
    <cellStyle name="normální 11 3 6 2" xfId="14010"/>
    <cellStyle name="normální 11 3 6 2 2" xfId="20494"/>
    <cellStyle name="normální 11 3 6 3" xfId="17254"/>
    <cellStyle name="normální 11 3 6 4" xfId="10770"/>
    <cellStyle name="normální 11 3 7" xfId="10903"/>
    <cellStyle name="normální 11 3 7 2" xfId="17387"/>
    <cellStyle name="normální 11 3 8" xfId="14147"/>
    <cellStyle name="normální 11 3 9" xfId="7598"/>
    <cellStyle name="normální 11 30" xfId="20822"/>
    <cellStyle name="normální 11 31" xfId="20726"/>
    <cellStyle name="normální 11 32" xfId="20715"/>
    <cellStyle name="normální 11 33" xfId="20794"/>
    <cellStyle name="normální 11 34" xfId="8727"/>
    <cellStyle name="normální 11 35" xfId="20806"/>
    <cellStyle name="normální 11 36" xfId="20808"/>
    <cellStyle name="normální 11 37" xfId="20750"/>
    <cellStyle name="normální 11 4" xfId="1351"/>
    <cellStyle name="normální 11 4 2" xfId="4979"/>
    <cellStyle name="normální 11 4 2 2" xfId="7007"/>
    <cellStyle name="normální 11 4 2 2 2" xfId="13734"/>
    <cellStyle name="normální 11 4 2 2 2 2" xfId="20218"/>
    <cellStyle name="normální 11 4 2 2 3" xfId="16978"/>
    <cellStyle name="normální 11 4 2 2 4" xfId="10490"/>
    <cellStyle name="normální 11 4 2 3" xfId="5743"/>
    <cellStyle name="normální 11 4 2 3 2" xfId="12517"/>
    <cellStyle name="normální 11 4 2 3 2 2" xfId="19001"/>
    <cellStyle name="normální 11 4 2 3 3" xfId="15761"/>
    <cellStyle name="normální 11 4 2 3 4" xfId="9271"/>
    <cellStyle name="normální 11 4 2 4" xfId="5429"/>
    <cellStyle name="normální 11 4 2 4 2" xfId="12340"/>
    <cellStyle name="normální 11 4 2 4 2 2" xfId="18824"/>
    <cellStyle name="normální 11 4 2 4 3" xfId="15583"/>
    <cellStyle name="normální 11 4 2 4 4" xfId="9093"/>
    <cellStyle name="normální 11 4 2 5" xfId="7523"/>
    <cellStyle name="normální 11 4 2 5 2" xfId="14084"/>
    <cellStyle name="normální 11 4 2 5 2 2" xfId="20568"/>
    <cellStyle name="normální 11 4 2 5 3" xfId="17328"/>
    <cellStyle name="normální 11 4 2 5 4" xfId="10844"/>
    <cellStyle name="normální 11 4 2 6" xfId="12177"/>
    <cellStyle name="normální 11 4 2 6 2" xfId="18661"/>
    <cellStyle name="normální 11 4 2 7" xfId="15420"/>
    <cellStyle name="normální 11 4 2 8" xfId="8926"/>
    <cellStyle name="normální 11 4 3" xfId="4668"/>
    <cellStyle name="normální 11 4 3 2" xfId="12098"/>
    <cellStyle name="normální 11 4 3 2 2" xfId="18582"/>
    <cellStyle name="normální 11 4 3 3" xfId="15345"/>
    <cellStyle name="normální 11 4 3 4" xfId="8845"/>
    <cellStyle name="normální 11 4 4" xfId="6323"/>
    <cellStyle name="normální 11 4 4 2" xfId="13063"/>
    <cellStyle name="normální 11 4 4 2 2" xfId="19547"/>
    <cellStyle name="normální 11 4 4 3" xfId="16307"/>
    <cellStyle name="normální 11 4 4 4" xfId="9819"/>
    <cellStyle name="normální 11 4 5" xfId="5367"/>
    <cellStyle name="normální 11 4 5 2" xfId="12313"/>
    <cellStyle name="normální 11 4 5 2 2" xfId="18797"/>
    <cellStyle name="normální 11 4 5 3" xfId="15556"/>
    <cellStyle name="normální 11 4 5 4" xfId="9066"/>
    <cellStyle name="normální 11 4 6" xfId="7450"/>
    <cellStyle name="normální 11 4 6 2" xfId="14014"/>
    <cellStyle name="normální 11 4 6 2 2" xfId="20498"/>
    <cellStyle name="normální 11 4 6 3" xfId="17258"/>
    <cellStyle name="normální 11 4 6 4" xfId="10774"/>
    <cellStyle name="normální 11 4 7" xfId="11451"/>
    <cellStyle name="normální 11 4 7 2" xfId="17935"/>
    <cellStyle name="normální 11 4 8" xfId="14695"/>
    <cellStyle name="normální 11 4 9" xfId="8156"/>
    <cellStyle name="normální 11 5" xfId="2058"/>
    <cellStyle name="normální 11 5 2" xfId="4921"/>
    <cellStyle name="normální 11 5 2 2" xfId="6956"/>
    <cellStyle name="normální 11 5 2 2 2" xfId="13684"/>
    <cellStyle name="normální 11 5 2 2 2 2" xfId="20168"/>
    <cellStyle name="normální 11 5 2 2 3" xfId="16928"/>
    <cellStyle name="normální 11 5 2 2 4" xfId="10440"/>
    <cellStyle name="normální 11 5 2 3" xfId="5703"/>
    <cellStyle name="normální 11 5 2 3 2" xfId="12505"/>
    <cellStyle name="normální 11 5 2 3 2 2" xfId="18989"/>
    <cellStyle name="normální 11 5 2 3 3" xfId="15750"/>
    <cellStyle name="normální 11 5 2 3 4" xfId="9259"/>
    <cellStyle name="normální 11 5 2 4" xfId="5331"/>
    <cellStyle name="normální 11 5 2 4 2" xfId="12293"/>
    <cellStyle name="normální 11 5 2 4 2 2" xfId="18777"/>
    <cellStyle name="normální 11 5 2 4 3" xfId="15536"/>
    <cellStyle name="normální 11 5 2 4 4" xfId="9046"/>
    <cellStyle name="normální 11 5 2 5" xfId="7466"/>
    <cellStyle name="normální 11 5 2 5 2" xfId="14027"/>
    <cellStyle name="normální 11 5 2 5 2 2" xfId="20511"/>
    <cellStyle name="normální 11 5 2 5 3" xfId="17271"/>
    <cellStyle name="normální 11 5 2 5 4" xfId="10787"/>
    <cellStyle name="normální 11 5 2 6" xfId="12120"/>
    <cellStyle name="normální 11 5 2 6 2" xfId="18604"/>
    <cellStyle name="normální 11 5 2 7" xfId="15363"/>
    <cellStyle name="normální 11 5 2 8" xfId="8869"/>
    <cellStyle name="normální 11 5 3" xfId="6905"/>
    <cellStyle name="normální 11 5 3 2" xfId="13638"/>
    <cellStyle name="normální 11 5 3 2 2" xfId="20122"/>
    <cellStyle name="normální 11 5 3 3" xfId="16882"/>
    <cellStyle name="normální 11 5 3 4" xfId="10394"/>
    <cellStyle name="normální 11 5 4" xfId="5378"/>
    <cellStyle name="normální 11 5 4 2" xfId="12323"/>
    <cellStyle name="normální 11 5 4 2 2" xfId="18807"/>
    <cellStyle name="normální 11 5 4 3" xfId="15566"/>
    <cellStyle name="normální 11 5 4 4" xfId="9076"/>
    <cellStyle name="normální 11 5 5" xfId="5604"/>
    <cellStyle name="normální 11 5 5 2" xfId="12453"/>
    <cellStyle name="normální 11 5 5 2 2" xfId="18937"/>
    <cellStyle name="normální 11 5 5 3" xfId="15696"/>
    <cellStyle name="normální 11 5 5 4" xfId="9207"/>
    <cellStyle name="normální 11 5 6" xfId="7350"/>
    <cellStyle name="normální 11 5 6 2" xfId="13936"/>
    <cellStyle name="normální 11 5 6 2 2" xfId="20420"/>
    <cellStyle name="normální 11 5 6 3" xfId="17180"/>
    <cellStyle name="normální 11 5 6 4" xfId="10696"/>
    <cellStyle name="normální 11 5 7" xfId="12036"/>
    <cellStyle name="normální 11 5 7 2" xfId="18520"/>
    <cellStyle name="normální 11 5 8" xfId="15281"/>
    <cellStyle name="normální 11 5 9" xfId="8746"/>
    <cellStyle name="Normální 11 6" xfId="4917"/>
    <cellStyle name="Normální 11 6 2" xfId="6954"/>
    <cellStyle name="Normální 11 6 2 2" xfId="13682"/>
    <cellStyle name="Normální 11 6 2 2 2" xfId="20166"/>
    <cellStyle name="Normální 11 6 2 3" xfId="16926"/>
    <cellStyle name="Normální 11 6 2 4" xfId="10438"/>
    <cellStyle name="Normální 11 6 3" xfId="7109"/>
    <cellStyle name="Normální 11 6 3 2" xfId="13808"/>
    <cellStyle name="Normální 11 6 3 2 2" xfId="20292"/>
    <cellStyle name="Normální 11 6 3 3" xfId="17052"/>
    <cellStyle name="Normální 11 6 3 4" xfId="10564"/>
    <cellStyle name="Normální 11 6 4" xfId="7188"/>
    <cellStyle name="Normální 11 6 4 2" xfId="13865"/>
    <cellStyle name="Normální 11 6 4 2 2" xfId="20349"/>
    <cellStyle name="Normální 11 6 4 3" xfId="17109"/>
    <cellStyle name="Normální 11 6 4 4" xfId="10622"/>
    <cellStyle name="Normální 11 6 5" xfId="7464"/>
    <cellStyle name="Normální 11 6 5 2" xfId="14025"/>
    <cellStyle name="Normální 11 6 5 2 2" xfId="20509"/>
    <cellStyle name="Normální 11 6 5 3" xfId="17269"/>
    <cellStyle name="Normální 11 6 5 4" xfId="10785"/>
    <cellStyle name="Normální 11 6 6" xfId="12118"/>
    <cellStyle name="Normální 11 6 6 2" xfId="18602"/>
    <cellStyle name="Normální 11 6 7" xfId="15361"/>
    <cellStyle name="Normální 11 6 8" xfId="8867"/>
    <cellStyle name="Normální 11 7" xfId="2003"/>
    <cellStyle name="Normální 11 7 2" xfId="12033"/>
    <cellStyle name="Normální 11 7 2 2" xfId="18517"/>
    <cellStyle name="Normální 11 7 3" xfId="15278"/>
    <cellStyle name="Normální 11 7 4" xfId="8741"/>
    <cellStyle name="Normální 11 8" xfId="1968"/>
    <cellStyle name="Normální 11 8 2" xfId="12026"/>
    <cellStyle name="Normální 11 8 2 2" xfId="18510"/>
    <cellStyle name="Normální 11 8 3" xfId="15271"/>
    <cellStyle name="Normální 11 8 4" xfId="8734"/>
    <cellStyle name="Normální 11 9" xfId="5259"/>
    <cellStyle name="Normální 11 9 2" xfId="12265"/>
    <cellStyle name="Normální 11 9 2 2" xfId="18749"/>
    <cellStyle name="Normální 11 9 3" xfId="15508"/>
    <cellStyle name="Normální 11 9 4" xfId="9017"/>
    <cellStyle name="normální 110" xfId="20620"/>
    <cellStyle name="normální 111" xfId="20619"/>
    <cellStyle name="normální 112" xfId="20623"/>
    <cellStyle name="normální 113" xfId="20622"/>
    <cellStyle name="normální 114" xfId="20625"/>
    <cellStyle name="normální 115" xfId="14133"/>
    <cellStyle name="normální 116" xfId="20628"/>
    <cellStyle name="normální 117" xfId="20627"/>
    <cellStyle name="normální 118" xfId="20629"/>
    <cellStyle name="normální 119" xfId="20632"/>
    <cellStyle name="normální 12" xfId="53"/>
    <cellStyle name="Normální 12 10" xfId="4823"/>
    <cellStyle name="normální 12 11" xfId="5635"/>
    <cellStyle name="normální 12 11 2" xfId="12474"/>
    <cellStyle name="normální 12 11 2 2" xfId="18958"/>
    <cellStyle name="normální 12 11 3" xfId="15717"/>
    <cellStyle name="normální 12 11 4" xfId="9228"/>
    <cellStyle name="normální 12 12" xfId="10895"/>
    <cellStyle name="normální 12 12 2" xfId="17379"/>
    <cellStyle name="normální 12 13" xfId="12042"/>
    <cellStyle name="normální 12 13 2" xfId="18526"/>
    <cellStyle name="normální 12 14" xfId="14139"/>
    <cellStyle name="normální 12 15" xfId="15287"/>
    <cellStyle name="normální 12 16" xfId="7588"/>
    <cellStyle name="normální 12 17" xfId="8754"/>
    <cellStyle name="normální 12 18" xfId="9571"/>
    <cellStyle name="normální 12 19" xfId="20770"/>
    <cellStyle name="normální 12 2" xfId="150"/>
    <cellStyle name="normální 12 2 2" xfId="1357"/>
    <cellStyle name="normální 12 2 2 2" xfId="4963"/>
    <cellStyle name="normální 12 2 2 2 2" xfId="12161"/>
    <cellStyle name="normální 12 2 2 2 2 2" xfId="18645"/>
    <cellStyle name="normální 12 2 2 2 3" xfId="15404"/>
    <cellStyle name="normální 12 2 2 2 4" xfId="8910"/>
    <cellStyle name="normální 12 2 2 3" xfId="6328"/>
    <cellStyle name="normální 12 2 2 3 2" xfId="13068"/>
    <cellStyle name="normální 12 2 2 3 2 2" xfId="19552"/>
    <cellStyle name="normální 12 2 2 3 3" xfId="16312"/>
    <cellStyle name="normální 12 2 2 3 4" xfId="9824"/>
    <cellStyle name="normální 12 2 2 4" xfId="7099"/>
    <cellStyle name="normální 12 2 2 4 2" xfId="13802"/>
    <cellStyle name="normální 12 2 2 4 2 2" xfId="20286"/>
    <cellStyle name="normální 12 2 2 4 3" xfId="17046"/>
    <cellStyle name="normální 12 2 2 4 4" xfId="10558"/>
    <cellStyle name="normální 12 2 2 5" xfId="7507"/>
    <cellStyle name="normální 12 2 2 5 2" xfId="14068"/>
    <cellStyle name="normální 12 2 2 5 2 2" xfId="20552"/>
    <cellStyle name="normální 12 2 2 5 3" xfId="17312"/>
    <cellStyle name="normální 12 2 2 5 4" xfId="10828"/>
    <cellStyle name="normální 12 2 2 6" xfId="11456"/>
    <cellStyle name="normální 12 2 2 6 2" xfId="17940"/>
    <cellStyle name="normální 12 2 2 7" xfId="14700"/>
    <cellStyle name="normální 12 2 2 8" xfId="8161"/>
    <cellStyle name="normální 12 2 3" xfId="4420"/>
    <cellStyle name="normální 12 2 3 2" xfId="12082"/>
    <cellStyle name="normální 12 2 3 2 2" xfId="18566"/>
    <cellStyle name="normální 12 2 3 3" xfId="15329"/>
    <cellStyle name="normální 12 2 3 4" xfId="8827"/>
    <cellStyle name="normální 12 2 4" xfId="5649"/>
    <cellStyle name="normální 12 2 4 2" xfId="12479"/>
    <cellStyle name="normální 12 2 4 2 2" xfId="18963"/>
    <cellStyle name="normální 12 2 4 3" xfId="15722"/>
    <cellStyle name="normální 12 2 4 4" xfId="9233"/>
    <cellStyle name="normální 12 2 5" xfId="5199"/>
    <cellStyle name="normální 12 2 5 2" xfId="12240"/>
    <cellStyle name="normální 12 2 5 2 2" xfId="18724"/>
    <cellStyle name="normální 12 2 5 3" xfId="15483"/>
    <cellStyle name="normální 12 2 5 4" xfId="8991"/>
    <cellStyle name="normální 12 2 6" xfId="7430"/>
    <cellStyle name="normální 12 2 6 2" xfId="13997"/>
    <cellStyle name="normální 12 2 6 2 2" xfId="20481"/>
    <cellStyle name="normální 12 2 6 3" xfId="17241"/>
    <cellStyle name="normální 12 2 6 4" xfId="10757"/>
    <cellStyle name="normální 12 2 7" xfId="10899"/>
    <cellStyle name="normální 12 2 7 2" xfId="17383"/>
    <cellStyle name="normální 12 2 8" xfId="14143"/>
    <cellStyle name="normální 12 2 9" xfId="7594"/>
    <cellStyle name="normální 12 20" xfId="20765"/>
    <cellStyle name="normální 12 21" xfId="7613"/>
    <cellStyle name="normální 12 22" xfId="20846"/>
    <cellStyle name="normální 12 23" xfId="20749"/>
    <cellStyle name="normální 12 24" xfId="20802"/>
    <cellStyle name="normální 12 25" xfId="20842"/>
    <cellStyle name="normální 12 26" xfId="20793"/>
    <cellStyle name="normální 12 27" xfId="20824"/>
    <cellStyle name="normální 12 28" xfId="20832"/>
    <cellStyle name="normální 12 29" xfId="8774"/>
    <cellStyle name="normální 12 3" xfId="154"/>
    <cellStyle name="normální 12 3 2" xfId="1360"/>
    <cellStyle name="normální 12 3 2 2" xfId="4976"/>
    <cellStyle name="normální 12 3 2 2 2" xfId="12174"/>
    <cellStyle name="normální 12 3 2 2 2 2" xfId="18658"/>
    <cellStyle name="normální 12 3 2 2 3" xfId="15417"/>
    <cellStyle name="normální 12 3 2 2 4" xfId="8923"/>
    <cellStyle name="normální 12 3 2 3" xfId="6331"/>
    <cellStyle name="normální 12 3 2 3 2" xfId="13071"/>
    <cellStyle name="normální 12 3 2 3 2 2" xfId="19555"/>
    <cellStyle name="normální 12 3 2 3 3" xfId="16315"/>
    <cellStyle name="normální 12 3 2 3 4" xfId="9827"/>
    <cellStyle name="normální 12 3 2 4" xfId="5616"/>
    <cellStyle name="normální 12 3 2 4 2" xfId="12462"/>
    <cellStyle name="normální 12 3 2 4 2 2" xfId="18946"/>
    <cellStyle name="normální 12 3 2 4 3" xfId="15705"/>
    <cellStyle name="normální 12 3 2 4 4" xfId="9216"/>
    <cellStyle name="normální 12 3 2 5" xfId="7520"/>
    <cellStyle name="normální 12 3 2 5 2" xfId="14081"/>
    <cellStyle name="normální 12 3 2 5 2 2" xfId="20565"/>
    <cellStyle name="normální 12 3 2 5 3" xfId="17325"/>
    <cellStyle name="normální 12 3 2 5 4" xfId="10841"/>
    <cellStyle name="normální 12 3 2 6" xfId="11459"/>
    <cellStyle name="normální 12 3 2 6 2" xfId="17943"/>
    <cellStyle name="normální 12 3 2 7" xfId="14703"/>
    <cellStyle name="normální 12 3 2 8" xfId="8164"/>
    <cellStyle name="normální 12 3 3" xfId="4664"/>
    <cellStyle name="normální 12 3 3 2" xfId="12095"/>
    <cellStyle name="normální 12 3 3 2 2" xfId="18579"/>
    <cellStyle name="normální 12 3 3 3" xfId="15342"/>
    <cellStyle name="normální 12 3 3 4" xfId="8842"/>
    <cellStyle name="normální 12 3 4" xfId="5652"/>
    <cellStyle name="normální 12 3 4 2" xfId="12482"/>
    <cellStyle name="normální 12 3 4 2 2" xfId="18966"/>
    <cellStyle name="normální 12 3 4 3" xfId="15725"/>
    <cellStyle name="normální 12 3 4 4" xfId="9236"/>
    <cellStyle name="normální 12 3 5" xfId="5529"/>
    <cellStyle name="normální 12 3 5 2" xfId="12395"/>
    <cellStyle name="normální 12 3 5 2 2" xfId="18879"/>
    <cellStyle name="normální 12 3 5 3" xfId="15638"/>
    <cellStyle name="normální 12 3 5 4" xfId="9149"/>
    <cellStyle name="normální 12 3 6" xfId="7447"/>
    <cellStyle name="normální 12 3 6 2" xfId="14011"/>
    <cellStyle name="normální 12 3 6 2 2" xfId="20495"/>
    <cellStyle name="normální 12 3 6 3" xfId="17255"/>
    <cellStyle name="normální 12 3 6 4" xfId="10771"/>
    <cellStyle name="normální 12 3 7" xfId="10902"/>
    <cellStyle name="normální 12 3 7 2" xfId="17386"/>
    <cellStyle name="normální 12 3 8" xfId="14146"/>
    <cellStyle name="normální 12 3 9" xfId="7597"/>
    <cellStyle name="normální 12 30" xfId="20740"/>
    <cellStyle name="normální 12 31" xfId="20813"/>
    <cellStyle name="normální 12 4" xfId="1352"/>
    <cellStyle name="normální 12 4 2" xfId="4980"/>
    <cellStyle name="normální 12 4 2 2" xfId="7008"/>
    <cellStyle name="normální 12 4 2 2 2" xfId="13735"/>
    <cellStyle name="normální 12 4 2 2 2 2" xfId="20219"/>
    <cellStyle name="normální 12 4 2 2 3" xfId="16979"/>
    <cellStyle name="normální 12 4 2 2 4" xfId="10491"/>
    <cellStyle name="normální 12 4 2 3" xfId="5559"/>
    <cellStyle name="normální 12 4 2 3 2" xfId="12420"/>
    <cellStyle name="normální 12 4 2 3 2 2" xfId="18904"/>
    <cellStyle name="normální 12 4 2 3 3" xfId="15663"/>
    <cellStyle name="normální 12 4 2 3 4" xfId="9174"/>
    <cellStyle name="normální 12 4 2 4" xfId="5431"/>
    <cellStyle name="normální 12 4 2 4 2" xfId="12342"/>
    <cellStyle name="normální 12 4 2 4 2 2" xfId="18826"/>
    <cellStyle name="normální 12 4 2 4 3" xfId="15585"/>
    <cellStyle name="normální 12 4 2 4 4" xfId="9095"/>
    <cellStyle name="normální 12 4 2 5" xfId="7524"/>
    <cellStyle name="normální 12 4 2 5 2" xfId="14085"/>
    <cellStyle name="normální 12 4 2 5 2 2" xfId="20569"/>
    <cellStyle name="normální 12 4 2 5 3" xfId="17329"/>
    <cellStyle name="normální 12 4 2 5 4" xfId="10845"/>
    <cellStyle name="normální 12 4 2 6" xfId="12178"/>
    <cellStyle name="normální 12 4 2 6 2" xfId="18662"/>
    <cellStyle name="normální 12 4 2 7" xfId="15421"/>
    <cellStyle name="normální 12 4 2 8" xfId="8927"/>
    <cellStyle name="normální 12 4 3" xfId="4669"/>
    <cellStyle name="normální 12 4 3 2" xfId="12099"/>
    <cellStyle name="normální 12 4 3 2 2" xfId="18583"/>
    <cellStyle name="normální 12 4 3 3" xfId="15346"/>
    <cellStyle name="normální 12 4 3 4" xfId="8846"/>
    <cellStyle name="normální 12 4 4" xfId="6324"/>
    <cellStyle name="normální 12 4 4 2" xfId="13064"/>
    <cellStyle name="normální 12 4 4 2 2" xfId="19548"/>
    <cellStyle name="normální 12 4 4 3" xfId="16308"/>
    <cellStyle name="normální 12 4 4 4" xfId="9820"/>
    <cellStyle name="normální 12 4 5" xfId="7162"/>
    <cellStyle name="normální 12 4 5 2" xfId="13848"/>
    <cellStyle name="normální 12 4 5 2 2" xfId="20332"/>
    <cellStyle name="normální 12 4 5 3" xfId="17092"/>
    <cellStyle name="normální 12 4 5 4" xfId="10605"/>
    <cellStyle name="normální 12 4 6" xfId="7451"/>
    <cellStyle name="normální 12 4 6 2" xfId="14015"/>
    <cellStyle name="normální 12 4 6 2 2" xfId="20499"/>
    <cellStyle name="normální 12 4 6 3" xfId="17259"/>
    <cellStyle name="normální 12 4 6 4" xfId="10775"/>
    <cellStyle name="normální 12 4 7" xfId="11452"/>
    <cellStyle name="normální 12 4 7 2" xfId="17936"/>
    <cellStyle name="normální 12 4 8" xfId="14696"/>
    <cellStyle name="normální 12 4 9" xfId="8157"/>
    <cellStyle name="normální 12 5" xfId="2059"/>
    <cellStyle name="normální 12 5 2" xfId="4922"/>
    <cellStyle name="normální 12 5 2 2" xfId="6957"/>
    <cellStyle name="normální 12 5 2 2 2" xfId="13685"/>
    <cellStyle name="normální 12 5 2 2 2 2" xfId="20169"/>
    <cellStyle name="normální 12 5 2 2 3" xfId="16929"/>
    <cellStyle name="normální 12 5 2 2 4" xfId="10441"/>
    <cellStyle name="normální 12 5 2 3" xfId="5098"/>
    <cellStyle name="normální 12 5 2 3 2" xfId="12207"/>
    <cellStyle name="normální 12 5 2 3 2 2" xfId="18691"/>
    <cellStyle name="normální 12 5 2 3 3" xfId="15450"/>
    <cellStyle name="normální 12 5 2 3 4" xfId="8957"/>
    <cellStyle name="normální 12 5 2 4" xfId="5504"/>
    <cellStyle name="normální 12 5 2 4 2" xfId="12377"/>
    <cellStyle name="normální 12 5 2 4 2 2" xfId="18861"/>
    <cellStyle name="normální 12 5 2 4 3" xfId="15620"/>
    <cellStyle name="normální 12 5 2 4 4" xfId="9131"/>
    <cellStyle name="normální 12 5 2 5" xfId="7467"/>
    <cellStyle name="normální 12 5 2 5 2" xfId="14028"/>
    <cellStyle name="normální 12 5 2 5 2 2" xfId="20512"/>
    <cellStyle name="normální 12 5 2 5 3" xfId="17272"/>
    <cellStyle name="normální 12 5 2 5 4" xfId="10788"/>
    <cellStyle name="normální 12 5 2 6" xfId="12121"/>
    <cellStyle name="normální 12 5 2 6 2" xfId="18605"/>
    <cellStyle name="normální 12 5 2 7" xfId="15364"/>
    <cellStyle name="normální 12 5 2 8" xfId="8870"/>
    <cellStyle name="normální 12 5 3" xfId="6906"/>
    <cellStyle name="normální 12 5 3 2" xfId="13639"/>
    <cellStyle name="normální 12 5 3 2 2" xfId="20123"/>
    <cellStyle name="normální 12 5 3 3" xfId="16883"/>
    <cellStyle name="normální 12 5 3 4" xfId="10395"/>
    <cellStyle name="normální 12 5 4" xfId="5514"/>
    <cellStyle name="normální 12 5 4 2" xfId="12386"/>
    <cellStyle name="normální 12 5 4 2 2" xfId="18870"/>
    <cellStyle name="normální 12 5 4 3" xfId="15629"/>
    <cellStyle name="normální 12 5 4 4" xfId="9140"/>
    <cellStyle name="normální 12 5 5" xfId="5509"/>
    <cellStyle name="normální 12 5 5 2" xfId="12381"/>
    <cellStyle name="normální 12 5 5 2 2" xfId="18865"/>
    <cellStyle name="normální 12 5 5 3" xfId="15624"/>
    <cellStyle name="normální 12 5 5 4" xfId="9135"/>
    <cellStyle name="normální 12 5 6" xfId="7351"/>
    <cellStyle name="normální 12 5 6 2" xfId="13937"/>
    <cellStyle name="normální 12 5 6 2 2" xfId="20421"/>
    <cellStyle name="normální 12 5 6 3" xfId="17181"/>
    <cellStyle name="normální 12 5 6 4" xfId="10697"/>
    <cellStyle name="normální 12 5 7" xfId="12037"/>
    <cellStyle name="normální 12 5 7 2" xfId="18521"/>
    <cellStyle name="normální 12 5 8" xfId="15282"/>
    <cellStyle name="normální 12 5 9" xfId="8747"/>
    <cellStyle name="Normální 12 6" xfId="5052"/>
    <cellStyle name="Normální 12 6 2" xfId="7010"/>
    <cellStyle name="Normální 12 6 2 2" xfId="13737"/>
    <cellStyle name="Normální 12 6 2 2 2" xfId="20221"/>
    <cellStyle name="Normální 12 6 2 3" xfId="16981"/>
    <cellStyle name="Normální 12 6 2 4" xfId="10493"/>
    <cellStyle name="Normální 12 6 3" xfId="5120"/>
    <cellStyle name="Normální 12 6 3 2" xfId="12218"/>
    <cellStyle name="Normální 12 6 3 2 2" xfId="18702"/>
    <cellStyle name="Normální 12 6 3 3" xfId="15461"/>
    <cellStyle name="Normální 12 6 3 4" xfId="8968"/>
    <cellStyle name="Normální 12 6 4" xfId="5481"/>
    <cellStyle name="Normální 12 6 4 2" xfId="12361"/>
    <cellStyle name="Normální 12 6 4 2 2" xfId="18845"/>
    <cellStyle name="Normální 12 6 4 3" xfId="15604"/>
    <cellStyle name="Normální 12 6 4 4" xfId="9115"/>
    <cellStyle name="Normální 12 6 5" xfId="7535"/>
    <cellStyle name="Normální 12 6 5 2" xfId="14095"/>
    <cellStyle name="Normální 12 6 5 2 2" xfId="20579"/>
    <cellStyle name="Normální 12 6 5 3" xfId="17339"/>
    <cellStyle name="Normální 12 6 5 4" xfId="10855"/>
    <cellStyle name="Normální 12 6 6" xfId="12188"/>
    <cellStyle name="Normální 12 6 6 2" xfId="18672"/>
    <cellStyle name="Normální 12 6 7" xfId="15431"/>
    <cellStyle name="Normální 12 6 8" xfId="8937"/>
    <cellStyle name="Normální 12 7" xfId="2004"/>
    <cellStyle name="Normální 12 8" xfId="4893"/>
    <cellStyle name="Normální 12 9" xfId="5088"/>
    <cellStyle name="normální 120" xfId="20631"/>
    <cellStyle name="normální 121" xfId="20630"/>
    <cellStyle name="normální 122" xfId="20635"/>
    <cellStyle name="normální 123" xfId="20636"/>
    <cellStyle name="normální 124" xfId="20633"/>
    <cellStyle name="normální 125" xfId="9042"/>
    <cellStyle name="normální 126" xfId="20866"/>
    <cellStyle name="Normální 127" xfId="20873"/>
    <cellStyle name="normální 13" xfId="54"/>
    <cellStyle name="normální 13 10" xfId="5636"/>
    <cellStyle name="normální 13 10 2" xfId="12475"/>
    <cellStyle name="normální 13 10 2 2" xfId="18959"/>
    <cellStyle name="normální 13 10 3" xfId="15718"/>
    <cellStyle name="normální 13 10 4" xfId="9229"/>
    <cellStyle name="Normální 13 11" xfId="5599"/>
    <cellStyle name="Normální 13 12" xfId="5574"/>
    <cellStyle name="Normální 13 13" xfId="5243"/>
    <cellStyle name="Normální 13 14" xfId="5132"/>
    <cellStyle name="Normální 13 15" xfId="7192"/>
    <cellStyle name="Normální 13 16" xfId="7181"/>
    <cellStyle name="Normální 13 17" xfId="5605"/>
    <cellStyle name="Normální 13 18" xfId="5457"/>
    <cellStyle name="Normální 13 19" xfId="7125"/>
    <cellStyle name="normální 13 2" xfId="151"/>
    <cellStyle name="normální 13 2 2" xfId="1358"/>
    <cellStyle name="normální 13 2 2 2" xfId="4964"/>
    <cellStyle name="normální 13 2 2 2 2" xfId="12162"/>
    <cellStyle name="normální 13 2 2 2 2 2" xfId="18646"/>
    <cellStyle name="normální 13 2 2 2 3" xfId="15405"/>
    <cellStyle name="normální 13 2 2 2 4" xfId="8911"/>
    <cellStyle name="normální 13 2 2 3" xfId="6329"/>
    <cellStyle name="normální 13 2 2 3 2" xfId="13069"/>
    <cellStyle name="normální 13 2 2 3 2 2" xfId="19553"/>
    <cellStyle name="normální 13 2 2 3 3" xfId="16313"/>
    <cellStyle name="normální 13 2 2 3 4" xfId="9825"/>
    <cellStyle name="normální 13 2 2 4" xfId="5679"/>
    <cellStyle name="normální 13 2 2 4 2" xfId="12495"/>
    <cellStyle name="normální 13 2 2 4 2 2" xfId="18979"/>
    <cellStyle name="normální 13 2 2 4 3" xfId="15739"/>
    <cellStyle name="normální 13 2 2 4 4" xfId="9249"/>
    <cellStyle name="normální 13 2 2 5" xfId="7508"/>
    <cellStyle name="normální 13 2 2 5 2" xfId="14069"/>
    <cellStyle name="normální 13 2 2 5 2 2" xfId="20553"/>
    <cellStyle name="normální 13 2 2 5 3" xfId="17313"/>
    <cellStyle name="normální 13 2 2 5 4" xfId="10829"/>
    <cellStyle name="normální 13 2 2 6" xfId="11457"/>
    <cellStyle name="normální 13 2 2 6 2" xfId="17941"/>
    <cellStyle name="normální 13 2 2 7" xfId="14701"/>
    <cellStyle name="normální 13 2 2 8" xfId="8162"/>
    <cellStyle name="normální 13 2 3" xfId="4421"/>
    <cellStyle name="normální 13 2 3 2" xfId="12083"/>
    <cellStyle name="normální 13 2 3 2 2" xfId="18567"/>
    <cellStyle name="normální 13 2 3 3" xfId="15330"/>
    <cellStyle name="normální 13 2 3 4" xfId="8828"/>
    <cellStyle name="normální 13 2 4" xfId="5650"/>
    <cellStyle name="normální 13 2 4 2" xfId="12480"/>
    <cellStyle name="normální 13 2 4 2 2" xfId="18964"/>
    <cellStyle name="normální 13 2 4 3" xfId="15723"/>
    <cellStyle name="normální 13 2 4 4" xfId="9234"/>
    <cellStyle name="normální 13 2 5" xfId="7100"/>
    <cellStyle name="normální 13 2 5 2" xfId="13803"/>
    <cellStyle name="normální 13 2 5 2 2" xfId="20287"/>
    <cellStyle name="normální 13 2 5 3" xfId="17047"/>
    <cellStyle name="normální 13 2 5 4" xfId="10559"/>
    <cellStyle name="normální 13 2 6" xfId="7431"/>
    <cellStyle name="normální 13 2 6 2" xfId="13998"/>
    <cellStyle name="normální 13 2 6 2 2" xfId="20482"/>
    <cellStyle name="normální 13 2 6 3" xfId="17242"/>
    <cellStyle name="normální 13 2 6 4" xfId="10758"/>
    <cellStyle name="normální 13 2 7" xfId="10900"/>
    <cellStyle name="normální 13 2 7 2" xfId="17384"/>
    <cellStyle name="normální 13 2 8" xfId="14144"/>
    <cellStyle name="normální 13 2 9" xfId="7595"/>
    <cellStyle name="Normální 13 20" xfId="5491"/>
    <cellStyle name="Normální 13 21" xfId="5227"/>
    <cellStyle name="Normální 13 22" xfId="7151"/>
    <cellStyle name="Normální 13 23" xfId="5273"/>
    <cellStyle name="Normální 13 24" xfId="5519"/>
    <cellStyle name="Normální 13 25" xfId="5145"/>
    <cellStyle name="Normální 13 26" xfId="5137"/>
    <cellStyle name="Normální 13 27" xfId="6914"/>
    <cellStyle name="Normální 13 28" xfId="7028"/>
    <cellStyle name="Normální 13 29" xfId="5740"/>
    <cellStyle name="normální 13 3" xfId="153"/>
    <cellStyle name="normální 13 3 2" xfId="1359"/>
    <cellStyle name="normální 13 3 2 2" xfId="4977"/>
    <cellStyle name="normální 13 3 2 2 2" xfId="12175"/>
    <cellStyle name="normální 13 3 2 2 2 2" xfId="18659"/>
    <cellStyle name="normální 13 3 2 2 3" xfId="15418"/>
    <cellStyle name="normální 13 3 2 2 4" xfId="8924"/>
    <cellStyle name="normální 13 3 2 3" xfId="6330"/>
    <cellStyle name="normální 13 3 2 3 2" xfId="13070"/>
    <cellStyle name="normální 13 3 2 3 2 2" xfId="19554"/>
    <cellStyle name="normální 13 3 2 3 3" xfId="16314"/>
    <cellStyle name="normální 13 3 2 3 4" xfId="9826"/>
    <cellStyle name="normální 13 3 2 4" xfId="5619"/>
    <cellStyle name="normální 13 3 2 4 2" xfId="12464"/>
    <cellStyle name="normální 13 3 2 4 2 2" xfId="18948"/>
    <cellStyle name="normální 13 3 2 4 3" xfId="15707"/>
    <cellStyle name="normální 13 3 2 4 4" xfId="9218"/>
    <cellStyle name="normální 13 3 2 5" xfId="7521"/>
    <cellStyle name="normální 13 3 2 5 2" xfId="14082"/>
    <cellStyle name="normální 13 3 2 5 2 2" xfId="20566"/>
    <cellStyle name="normální 13 3 2 5 3" xfId="17326"/>
    <cellStyle name="normální 13 3 2 5 4" xfId="10842"/>
    <cellStyle name="normální 13 3 2 6" xfId="11458"/>
    <cellStyle name="normální 13 3 2 6 2" xfId="17942"/>
    <cellStyle name="normální 13 3 2 7" xfId="14702"/>
    <cellStyle name="normální 13 3 2 8" xfId="8163"/>
    <cellStyle name="normální 13 3 3" xfId="4665"/>
    <cellStyle name="normální 13 3 3 2" xfId="12096"/>
    <cellStyle name="normální 13 3 3 2 2" xfId="18580"/>
    <cellStyle name="normální 13 3 3 3" xfId="15343"/>
    <cellStyle name="normální 13 3 3 4" xfId="8843"/>
    <cellStyle name="normální 13 3 4" xfId="5651"/>
    <cellStyle name="normální 13 3 4 2" xfId="12481"/>
    <cellStyle name="normální 13 3 4 2 2" xfId="18965"/>
    <cellStyle name="normální 13 3 4 3" xfId="15724"/>
    <cellStyle name="normální 13 3 4 4" xfId="9235"/>
    <cellStyle name="normální 13 3 5" xfId="6910"/>
    <cellStyle name="normální 13 3 5 2" xfId="13642"/>
    <cellStyle name="normální 13 3 5 2 2" xfId="20126"/>
    <cellStyle name="normální 13 3 5 3" xfId="16886"/>
    <cellStyle name="normální 13 3 5 4" xfId="10398"/>
    <cellStyle name="normální 13 3 6" xfId="7448"/>
    <cellStyle name="normální 13 3 6 2" xfId="14012"/>
    <cellStyle name="normální 13 3 6 2 2" xfId="20496"/>
    <cellStyle name="normální 13 3 6 3" xfId="17256"/>
    <cellStyle name="normální 13 3 6 4" xfId="10772"/>
    <cellStyle name="normální 13 3 7" xfId="10901"/>
    <cellStyle name="normální 13 3 7 2" xfId="17385"/>
    <cellStyle name="normální 13 3 8" xfId="14145"/>
    <cellStyle name="normální 13 3 9" xfId="7596"/>
    <cellStyle name="Normální 13 30" xfId="7070"/>
    <cellStyle name="Normální 13 31" xfId="5489"/>
    <cellStyle name="Normální 13 32" xfId="6051"/>
    <cellStyle name="Normální 13 33" xfId="7220"/>
    <cellStyle name="Normální 13 34" xfId="7247"/>
    <cellStyle name="Normální 13 35" xfId="5813"/>
    <cellStyle name="Normální 13 36" xfId="7291"/>
    <cellStyle name="Normální 13 37" xfId="5531"/>
    <cellStyle name="Normální 13 38" xfId="7213"/>
    <cellStyle name="Normální 13 39" xfId="7283"/>
    <cellStyle name="normální 13 4" xfId="1353"/>
    <cellStyle name="normální 13 4 2" xfId="4981"/>
    <cellStyle name="normální 13 4 2 2" xfId="7009"/>
    <cellStyle name="normální 13 4 2 2 2" xfId="13736"/>
    <cellStyle name="normální 13 4 2 2 2 2" xfId="20220"/>
    <cellStyle name="normální 13 4 2 2 3" xfId="16980"/>
    <cellStyle name="normální 13 4 2 2 4" xfId="10492"/>
    <cellStyle name="normální 13 4 2 3" xfId="5379"/>
    <cellStyle name="normální 13 4 2 3 2" xfId="12324"/>
    <cellStyle name="normální 13 4 2 3 2 2" xfId="18808"/>
    <cellStyle name="normální 13 4 2 3 3" xfId="15567"/>
    <cellStyle name="normální 13 4 2 3 4" xfId="9077"/>
    <cellStyle name="normální 13 4 2 4" xfId="5160"/>
    <cellStyle name="normální 13 4 2 4 2" xfId="12231"/>
    <cellStyle name="normální 13 4 2 4 2 2" xfId="18715"/>
    <cellStyle name="normální 13 4 2 4 3" xfId="15474"/>
    <cellStyle name="normální 13 4 2 4 4" xfId="8981"/>
    <cellStyle name="normální 13 4 2 5" xfId="7525"/>
    <cellStyle name="normální 13 4 2 5 2" xfId="14086"/>
    <cellStyle name="normální 13 4 2 5 2 2" xfId="20570"/>
    <cellStyle name="normální 13 4 2 5 3" xfId="17330"/>
    <cellStyle name="normální 13 4 2 5 4" xfId="10846"/>
    <cellStyle name="normální 13 4 2 6" xfId="12179"/>
    <cellStyle name="normální 13 4 2 6 2" xfId="18663"/>
    <cellStyle name="normální 13 4 2 7" xfId="15422"/>
    <cellStyle name="normální 13 4 2 8" xfId="8928"/>
    <cellStyle name="normální 13 4 3" xfId="4670"/>
    <cellStyle name="normální 13 4 3 2" xfId="12100"/>
    <cellStyle name="normální 13 4 3 2 2" xfId="18584"/>
    <cellStyle name="normální 13 4 3 3" xfId="15347"/>
    <cellStyle name="normální 13 4 3 4" xfId="8847"/>
    <cellStyle name="normální 13 4 4" xfId="6325"/>
    <cellStyle name="normální 13 4 4 2" xfId="13065"/>
    <cellStyle name="normální 13 4 4 2 2" xfId="19549"/>
    <cellStyle name="normální 13 4 4 3" xfId="16309"/>
    <cellStyle name="normální 13 4 4 4" xfId="9821"/>
    <cellStyle name="normální 13 4 5" xfId="5104"/>
    <cellStyle name="normální 13 4 5 2" xfId="12209"/>
    <cellStyle name="normální 13 4 5 2 2" xfId="18693"/>
    <cellStyle name="normální 13 4 5 3" xfId="15452"/>
    <cellStyle name="normální 13 4 5 4" xfId="8959"/>
    <cellStyle name="normální 13 4 6" xfId="7452"/>
    <cellStyle name="normální 13 4 6 2" xfId="14016"/>
    <cellStyle name="normální 13 4 6 2 2" xfId="20500"/>
    <cellStyle name="normální 13 4 6 3" xfId="17260"/>
    <cellStyle name="normální 13 4 6 4" xfId="10776"/>
    <cellStyle name="normální 13 4 7" xfId="11453"/>
    <cellStyle name="normální 13 4 7 2" xfId="17937"/>
    <cellStyle name="normální 13 4 8" xfId="14697"/>
    <cellStyle name="normální 13 4 9" xfId="8158"/>
    <cellStyle name="Normální 13 40" xfId="7345"/>
    <cellStyle name="Normální 13 41" xfId="7361"/>
    <cellStyle name="Normální 13 42" xfId="7357"/>
    <cellStyle name="Normální 13 43" xfId="7434"/>
    <cellStyle name="Normální 13 44" xfId="7372"/>
    <cellStyle name="Normální 13 45" xfId="7370"/>
    <cellStyle name="normální 13 46" xfId="10896"/>
    <cellStyle name="normální 13 46 2" xfId="17380"/>
    <cellStyle name="normální 13 47" xfId="14140"/>
    <cellStyle name="normální 13 48" xfId="7589"/>
    <cellStyle name="normální 13 5" xfId="2060"/>
    <cellStyle name="normální 13 5 2" xfId="4923"/>
    <cellStyle name="normální 13 5 2 2" xfId="6958"/>
    <cellStyle name="normální 13 5 2 2 2" xfId="13686"/>
    <cellStyle name="normální 13 5 2 2 2 2" xfId="20170"/>
    <cellStyle name="normální 13 5 2 2 3" xfId="16930"/>
    <cellStyle name="normální 13 5 2 2 4" xfId="10442"/>
    <cellStyle name="normální 13 5 2 3" xfId="5571"/>
    <cellStyle name="normální 13 5 2 3 2" xfId="12430"/>
    <cellStyle name="normální 13 5 2 3 2 2" xfId="18914"/>
    <cellStyle name="normální 13 5 2 3 3" xfId="15673"/>
    <cellStyle name="normální 13 5 2 3 4" xfId="9184"/>
    <cellStyle name="normální 13 5 2 4" xfId="5233"/>
    <cellStyle name="normální 13 5 2 4 2" xfId="12254"/>
    <cellStyle name="normální 13 5 2 4 2 2" xfId="18738"/>
    <cellStyle name="normální 13 5 2 4 3" xfId="15497"/>
    <cellStyle name="normální 13 5 2 4 4" xfId="9006"/>
    <cellStyle name="normální 13 5 2 5" xfId="7468"/>
    <cellStyle name="normální 13 5 2 5 2" xfId="14029"/>
    <cellStyle name="normální 13 5 2 5 2 2" xfId="20513"/>
    <cellStyle name="normální 13 5 2 5 3" xfId="17273"/>
    <cellStyle name="normální 13 5 2 5 4" xfId="10789"/>
    <cellStyle name="normální 13 5 2 6" xfId="12122"/>
    <cellStyle name="normální 13 5 2 6 2" xfId="18606"/>
    <cellStyle name="normální 13 5 2 7" xfId="15365"/>
    <cellStyle name="normální 13 5 2 8" xfId="8871"/>
    <cellStyle name="normální 13 5 3" xfId="6907"/>
    <cellStyle name="normální 13 5 3 2" xfId="13640"/>
    <cellStyle name="normální 13 5 3 2 2" xfId="20124"/>
    <cellStyle name="normální 13 5 3 3" xfId="16884"/>
    <cellStyle name="normální 13 5 3 4" xfId="10396"/>
    <cellStyle name="normální 13 5 4" xfId="5533"/>
    <cellStyle name="normální 13 5 4 2" xfId="12398"/>
    <cellStyle name="normální 13 5 4 2 2" xfId="18882"/>
    <cellStyle name="normální 13 5 4 3" xfId="15641"/>
    <cellStyle name="normální 13 5 4 4" xfId="9152"/>
    <cellStyle name="normální 13 5 5" xfId="7030"/>
    <cellStyle name="normální 13 5 5 2" xfId="13752"/>
    <cellStyle name="normální 13 5 5 2 2" xfId="20236"/>
    <cellStyle name="normální 13 5 5 3" xfId="16996"/>
    <cellStyle name="normální 13 5 5 4" xfId="10508"/>
    <cellStyle name="normální 13 5 6" xfId="7352"/>
    <cellStyle name="normální 13 5 6 2" xfId="13938"/>
    <cellStyle name="normální 13 5 6 2 2" xfId="20422"/>
    <cellStyle name="normální 13 5 6 3" xfId="17182"/>
    <cellStyle name="normální 13 5 6 4" xfId="10698"/>
    <cellStyle name="normální 13 5 7" xfId="12038"/>
    <cellStyle name="normální 13 5 7 2" xfId="18522"/>
    <cellStyle name="normální 13 5 8" xfId="15283"/>
    <cellStyle name="normální 13 5 9" xfId="8748"/>
    <cellStyle name="Normální 13 6" xfId="2005"/>
    <cellStyle name="Normální 13 7" xfId="1967"/>
    <cellStyle name="Normální 13 8" xfId="5350"/>
    <cellStyle name="Normální 13 9" xfId="1973"/>
    <cellStyle name="normální 14" xfId="215"/>
    <cellStyle name="normální 14 10" xfId="216"/>
    <cellStyle name="normální 14 11" xfId="217"/>
    <cellStyle name="normální 14 12" xfId="218"/>
    <cellStyle name="normální 14 13" xfId="219"/>
    <cellStyle name="normální 14 14" xfId="220"/>
    <cellStyle name="normální 14 15" xfId="221"/>
    <cellStyle name="normální 14 16" xfId="222"/>
    <cellStyle name="normální 14 17" xfId="223"/>
    <cellStyle name="normální 14 18" xfId="224"/>
    <cellStyle name="normální 14 19" xfId="5053"/>
    <cellStyle name="normální 14 2" xfId="225"/>
    <cellStyle name="normální 14 2 2" xfId="4603"/>
    <cellStyle name="normální 14 2 3" xfId="5672"/>
    <cellStyle name="Normální 14 20" xfId="2006"/>
    <cellStyle name="Normální 14 21" xfId="4847"/>
    <cellStyle name="Normální 14 22" xfId="5188"/>
    <cellStyle name="Normální 14 23" xfId="5515"/>
    <cellStyle name="normální 14 24" xfId="5670"/>
    <cellStyle name="Normální 14 25" xfId="5588"/>
    <cellStyle name="Normální 14 26" xfId="5081"/>
    <cellStyle name="Normální 14 27" xfId="5620"/>
    <cellStyle name="Normální 14 28" xfId="5334"/>
    <cellStyle name="Normální 14 29" xfId="6952"/>
    <cellStyle name="normální 14 3" xfId="226"/>
    <cellStyle name="Normální 14 30" xfId="5306"/>
    <cellStyle name="Normální 14 31" xfId="7197"/>
    <cellStyle name="Normální 14 32" xfId="5508"/>
    <cellStyle name="Normální 14 33" xfId="5535"/>
    <cellStyle name="Normální 14 34" xfId="5707"/>
    <cellStyle name="Normální 14 35" xfId="5300"/>
    <cellStyle name="Normální 14 36" xfId="5502"/>
    <cellStyle name="Normální 14 37" xfId="7079"/>
    <cellStyle name="Normální 14 38" xfId="7068"/>
    <cellStyle name="Normální 14 39" xfId="5161"/>
    <cellStyle name="normální 14 4" xfId="227"/>
    <cellStyle name="Normální 14 40" xfId="5579"/>
    <cellStyle name="Normální 14 41" xfId="5662"/>
    <cellStyle name="Normální 14 42" xfId="7080"/>
    <cellStyle name="Normální 14 43" xfId="5590"/>
    <cellStyle name="Normální 14 44" xfId="6920"/>
    <cellStyle name="Normální 14 45" xfId="5449"/>
    <cellStyle name="Normální 14 46" xfId="5144"/>
    <cellStyle name="Normální 14 47" xfId="7218"/>
    <cellStyle name="Normální 14 48" xfId="7217"/>
    <cellStyle name="Normální 14 49" xfId="7281"/>
    <cellStyle name="normální 14 5" xfId="228"/>
    <cellStyle name="Normální 14 50" xfId="6204"/>
    <cellStyle name="Normální 14 51" xfId="7228"/>
    <cellStyle name="Normální 14 52" xfId="7035"/>
    <cellStyle name="Normální 14 53" xfId="7269"/>
    <cellStyle name="Normální 14 54" xfId="7346"/>
    <cellStyle name="Normální 14 55" xfId="7360"/>
    <cellStyle name="Normální 14 56" xfId="7379"/>
    <cellStyle name="Normální 14 57" xfId="7418"/>
    <cellStyle name="Normální 14 58" xfId="7376"/>
    <cellStyle name="Normální 14 59" xfId="7454"/>
    <cellStyle name="normální 14 6" xfId="229"/>
    <cellStyle name="normální 14 7" xfId="230"/>
    <cellStyle name="normální 14 8" xfId="231"/>
    <cellStyle name="normální 14 9" xfId="232"/>
    <cellStyle name="Normální 15" xfId="173"/>
    <cellStyle name="Normální 15 2" xfId="4671"/>
    <cellStyle name="Normální 15 3" xfId="2007"/>
    <cellStyle name="Normální 15 4" xfId="5663"/>
    <cellStyle name="normální 16" xfId="55"/>
    <cellStyle name="normální 16 10" xfId="234"/>
    <cellStyle name="normální 16 11" xfId="235"/>
    <cellStyle name="normální 16 12" xfId="236"/>
    <cellStyle name="normální 16 13" xfId="237"/>
    <cellStyle name="normální 16 14" xfId="238"/>
    <cellStyle name="normální 16 15" xfId="239"/>
    <cellStyle name="normální 16 16" xfId="240"/>
    <cellStyle name="normální 16 17" xfId="241"/>
    <cellStyle name="normální 16 18" xfId="242"/>
    <cellStyle name="normální 16 19" xfId="233"/>
    <cellStyle name="normální 16 2" xfId="243"/>
    <cellStyle name="Normální 16 2 2" xfId="4672"/>
    <cellStyle name="normální 16 2 3" xfId="5675"/>
    <cellStyle name="normální 16 3" xfId="244"/>
    <cellStyle name="normální 16 4" xfId="245"/>
    <cellStyle name="normální 16 5" xfId="246"/>
    <cellStyle name="normální 16 6" xfId="247"/>
    <cellStyle name="normální 16 7" xfId="248"/>
    <cellStyle name="normální 16 8" xfId="249"/>
    <cellStyle name="normální 16 9" xfId="250"/>
    <cellStyle name="normální 17" xfId="56"/>
    <cellStyle name="normální 17 2" xfId="522"/>
    <cellStyle name="normální 17 3" xfId="521"/>
    <cellStyle name="normální 18" xfId="57"/>
    <cellStyle name="normální 18 10" xfId="252"/>
    <cellStyle name="normální 18 11" xfId="253"/>
    <cellStyle name="normální 18 12" xfId="254"/>
    <cellStyle name="normální 18 13" xfId="255"/>
    <cellStyle name="normální 18 14" xfId="256"/>
    <cellStyle name="normální 18 15" xfId="257"/>
    <cellStyle name="normální 18 16" xfId="258"/>
    <cellStyle name="normální 18 17" xfId="259"/>
    <cellStyle name="normální 18 18" xfId="260"/>
    <cellStyle name="normální 18 19" xfId="251"/>
    <cellStyle name="normální 18 2" xfId="261"/>
    <cellStyle name="normální 18 2 2" xfId="2061"/>
    <cellStyle name="normální 18 2 3" xfId="5677"/>
    <cellStyle name="normální 18 3" xfId="262"/>
    <cellStyle name="normální 18 4" xfId="263"/>
    <cellStyle name="normální 18 5" xfId="264"/>
    <cellStyle name="normální 18 6" xfId="265"/>
    <cellStyle name="normální 18 7" xfId="266"/>
    <cellStyle name="normální 18 8" xfId="267"/>
    <cellStyle name="normální 18 9" xfId="268"/>
    <cellStyle name="normální 19" xfId="269"/>
    <cellStyle name="normální 19 10" xfId="270"/>
    <cellStyle name="normální 19 11" xfId="271"/>
    <cellStyle name="normální 19 12" xfId="272"/>
    <cellStyle name="normální 19 13" xfId="273"/>
    <cellStyle name="normální 19 14" xfId="274"/>
    <cellStyle name="normální 19 15" xfId="275"/>
    <cellStyle name="normální 19 16" xfId="276"/>
    <cellStyle name="normální 19 17" xfId="277"/>
    <cellStyle name="normální 19 18" xfId="278"/>
    <cellStyle name="normální 19 19" xfId="1936"/>
    <cellStyle name="normální 19 2" xfId="279"/>
    <cellStyle name="normální 19 2 2" xfId="4874"/>
    <cellStyle name="normální 19 2 3" xfId="5681"/>
    <cellStyle name="normální 19 20" xfId="5678"/>
    <cellStyle name="normální 19 3" xfId="280"/>
    <cellStyle name="normální 19 4" xfId="281"/>
    <cellStyle name="normální 19 5" xfId="282"/>
    <cellStyle name="normální 19 6" xfId="283"/>
    <cellStyle name="normální 19 7" xfId="284"/>
    <cellStyle name="normální 19 8" xfId="285"/>
    <cellStyle name="normální 19 9" xfId="286"/>
    <cellStyle name="Normální 2" xfId="2"/>
    <cellStyle name="normální 2 10" xfId="1218"/>
    <cellStyle name="normální 2 10 2" xfId="4014"/>
    <cellStyle name="normální 2 10 2 2" xfId="4943"/>
    <cellStyle name="normální 2 10 2 2 2" xfId="6977"/>
    <cellStyle name="normální 2 10 2 2 2 2" xfId="13705"/>
    <cellStyle name="normální 2 10 2 2 2 2 2" xfId="20189"/>
    <cellStyle name="normální 2 10 2 2 2 3" xfId="16949"/>
    <cellStyle name="normální 2 10 2 2 2 4" xfId="10461"/>
    <cellStyle name="normální 2 10 2 2 3" xfId="5443"/>
    <cellStyle name="normální 2 10 2 2 3 2" xfId="12347"/>
    <cellStyle name="normální 2 10 2 2 3 2 2" xfId="18831"/>
    <cellStyle name="normální 2 10 2 2 3 3" xfId="15590"/>
    <cellStyle name="normální 2 10 2 2 3 4" xfId="9100"/>
    <cellStyle name="normální 2 10 2 2 4" xfId="5513"/>
    <cellStyle name="normální 2 10 2 2 4 2" xfId="12385"/>
    <cellStyle name="normální 2 10 2 2 4 2 2" xfId="18869"/>
    <cellStyle name="normální 2 10 2 2 4 3" xfId="15628"/>
    <cellStyle name="normální 2 10 2 2 4 4" xfId="9139"/>
    <cellStyle name="normální 2 10 2 2 5" xfId="7487"/>
    <cellStyle name="normální 2 10 2 2 5 2" xfId="14048"/>
    <cellStyle name="normální 2 10 2 2 5 2 2" xfId="20532"/>
    <cellStyle name="normální 2 10 2 2 5 3" xfId="17292"/>
    <cellStyle name="normální 2 10 2 2 5 4" xfId="10808"/>
    <cellStyle name="normální 2 10 2 2 6" xfId="12141"/>
    <cellStyle name="normální 2 10 2 2 6 2" xfId="18625"/>
    <cellStyle name="normální 2 10 2 2 7" xfId="15384"/>
    <cellStyle name="normální 2 10 2 2 8" xfId="8890"/>
    <cellStyle name="normální 2 10 2 3" xfId="6932"/>
    <cellStyle name="normální 2 10 2 3 2" xfId="13661"/>
    <cellStyle name="normální 2 10 2 3 2 2" xfId="20145"/>
    <cellStyle name="normální 2 10 2 3 3" xfId="16905"/>
    <cellStyle name="normální 2 10 2 3 4" xfId="10417"/>
    <cellStyle name="normální 2 10 2 4" xfId="5150"/>
    <cellStyle name="normální 2 10 2 4 2" xfId="12230"/>
    <cellStyle name="normální 2 10 2 4 2 2" xfId="18714"/>
    <cellStyle name="normální 2 10 2 4 3" xfId="15473"/>
    <cellStyle name="normální 2 10 2 4 4" xfId="8980"/>
    <cellStyle name="normální 2 10 2 5" xfId="7073"/>
    <cellStyle name="normální 2 10 2 5 2" xfId="13782"/>
    <cellStyle name="normální 2 10 2 5 2 2" xfId="20266"/>
    <cellStyle name="normální 2 10 2 5 3" xfId="17026"/>
    <cellStyle name="normální 2 10 2 5 4" xfId="10538"/>
    <cellStyle name="normální 2 10 2 6" xfId="7400"/>
    <cellStyle name="normální 2 10 2 6 2" xfId="13973"/>
    <cellStyle name="normální 2 10 2 6 2 2" xfId="20457"/>
    <cellStyle name="normální 2 10 2 6 3" xfId="17217"/>
    <cellStyle name="normální 2 10 2 6 4" xfId="10733"/>
    <cellStyle name="normální 2 10 2 7" xfId="12062"/>
    <cellStyle name="normální 2 10 2 7 2" xfId="18546"/>
    <cellStyle name="normální 2 10 2 8" xfId="15309"/>
    <cellStyle name="normální 2 10 2 9" xfId="8797"/>
    <cellStyle name="normální 2 10 3" xfId="4875"/>
    <cellStyle name="Normální 2 100" xfId="20771"/>
    <cellStyle name="Normální 2 101" xfId="20809"/>
    <cellStyle name="Normální 2 102" xfId="20843"/>
    <cellStyle name="Normální 2 103" xfId="8760"/>
    <cellStyle name="Normální 2 104" xfId="20871"/>
    <cellStyle name="normální 2 11" xfId="1219"/>
    <cellStyle name="normální 2 11 2" xfId="3995"/>
    <cellStyle name="normální 2 11 2 2" xfId="4934"/>
    <cellStyle name="normální 2 11 2 2 2" xfId="6968"/>
    <cellStyle name="normální 2 11 2 2 2 2" xfId="13696"/>
    <cellStyle name="normální 2 11 2 2 2 2 2" xfId="20180"/>
    <cellStyle name="normální 2 11 2 2 2 3" xfId="16940"/>
    <cellStyle name="normální 2 11 2 2 2 4" xfId="10452"/>
    <cellStyle name="normální 2 11 2 2 3" xfId="5486"/>
    <cellStyle name="normální 2 11 2 2 3 2" xfId="12364"/>
    <cellStyle name="normální 2 11 2 2 3 2 2" xfId="18848"/>
    <cellStyle name="normální 2 11 2 2 3 3" xfId="15607"/>
    <cellStyle name="normální 2 11 2 2 3 4" xfId="9118"/>
    <cellStyle name="normální 2 11 2 2 4" xfId="5564"/>
    <cellStyle name="normální 2 11 2 2 4 2" xfId="12424"/>
    <cellStyle name="normální 2 11 2 2 4 2 2" xfId="18908"/>
    <cellStyle name="normální 2 11 2 2 4 3" xfId="15667"/>
    <cellStyle name="normální 2 11 2 2 4 4" xfId="9178"/>
    <cellStyle name="normální 2 11 2 2 5" xfId="7478"/>
    <cellStyle name="normální 2 11 2 2 5 2" xfId="14039"/>
    <cellStyle name="normální 2 11 2 2 5 2 2" xfId="20523"/>
    <cellStyle name="normální 2 11 2 2 5 3" xfId="17283"/>
    <cellStyle name="normální 2 11 2 2 5 4" xfId="10799"/>
    <cellStyle name="normální 2 11 2 2 6" xfId="12132"/>
    <cellStyle name="normální 2 11 2 2 6 2" xfId="18616"/>
    <cellStyle name="normální 2 11 2 2 7" xfId="15375"/>
    <cellStyle name="normální 2 11 2 2 8" xfId="8881"/>
    <cellStyle name="normální 2 11 2 3" xfId="6923"/>
    <cellStyle name="normální 2 11 2 3 2" xfId="13652"/>
    <cellStyle name="normální 2 11 2 3 2 2" xfId="20136"/>
    <cellStyle name="normální 2 11 2 3 3" xfId="16896"/>
    <cellStyle name="normální 2 11 2 3 4" xfId="10408"/>
    <cellStyle name="normální 2 11 2 4" xfId="5448"/>
    <cellStyle name="normální 2 11 2 4 2" xfId="12352"/>
    <cellStyle name="normální 2 11 2 4 2 2" xfId="18836"/>
    <cellStyle name="normální 2 11 2 4 3" xfId="15595"/>
    <cellStyle name="normální 2 11 2 4 4" xfId="9105"/>
    <cellStyle name="normální 2 11 2 5" xfId="7016"/>
    <cellStyle name="normální 2 11 2 5 2" xfId="13741"/>
    <cellStyle name="normální 2 11 2 5 2 2" xfId="20225"/>
    <cellStyle name="normální 2 11 2 5 3" xfId="16985"/>
    <cellStyle name="normální 2 11 2 5 4" xfId="10497"/>
    <cellStyle name="normální 2 11 2 6" xfId="7391"/>
    <cellStyle name="normální 2 11 2 6 2" xfId="13964"/>
    <cellStyle name="normální 2 11 2 6 2 2" xfId="20448"/>
    <cellStyle name="normální 2 11 2 6 3" xfId="17208"/>
    <cellStyle name="normální 2 11 2 6 4" xfId="10724"/>
    <cellStyle name="normální 2 11 2 7" xfId="12053"/>
    <cellStyle name="normální 2 11 2 7 2" xfId="18537"/>
    <cellStyle name="normální 2 11 2 8" xfId="15299"/>
    <cellStyle name="normální 2 11 2 9" xfId="8787"/>
    <cellStyle name="normální 2 11 3" xfId="4876"/>
    <cellStyle name="normální 2 11 4" xfId="4824"/>
    <cellStyle name="normální 2 11 5" xfId="1937"/>
    <cellStyle name="normální 2 12" xfId="1220"/>
    <cellStyle name="normální 2 12 2" xfId="4008"/>
    <cellStyle name="normální 2 12 2 2" xfId="4941"/>
    <cellStyle name="normální 2 12 2 2 2" xfId="6975"/>
    <cellStyle name="normální 2 12 2 2 2 2" xfId="13703"/>
    <cellStyle name="normální 2 12 2 2 2 2 2" xfId="20187"/>
    <cellStyle name="normální 2 12 2 2 2 3" xfId="16947"/>
    <cellStyle name="normální 2 12 2 2 2 4" xfId="10459"/>
    <cellStyle name="normální 2 12 2 2 3" xfId="7025"/>
    <cellStyle name="normální 2 12 2 2 3 2" xfId="13748"/>
    <cellStyle name="normální 2 12 2 2 3 2 2" xfId="20232"/>
    <cellStyle name="normální 2 12 2 2 3 3" xfId="16992"/>
    <cellStyle name="normální 2 12 2 2 3 4" xfId="10504"/>
    <cellStyle name="normální 2 12 2 2 4" xfId="5552"/>
    <cellStyle name="normální 2 12 2 2 4 2" xfId="12414"/>
    <cellStyle name="normální 2 12 2 2 4 2 2" xfId="18898"/>
    <cellStyle name="normální 2 12 2 2 4 3" xfId="15657"/>
    <cellStyle name="normální 2 12 2 2 4 4" xfId="9168"/>
    <cellStyle name="normální 2 12 2 2 5" xfId="7485"/>
    <cellStyle name="normální 2 12 2 2 5 2" xfId="14046"/>
    <cellStyle name="normální 2 12 2 2 5 2 2" xfId="20530"/>
    <cellStyle name="normální 2 12 2 2 5 3" xfId="17290"/>
    <cellStyle name="normální 2 12 2 2 5 4" xfId="10806"/>
    <cellStyle name="normální 2 12 2 2 6" xfId="12139"/>
    <cellStyle name="normální 2 12 2 2 6 2" xfId="18623"/>
    <cellStyle name="normální 2 12 2 2 7" xfId="15382"/>
    <cellStyle name="normální 2 12 2 2 8" xfId="8888"/>
    <cellStyle name="normální 2 12 2 3" xfId="6929"/>
    <cellStyle name="normální 2 12 2 3 2" xfId="13658"/>
    <cellStyle name="normální 2 12 2 3 2 2" xfId="20142"/>
    <cellStyle name="normální 2 12 2 3 3" xfId="16902"/>
    <cellStyle name="normální 2 12 2 3 4" xfId="10414"/>
    <cellStyle name="normální 2 12 2 4" xfId="7173"/>
    <cellStyle name="normální 2 12 2 4 2" xfId="13854"/>
    <cellStyle name="normální 2 12 2 4 2 2" xfId="20338"/>
    <cellStyle name="normální 2 12 2 4 3" xfId="17098"/>
    <cellStyle name="normální 2 12 2 4 4" xfId="10611"/>
    <cellStyle name="normální 2 12 2 5" xfId="5388"/>
    <cellStyle name="normální 2 12 2 5 2" xfId="12325"/>
    <cellStyle name="normální 2 12 2 5 2 2" xfId="18809"/>
    <cellStyle name="normální 2 12 2 5 3" xfId="15568"/>
    <cellStyle name="normální 2 12 2 5 4" xfId="9078"/>
    <cellStyle name="normální 2 12 2 6" xfId="7398"/>
    <cellStyle name="normální 2 12 2 6 2" xfId="13971"/>
    <cellStyle name="normální 2 12 2 6 2 2" xfId="20455"/>
    <cellStyle name="normální 2 12 2 6 3" xfId="17215"/>
    <cellStyle name="normální 2 12 2 6 4" xfId="10731"/>
    <cellStyle name="normální 2 12 2 7" xfId="12060"/>
    <cellStyle name="normální 2 12 2 7 2" xfId="18544"/>
    <cellStyle name="normální 2 12 2 8" xfId="15306"/>
    <cellStyle name="normální 2 12 2 9" xfId="8794"/>
    <cellStyle name="normální 2 12 3" xfId="4877"/>
    <cellStyle name="normální 2 12 4" xfId="4825"/>
    <cellStyle name="normální 2 12 5" xfId="1938"/>
    <cellStyle name="normální 2 13" xfId="1221"/>
    <cellStyle name="normální 2 13 2" xfId="4022"/>
    <cellStyle name="normální 2 13 2 2" xfId="4949"/>
    <cellStyle name="normální 2 13 2 2 2" xfId="6983"/>
    <cellStyle name="normální 2 13 2 2 2 2" xfId="13711"/>
    <cellStyle name="normální 2 13 2 2 2 2 2" xfId="20195"/>
    <cellStyle name="normální 2 13 2 2 2 3" xfId="16955"/>
    <cellStyle name="normální 2 13 2 2 2 4" xfId="10467"/>
    <cellStyle name="normální 2 13 2 2 3" xfId="2099"/>
    <cellStyle name="normální 2 13 2 2 3 2" xfId="12041"/>
    <cellStyle name="normální 2 13 2 2 3 2 2" xfId="18525"/>
    <cellStyle name="normální 2 13 2 2 3 3" xfId="15286"/>
    <cellStyle name="normální 2 13 2 2 3 4" xfId="8751"/>
    <cellStyle name="normální 2 13 2 2 4" xfId="5168"/>
    <cellStyle name="normální 2 13 2 2 4 2" xfId="12234"/>
    <cellStyle name="normální 2 13 2 2 4 2 2" xfId="18718"/>
    <cellStyle name="normální 2 13 2 2 4 3" xfId="15477"/>
    <cellStyle name="normální 2 13 2 2 4 4" xfId="8984"/>
    <cellStyle name="normální 2 13 2 2 5" xfId="7493"/>
    <cellStyle name="normální 2 13 2 2 5 2" xfId="14054"/>
    <cellStyle name="normální 2 13 2 2 5 2 2" xfId="20538"/>
    <cellStyle name="normální 2 13 2 2 5 3" xfId="17298"/>
    <cellStyle name="normální 2 13 2 2 5 4" xfId="10814"/>
    <cellStyle name="normální 2 13 2 2 6" xfId="12147"/>
    <cellStyle name="normální 2 13 2 2 6 2" xfId="18631"/>
    <cellStyle name="normální 2 13 2 2 7" xfId="15390"/>
    <cellStyle name="normální 2 13 2 2 8" xfId="8896"/>
    <cellStyle name="normální 2 13 2 3" xfId="6938"/>
    <cellStyle name="normální 2 13 2 3 2" xfId="13667"/>
    <cellStyle name="normální 2 13 2 3 2 2" xfId="20151"/>
    <cellStyle name="normální 2 13 2 3 3" xfId="16911"/>
    <cellStyle name="normální 2 13 2 3 4" xfId="10423"/>
    <cellStyle name="normální 2 13 2 4" xfId="7140"/>
    <cellStyle name="normální 2 13 2 4 2" xfId="13833"/>
    <cellStyle name="normální 2 13 2 4 2 2" xfId="20317"/>
    <cellStyle name="normální 2 13 2 4 3" xfId="17077"/>
    <cellStyle name="normální 2 13 2 4 4" xfId="10590"/>
    <cellStyle name="normální 2 13 2 5" xfId="5578"/>
    <cellStyle name="normální 2 13 2 5 2" xfId="12435"/>
    <cellStyle name="normální 2 13 2 5 2 2" xfId="18919"/>
    <cellStyle name="normální 2 13 2 5 3" xfId="15678"/>
    <cellStyle name="normální 2 13 2 5 4" xfId="9189"/>
    <cellStyle name="normální 2 13 2 6" xfId="7406"/>
    <cellStyle name="normální 2 13 2 6 2" xfId="13979"/>
    <cellStyle name="normální 2 13 2 6 2 2" xfId="20463"/>
    <cellStyle name="normální 2 13 2 6 3" xfId="17223"/>
    <cellStyle name="normální 2 13 2 6 4" xfId="10739"/>
    <cellStyle name="normální 2 13 2 7" xfId="12068"/>
    <cellStyle name="normální 2 13 2 7 2" xfId="18552"/>
    <cellStyle name="normální 2 13 2 8" xfId="15315"/>
    <cellStyle name="normální 2 13 2 9" xfId="8803"/>
    <cellStyle name="normální 2 13 3" xfId="4878"/>
    <cellStyle name="normální 2 13 4" xfId="4826"/>
    <cellStyle name="normální 2 13 5" xfId="1939"/>
    <cellStyle name="normální 2 14" xfId="1222"/>
    <cellStyle name="normální 2 14 2" xfId="4004"/>
    <cellStyle name="normální 2 14 2 2" xfId="4939"/>
    <cellStyle name="normální 2 14 2 2 2" xfId="6973"/>
    <cellStyle name="normální 2 14 2 2 2 2" xfId="13701"/>
    <cellStyle name="normální 2 14 2 2 2 2 2" xfId="20185"/>
    <cellStyle name="normální 2 14 2 2 2 3" xfId="16945"/>
    <cellStyle name="normální 2 14 2 2 2 4" xfId="10457"/>
    <cellStyle name="normální 2 14 2 2 3" xfId="7071"/>
    <cellStyle name="normální 2 14 2 2 3 2" xfId="13780"/>
    <cellStyle name="normální 2 14 2 2 3 2 2" xfId="20264"/>
    <cellStyle name="normální 2 14 2 2 3 3" xfId="17024"/>
    <cellStyle name="normální 2 14 2 2 3 4" xfId="10536"/>
    <cellStyle name="normální 2 14 2 2 4" xfId="5567"/>
    <cellStyle name="normální 2 14 2 2 4 2" xfId="12427"/>
    <cellStyle name="normální 2 14 2 2 4 2 2" xfId="18911"/>
    <cellStyle name="normální 2 14 2 2 4 3" xfId="15670"/>
    <cellStyle name="normální 2 14 2 2 4 4" xfId="9181"/>
    <cellStyle name="normální 2 14 2 2 5" xfId="7483"/>
    <cellStyle name="normální 2 14 2 2 5 2" xfId="14044"/>
    <cellStyle name="normální 2 14 2 2 5 2 2" xfId="20528"/>
    <cellStyle name="normální 2 14 2 2 5 3" xfId="17288"/>
    <cellStyle name="normální 2 14 2 2 5 4" xfId="10804"/>
    <cellStyle name="normální 2 14 2 2 6" xfId="12137"/>
    <cellStyle name="normální 2 14 2 2 6 2" xfId="18621"/>
    <cellStyle name="normální 2 14 2 2 7" xfId="15380"/>
    <cellStyle name="normální 2 14 2 2 8" xfId="8886"/>
    <cellStyle name="normální 2 14 2 3" xfId="6927"/>
    <cellStyle name="normální 2 14 2 3 2" xfId="13656"/>
    <cellStyle name="normální 2 14 2 3 2 2" xfId="20140"/>
    <cellStyle name="normální 2 14 2 3 3" xfId="16900"/>
    <cellStyle name="normální 2 14 2 3 4" xfId="10412"/>
    <cellStyle name="normální 2 14 2 4" xfId="5490"/>
    <cellStyle name="normální 2 14 2 4 2" xfId="12367"/>
    <cellStyle name="normální 2 14 2 4 2 2" xfId="18851"/>
    <cellStyle name="normální 2 14 2 4 3" xfId="15610"/>
    <cellStyle name="normální 2 14 2 4 4" xfId="9121"/>
    <cellStyle name="normální 2 14 2 5" xfId="7131"/>
    <cellStyle name="normální 2 14 2 5 2" xfId="13825"/>
    <cellStyle name="normální 2 14 2 5 2 2" xfId="20309"/>
    <cellStyle name="normální 2 14 2 5 3" xfId="17069"/>
    <cellStyle name="normální 2 14 2 5 4" xfId="10582"/>
    <cellStyle name="normální 2 14 2 6" xfId="7396"/>
    <cellStyle name="normální 2 14 2 6 2" xfId="13969"/>
    <cellStyle name="normální 2 14 2 6 2 2" xfId="20453"/>
    <cellStyle name="normální 2 14 2 6 3" xfId="17213"/>
    <cellStyle name="normální 2 14 2 6 4" xfId="10729"/>
    <cellStyle name="normální 2 14 2 7" xfId="12058"/>
    <cellStyle name="normální 2 14 2 7 2" xfId="18542"/>
    <cellStyle name="normální 2 14 2 8" xfId="15304"/>
    <cellStyle name="normální 2 14 2 9" xfId="8792"/>
    <cellStyle name="normální 2 14 3" xfId="4879"/>
    <cellStyle name="normální 2 14 4" xfId="4827"/>
    <cellStyle name="normální 2 14 5" xfId="1940"/>
    <cellStyle name="normální 2 15" xfId="1223"/>
    <cellStyle name="normální 2 15 2" xfId="3996"/>
    <cellStyle name="normální 2 15 2 2" xfId="4935"/>
    <cellStyle name="normální 2 15 2 2 2" xfId="6969"/>
    <cellStyle name="normální 2 15 2 2 2 2" xfId="13697"/>
    <cellStyle name="normální 2 15 2 2 2 2 2" xfId="20181"/>
    <cellStyle name="normální 2 15 2 2 2 3" xfId="16941"/>
    <cellStyle name="normální 2 15 2 2 2 4" xfId="10453"/>
    <cellStyle name="normální 2 15 2 2 3" xfId="7022"/>
    <cellStyle name="normální 2 15 2 2 3 2" xfId="13745"/>
    <cellStyle name="normální 2 15 2 2 3 2 2" xfId="20229"/>
    <cellStyle name="normální 2 15 2 2 3 3" xfId="16989"/>
    <cellStyle name="normální 2 15 2 2 3 4" xfId="10501"/>
    <cellStyle name="normální 2 15 2 2 4" xfId="5536"/>
    <cellStyle name="normální 2 15 2 2 4 2" xfId="12400"/>
    <cellStyle name="normální 2 15 2 2 4 2 2" xfId="18884"/>
    <cellStyle name="normální 2 15 2 2 4 3" xfId="15643"/>
    <cellStyle name="normální 2 15 2 2 4 4" xfId="9154"/>
    <cellStyle name="normální 2 15 2 2 5" xfId="7479"/>
    <cellStyle name="normální 2 15 2 2 5 2" xfId="14040"/>
    <cellStyle name="normální 2 15 2 2 5 2 2" xfId="20524"/>
    <cellStyle name="normální 2 15 2 2 5 3" xfId="17284"/>
    <cellStyle name="normální 2 15 2 2 5 4" xfId="10800"/>
    <cellStyle name="normální 2 15 2 2 6" xfId="12133"/>
    <cellStyle name="normální 2 15 2 2 6 2" xfId="18617"/>
    <cellStyle name="normální 2 15 2 2 7" xfId="15376"/>
    <cellStyle name="normální 2 15 2 2 8" xfId="8882"/>
    <cellStyle name="normální 2 15 2 3" xfId="6924"/>
    <cellStyle name="normální 2 15 2 3 2" xfId="13653"/>
    <cellStyle name="normální 2 15 2 3 2 2" xfId="20137"/>
    <cellStyle name="normální 2 15 2 3 3" xfId="16897"/>
    <cellStyle name="normální 2 15 2 3 4" xfId="10409"/>
    <cellStyle name="normální 2 15 2 4" xfId="5373"/>
    <cellStyle name="normální 2 15 2 4 2" xfId="12319"/>
    <cellStyle name="normální 2 15 2 4 2 2" xfId="18803"/>
    <cellStyle name="normální 2 15 2 4 3" xfId="15562"/>
    <cellStyle name="normální 2 15 2 4 4" xfId="9072"/>
    <cellStyle name="normální 2 15 2 5" xfId="5442"/>
    <cellStyle name="normální 2 15 2 5 2" xfId="12346"/>
    <cellStyle name="normální 2 15 2 5 2 2" xfId="18830"/>
    <cellStyle name="normální 2 15 2 5 3" xfId="15589"/>
    <cellStyle name="normální 2 15 2 5 4" xfId="9099"/>
    <cellStyle name="normální 2 15 2 6" xfId="7392"/>
    <cellStyle name="normální 2 15 2 6 2" xfId="13965"/>
    <cellStyle name="normální 2 15 2 6 2 2" xfId="20449"/>
    <cellStyle name="normální 2 15 2 6 3" xfId="17209"/>
    <cellStyle name="normální 2 15 2 6 4" xfId="10725"/>
    <cellStyle name="normální 2 15 2 7" xfId="12054"/>
    <cellStyle name="normální 2 15 2 7 2" xfId="18538"/>
    <cellStyle name="normální 2 15 2 8" xfId="15300"/>
    <cellStyle name="normální 2 15 2 9" xfId="8788"/>
    <cellStyle name="normální 2 15 3" xfId="4880"/>
    <cellStyle name="normální 2 15 4" xfId="4828"/>
    <cellStyle name="normální 2 15 5" xfId="1941"/>
    <cellStyle name="normální 2 16" xfId="1224"/>
    <cellStyle name="normální 2 16 2" xfId="4021"/>
    <cellStyle name="normální 2 16 2 2" xfId="4948"/>
    <cellStyle name="normální 2 16 2 2 2" xfId="6982"/>
    <cellStyle name="normální 2 16 2 2 2 2" xfId="13710"/>
    <cellStyle name="normální 2 16 2 2 2 2 2" xfId="20194"/>
    <cellStyle name="normální 2 16 2 2 2 3" xfId="16954"/>
    <cellStyle name="normální 2 16 2 2 2 4" xfId="10466"/>
    <cellStyle name="normální 2 16 2 2 3" xfId="5411"/>
    <cellStyle name="normální 2 16 2 2 3 2" xfId="12333"/>
    <cellStyle name="normální 2 16 2 2 3 2 2" xfId="18817"/>
    <cellStyle name="normální 2 16 2 2 3 3" xfId="15576"/>
    <cellStyle name="normální 2 16 2 2 3 4" xfId="9086"/>
    <cellStyle name="normální 2 16 2 2 4" xfId="5321"/>
    <cellStyle name="normální 2 16 2 2 4 2" xfId="12290"/>
    <cellStyle name="normální 2 16 2 2 4 2 2" xfId="18774"/>
    <cellStyle name="normální 2 16 2 2 4 3" xfId="15533"/>
    <cellStyle name="normální 2 16 2 2 4 4" xfId="9043"/>
    <cellStyle name="normální 2 16 2 2 5" xfId="7492"/>
    <cellStyle name="normální 2 16 2 2 5 2" xfId="14053"/>
    <cellStyle name="normální 2 16 2 2 5 2 2" xfId="20537"/>
    <cellStyle name="normální 2 16 2 2 5 3" xfId="17297"/>
    <cellStyle name="normální 2 16 2 2 5 4" xfId="10813"/>
    <cellStyle name="normální 2 16 2 2 6" xfId="12146"/>
    <cellStyle name="normální 2 16 2 2 6 2" xfId="18630"/>
    <cellStyle name="normální 2 16 2 2 7" xfId="15389"/>
    <cellStyle name="normální 2 16 2 2 8" xfId="8895"/>
    <cellStyle name="normální 2 16 2 3" xfId="6937"/>
    <cellStyle name="normální 2 16 2 3 2" xfId="13666"/>
    <cellStyle name="normální 2 16 2 3 2 2" xfId="20150"/>
    <cellStyle name="normální 2 16 2 3 3" xfId="16910"/>
    <cellStyle name="normální 2 16 2 3 4" xfId="10422"/>
    <cellStyle name="normální 2 16 2 4" xfId="5400"/>
    <cellStyle name="normální 2 16 2 4 2" xfId="12328"/>
    <cellStyle name="normální 2 16 2 4 2 2" xfId="18812"/>
    <cellStyle name="normální 2 16 2 4 3" xfId="15571"/>
    <cellStyle name="normální 2 16 2 4 4" xfId="9081"/>
    <cellStyle name="normální 2 16 2 5" xfId="7203"/>
    <cellStyle name="normální 2 16 2 5 2" xfId="13876"/>
    <cellStyle name="normální 2 16 2 5 2 2" xfId="20360"/>
    <cellStyle name="normální 2 16 2 5 3" xfId="17120"/>
    <cellStyle name="normální 2 16 2 5 4" xfId="10633"/>
    <cellStyle name="normální 2 16 2 6" xfId="7405"/>
    <cellStyle name="normální 2 16 2 6 2" xfId="13978"/>
    <cellStyle name="normální 2 16 2 6 2 2" xfId="20462"/>
    <cellStyle name="normální 2 16 2 6 3" xfId="17222"/>
    <cellStyle name="normální 2 16 2 6 4" xfId="10738"/>
    <cellStyle name="normální 2 16 2 7" xfId="12067"/>
    <cellStyle name="normální 2 16 2 7 2" xfId="18551"/>
    <cellStyle name="normální 2 16 2 8" xfId="15314"/>
    <cellStyle name="normální 2 16 2 9" xfId="8802"/>
    <cellStyle name="normální 2 16 3" xfId="4881"/>
    <cellStyle name="normální 2 16 4" xfId="4829"/>
    <cellStyle name="normální 2 16 5" xfId="1942"/>
    <cellStyle name="normální 2 17" xfId="1225"/>
    <cellStyle name="normální 2 17 2" xfId="4015"/>
    <cellStyle name="normální 2 17 2 2" xfId="4944"/>
    <cellStyle name="normální 2 17 2 2 2" xfId="6978"/>
    <cellStyle name="normální 2 17 2 2 2 2" xfId="13706"/>
    <cellStyle name="normální 2 17 2 2 2 2 2" xfId="20190"/>
    <cellStyle name="normální 2 17 2 2 2 3" xfId="16950"/>
    <cellStyle name="normální 2 17 2 2 2 4" xfId="10462"/>
    <cellStyle name="normální 2 17 2 2 3" xfId="5530"/>
    <cellStyle name="normální 2 17 2 2 3 2" xfId="12396"/>
    <cellStyle name="normální 2 17 2 2 3 2 2" xfId="18880"/>
    <cellStyle name="normální 2 17 2 2 3 3" xfId="15639"/>
    <cellStyle name="normální 2 17 2 2 3 4" xfId="9150"/>
    <cellStyle name="normální 2 17 2 2 4" xfId="7126"/>
    <cellStyle name="normální 2 17 2 2 4 2" xfId="13820"/>
    <cellStyle name="normální 2 17 2 2 4 2 2" xfId="20304"/>
    <cellStyle name="normální 2 17 2 2 4 3" xfId="17064"/>
    <cellStyle name="normální 2 17 2 2 4 4" xfId="10577"/>
    <cellStyle name="normální 2 17 2 2 5" xfId="7488"/>
    <cellStyle name="normální 2 17 2 2 5 2" xfId="14049"/>
    <cellStyle name="normální 2 17 2 2 5 2 2" xfId="20533"/>
    <cellStyle name="normální 2 17 2 2 5 3" xfId="17293"/>
    <cellStyle name="normální 2 17 2 2 5 4" xfId="10809"/>
    <cellStyle name="normální 2 17 2 2 6" xfId="12142"/>
    <cellStyle name="normální 2 17 2 2 6 2" xfId="18626"/>
    <cellStyle name="normální 2 17 2 2 7" xfId="15385"/>
    <cellStyle name="normální 2 17 2 2 8" xfId="8891"/>
    <cellStyle name="normální 2 17 2 3" xfId="6933"/>
    <cellStyle name="normální 2 17 2 3 2" xfId="13662"/>
    <cellStyle name="normální 2 17 2 3 2 2" xfId="20146"/>
    <cellStyle name="normální 2 17 2 3 3" xfId="16906"/>
    <cellStyle name="normální 2 17 2 3 4" xfId="10418"/>
    <cellStyle name="normální 2 17 2 4" xfId="5464"/>
    <cellStyle name="normální 2 17 2 4 2" xfId="12357"/>
    <cellStyle name="normální 2 17 2 4 2 2" xfId="18841"/>
    <cellStyle name="normální 2 17 2 4 3" xfId="15600"/>
    <cellStyle name="normální 2 17 2 4 4" xfId="9111"/>
    <cellStyle name="normální 2 17 2 5" xfId="7049"/>
    <cellStyle name="normální 2 17 2 5 2" xfId="13764"/>
    <cellStyle name="normální 2 17 2 5 2 2" xfId="20248"/>
    <cellStyle name="normální 2 17 2 5 3" xfId="17008"/>
    <cellStyle name="normální 2 17 2 5 4" xfId="10520"/>
    <cellStyle name="normální 2 17 2 6" xfId="7401"/>
    <cellStyle name="normální 2 17 2 6 2" xfId="13974"/>
    <cellStyle name="normální 2 17 2 6 2 2" xfId="20458"/>
    <cellStyle name="normální 2 17 2 6 3" xfId="17218"/>
    <cellStyle name="normální 2 17 2 6 4" xfId="10734"/>
    <cellStyle name="normální 2 17 2 7" xfId="12063"/>
    <cellStyle name="normální 2 17 2 7 2" xfId="18547"/>
    <cellStyle name="normální 2 17 2 8" xfId="15310"/>
    <cellStyle name="normální 2 17 2 9" xfId="8798"/>
    <cellStyle name="normální 2 17 3" xfId="4882"/>
    <cellStyle name="normální 2 17 4" xfId="4830"/>
    <cellStyle name="normální 2 17 5" xfId="1943"/>
    <cellStyle name="normální 2 18" xfId="1226"/>
    <cellStyle name="normální 2 18 2" xfId="4016"/>
    <cellStyle name="normální 2 18 2 2" xfId="4945"/>
    <cellStyle name="normální 2 18 2 2 2" xfId="6979"/>
    <cellStyle name="normální 2 18 2 2 2 2" xfId="13707"/>
    <cellStyle name="normální 2 18 2 2 2 2 2" xfId="20191"/>
    <cellStyle name="normální 2 18 2 2 2 3" xfId="16951"/>
    <cellStyle name="normální 2 18 2 2 2 4" xfId="10463"/>
    <cellStyle name="normální 2 18 2 2 3" xfId="5706"/>
    <cellStyle name="normální 2 18 2 2 3 2" xfId="12506"/>
    <cellStyle name="normální 2 18 2 2 3 2 2" xfId="18990"/>
    <cellStyle name="normální 2 18 2 2 3 3" xfId="15751"/>
    <cellStyle name="normální 2 18 2 2 3 4" xfId="9261"/>
    <cellStyle name="normální 2 18 2 2 4" xfId="7211"/>
    <cellStyle name="normální 2 18 2 2 4 2" xfId="13883"/>
    <cellStyle name="normální 2 18 2 2 4 2 2" xfId="20367"/>
    <cellStyle name="normální 2 18 2 2 4 3" xfId="17127"/>
    <cellStyle name="normální 2 18 2 2 4 4" xfId="10640"/>
    <cellStyle name="normální 2 18 2 2 5" xfId="7489"/>
    <cellStyle name="normální 2 18 2 2 5 2" xfId="14050"/>
    <cellStyle name="normální 2 18 2 2 5 2 2" xfId="20534"/>
    <cellStyle name="normální 2 18 2 2 5 3" xfId="17294"/>
    <cellStyle name="normální 2 18 2 2 5 4" xfId="10810"/>
    <cellStyle name="normální 2 18 2 2 6" xfId="12143"/>
    <cellStyle name="normální 2 18 2 2 6 2" xfId="18627"/>
    <cellStyle name="normální 2 18 2 2 7" xfId="15386"/>
    <cellStyle name="normální 2 18 2 2 8" xfId="8892"/>
    <cellStyle name="normální 2 18 2 3" xfId="6934"/>
    <cellStyle name="normální 2 18 2 3 2" xfId="13663"/>
    <cellStyle name="normální 2 18 2 3 2 2" xfId="20147"/>
    <cellStyle name="normální 2 18 2 3 3" xfId="16907"/>
    <cellStyle name="normální 2 18 2 3 4" xfId="10419"/>
    <cellStyle name="normální 2 18 2 4" xfId="5374"/>
    <cellStyle name="normální 2 18 2 4 2" xfId="12320"/>
    <cellStyle name="normální 2 18 2 4 2 2" xfId="18804"/>
    <cellStyle name="normální 2 18 2 4 3" xfId="15563"/>
    <cellStyle name="normální 2 18 2 4 4" xfId="9073"/>
    <cellStyle name="normální 2 18 2 5" xfId="7015"/>
    <cellStyle name="normální 2 18 2 5 2" xfId="13740"/>
    <cellStyle name="normální 2 18 2 5 2 2" xfId="20224"/>
    <cellStyle name="normální 2 18 2 5 3" xfId="16984"/>
    <cellStyle name="normální 2 18 2 5 4" xfId="10496"/>
    <cellStyle name="normální 2 18 2 6" xfId="7402"/>
    <cellStyle name="normální 2 18 2 6 2" xfId="13975"/>
    <cellStyle name="normální 2 18 2 6 2 2" xfId="20459"/>
    <cellStyle name="normální 2 18 2 6 3" xfId="17219"/>
    <cellStyle name="normální 2 18 2 6 4" xfId="10735"/>
    <cellStyle name="normální 2 18 2 7" xfId="12064"/>
    <cellStyle name="normální 2 18 2 7 2" xfId="18548"/>
    <cellStyle name="normální 2 18 2 8" xfId="15311"/>
    <cellStyle name="normální 2 18 2 9" xfId="8799"/>
    <cellStyle name="normální 2 18 3" xfId="4883"/>
    <cellStyle name="normální 2 18 4" xfId="4831"/>
    <cellStyle name="normální 2 18 5" xfId="1944"/>
    <cellStyle name="normální 2 19" xfId="1227"/>
    <cellStyle name="normální 2 19 2" xfId="4026"/>
    <cellStyle name="normální 2 19 2 2" xfId="4950"/>
    <cellStyle name="normální 2 19 2 2 2" xfId="6984"/>
    <cellStyle name="normální 2 19 2 2 2 2" xfId="13712"/>
    <cellStyle name="normální 2 19 2 2 2 2 2" xfId="20196"/>
    <cellStyle name="normální 2 19 2 2 2 3" xfId="16956"/>
    <cellStyle name="normální 2 19 2 2 2 4" xfId="10468"/>
    <cellStyle name="normální 2 19 2 2 3" xfId="5094"/>
    <cellStyle name="normální 2 19 2 2 3 2" xfId="12204"/>
    <cellStyle name="normální 2 19 2 2 3 2 2" xfId="18688"/>
    <cellStyle name="normální 2 19 2 2 3 3" xfId="15447"/>
    <cellStyle name="normální 2 19 2 2 3 4" xfId="8954"/>
    <cellStyle name="normální 2 19 2 2 4" xfId="5363"/>
    <cellStyle name="normální 2 19 2 2 4 2" xfId="12309"/>
    <cellStyle name="normální 2 19 2 2 4 2 2" xfId="18793"/>
    <cellStyle name="normální 2 19 2 2 4 3" xfId="15552"/>
    <cellStyle name="normální 2 19 2 2 4 4" xfId="9062"/>
    <cellStyle name="normální 2 19 2 2 5" xfId="7494"/>
    <cellStyle name="normální 2 19 2 2 5 2" xfId="14055"/>
    <cellStyle name="normální 2 19 2 2 5 2 2" xfId="20539"/>
    <cellStyle name="normální 2 19 2 2 5 3" xfId="17299"/>
    <cellStyle name="normální 2 19 2 2 5 4" xfId="10815"/>
    <cellStyle name="normální 2 19 2 2 6" xfId="12148"/>
    <cellStyle name="normální 2 19 2 2 6 2" xfId="18632"/>
    <cellStyle name="normální 2 19 2 2 7" xfId="15391"/>
    <cellStyle name="normální 2 19 2 2 8" xfId="8897"/>
    <cellStyle name="normální 2 19 2 3" xfId="6939"/>
    <cellStyle name="normální 2 19 2 3 2" xfId="13668"/>
    <cellStyle name="normální 2 19 2 3 2 2" xfId="20152"/>
    <cellStyle name="normální 2 19 2 3 3" xfId="16912"/>
    <cellStyle name="normální 2 19 2 3 4" xfId="10424"/>
    <cellStyle name="normální 2 19 2 4" xfId="5673"/>
    <cellStyle name="normální 2 19 2 4 2" xfId="12492"/>
    <cellStyle name="normální 2 19 2 4 2 2" xfId="18976"/>
    <cellStyle name="normální 2 19 2 4 3" xfId="15736"/>
    <cellStyle name="normální 2 19 2 4 4" xfId="9246"/>
    <cellStyle name="normální 2 19 2 5" xfId="5074"/>
    <cellStyle name="normální 2 19 2 5 2" xfId="12198"/>
    <cellStyle name="normální 2 19 2 5 2 2" xfId="18682"/>
    <cellStyle name="normální 2 19 2 5 3" xfId="15441"/>
    <cellStyle name="normální 2 19 2 5 4" xfId="8947"/>
    <cellStyle name="normální 2 19 2 6" xfId="7408"/>
    <cellStyle name="normální 2 19 2 6 2" xfId="13981"/>
    <cellStyle name="normální 2 19 2 6 2 2" xfId="20465"/>
    <cellStyle name="normální 2 19 2 6 3" xfId="17225"/>
    <cellStyle name="normální 2 19 2 6 4" xfId="10741"/>
    <cellStyle name="normální 2 19 2 7" xfId="12069"/>
    <cellStyle name="normální 2 19 2 7 2" xfId="18553"/>
    <cellStyle name="normální 2 19 2 8" xfId="15316"/>
    <cellStyle name="normální 2 19 2 9" xfId="8804"/>
    <cellStyle name="normální 2 19 3" xfId="4884"/>
    <cellStyle name="normální 2 19 4" xfId="4832"/>
    <cellStyle name="normální 2 19 5" xfId="1945"/>
    <cellStyle name="Normální 2 2" xfId="11"/>
    <cellStyle name="normální 2 2 10" xfId="289"/>
    <cellStyle name="normální 2 2 10 2" xfId="4018"/>
    <cellStyle name="normální 2 2 10 3" xfId="1946"/>
    <cellStyle name="normální 2 2 11" xfId="290"/>
    <cellStyle name="normální 2 2 11 2" xfId="3918"/>
    <cellStyle name="normální 2 2 11 3" xfId="1947"/>
    <cellStyle name="normální 2 2 12" xfId="291"/>
    <cellStyle name="normální 2 2 12 2" xfId="3998"/>
    <cellStyle name="normální 2 2 12 3" xfId="1948"/>
    <cellStyle name="normální 2 2 13" xfId="292"/>
    <cellStyle name="normální 2 2 13 2" xfId="4007"/>
    <cellStyle name="normální 2 2 13 3" xfId="1949"/>
    <cellStyle name="normální 2 2 14" xfId="293"/>
    <cellStyle name="normální 2 2 14 2" xfId="4010"/>
    <cellStyle name="normální 2 2 14 3" xfId="1950"/>
    <cellStyle name="normální 2 2 15" xfId="294"/>
    <cellStyle name="normální 2 2 15 2" xfId="3999"/>
    <cellStyle name="normální 2 2 15 3" xfId="1951"/>
    <cellStyle name="normální 2 2 16" xfId="295"/>
    <cellStyle name="normální 2 2 16 2" xfId="3997"/>
    <cellStyle name="normální 2 2 16 3" xfId="1952"/>
    <cellStyle name="normální 2 2 17" xfId="296"/>
    <cellStyle name="normální 2 2 18" xfId="297"/>
    <cellStyle name="normální 2 2 19" xfId="288"/>
    <cellStyle name="normální 2 2 19 2" xfId="4024"/>
    <cellStyle name="normální 2 2 19 3" xfId="5684"/>
    <cellStyle name="Normální 2 2 2" xfId="12"/>
    <cellStyle name="normální 2 2 2 10" xfId="1953"/>
    <cellStyle name="normální 2 2 2 10 2" xfId="7143"/>
    <cellStyle name="normální 2 2 2 10 2 2" xfId="13835"/>
    <cellStyle name="normální 2 2 2 10 2 2 2" xfId="20319"/>
    <cellStyle name="normální 2 2 2 10 2 3" xfId="17079"/>
    <cellStyle name="normální 2 2 2 10 2 4" xfId="10592"/>
    <cellStyle name="normální 2 2 2 10 3" xfId="7189"/>
    <cellStyle name="normální 2 2 2 10 3 2" xfId="13866"/>
    <cellStyle name="normální 2 2 2 10 3 2 2" xfId="20350"/>
    <cellStyle name="normální 2 2 2 10 3 3" xfId="17110"/>
    <cellStyle name="normální 2 2 2 10 3 4" xfId="10623"/>
    <cellStyle name="normální 2 2 2 10 4" xfId="5115"/>
    <cellStyle name="normální 2 2 2 10 4 2" xfId="12216"/>
    <cellStyle name="normální 2 2 2 10 4 2 2" xfId="18700"/>
    <cellStyle name="normální 2 2 2 10 4 3" xfId="15459"/>
    <cellStyle name="normální 2 2 2 10 4 4" xfId="8966"/>
    <cellStyle name="normální 2 2 2 11" xfId="5462"/>
    <cellStyle name="normální 2 2 2 12" xfId="144"/>
    <cellStyle name="Normální 2 2 2 13" xfId="20668"/>
    <cellStyle name="Normální 2 2 2 14" xfId="20856"/>
    <cellStyle name="normální 2 2 2 2" xfId="3937"/>
    <cellStyle name="normální 2 2 2 2 10" xfId="6908"/>
    <cellStyle name="normální 2 2 2 2 10 2" xfId="5539"/>
    <cellStyle name="normální 2 2 2 2 10 2 2" xfId="12402"/>
    <cellStyle name="normální 2 2 2 2 10 2 2 2" xfId="18886"/>
    <cellStyle name="normální 2 2 2 2 10 2 3" xfId="15645"/>
    <cellStyle name="normální 2 2 2 2 10 2 4" xfId="9156"/>
    <cellStyle name="normální 2 2 2 2 10 3" xfId="5290"/>
    <cellStyle name="normální 2 2 2 2 10 3 2" xfId="12277"/>
    <cellStyle name="normální 2 2 2 2 10 3 2 2" xfId="18761"/>
    <cellStyle name="normální 2 2 2 2 10 3 3" xfId="15520"/>
    <cellStyle name="normální 2 2 2 2 10 3 4" xfId="9029"/>
    <cellStyle name="normální 2 2 2 2 10 4" xfId="13641"/>
    <cellStyle name="normální 2 2 2 2 10 4 2" xfId="20125"/>
    <cellStyle name="normální 2 2 2 2 10 5" xfId="16885"/>
    <cellStyle name="normální 2 2 2 2 10 6" xfId="10397"/>
    <cellStyle name="normální 2 2 2 2 11" xfId="6145"/>
    <cellStyle name="normální 2 2 2 2 11 2" xfId="12910"/>
    <cellStyle name="normální 2 2 2 2 11 2 2" xfId="19394"/>
    <cellStyle name="normální 2 2 2 2 11 3" xfId="16154"/>
    <cellStyle name="normální 2 2 2 2 11 4" xfId="9665"/>
    <cellStyle name="normální 2 2 2 2 12" xfId="5305"/>
    <cellStyle name="normální 2 2 2 2 12 2" xfId="12283"/>
    <cellStyle name="normální 2 2 2 2 12 2 2" xfId="18767"/>
    <cellStyle name="normální 2 2 2 2 12 3" xfId="15526"/>
    <cellStyle name="normální 2 2 2 2 12 4" xfId="9035"/>
    <cellStyle name="normální 2 2 2 2 13" xfId="7098"/>
    <cellStyle name="normální 2 2 2 2 13 2" xfId="13801"/>
    <cellStyle name="normální 2 2 2 2 13 2 2" xfId="20285"/>
    <cellStyle name="normální 2 2 2 2 13 3" xfId="17045"/>
    <cellStyle name="normální 2 2 2 2 13 4" xfId="10557"/>
    <cellStyle name="normální 2 2 2 2 14" xfId="7382"/>
    <cellStyle name="normální 2 2 2 2 14 2" xfId="13956"/>
    <cellStyle name="normální 2 2 2 2 14 2 2" xfId="20440"/>
    <cellStyle name="normální 2 2 2 2 14 3" xfId="17200"/>
    <cellStyle name="normální 2 2 2 2 14 4" xfId="10716"/>
    <cellStyle name="normální 2 2 2 2 15" xfId="12046"/>
    <cellStyle name="normální 2 2 2 2 15 2" xfId="18530"/>
    <cellStyle name="normální 2 2 2 2 16" xfId="15290"/>
    <cellStyle name="normální 2 2 2 2 17" xfId="8779"/>
    <cellStyle name="normální 2 2 2 2 2" xfId="3919"/>
    <cellStyle name="normální 2 2 2 2 2 2" xfId="5430"/>
    <cellStyle name="normální 2 2 2 2 2 2 2" xfId="7061"/>
    <cellStyle name="normální 2 2 2 2 2 2 2 2" xfId="13774"/>
    <cellStyle name="normální 2 2 2 2 2 2 2 2 2" xfId="20258"/>
    <cellStyle name="normální 2 2 2 2 2 2 2 3" xfId="17018"/>
    <cellStyle name="normální 2 2 2 2 2 2 2 4" xfId="10530"/>
    <cellStyle name="normální 2 2 2 2 2 2 3" xfId="5596"/>
    <cellStyle name="normální 2 2 2 2 2 2 3 2" xfId="12447"/>
    <cellStyle name="normální 2 2 2 2 2 2 3 2 2" xfId="18931"/>
    <cellStyle name="normální 2 2 2 2 2 2 3 3" xfId="15690"/>
    <cellStyle name="normální 2 2 2 2 2 2 3 4" xfId="9201"/>
    <cellStyle name="normální 2 2 2 2 2 2 4" xfId="12341"/>
    <cellStyle name="normální 2 2 2 2 2 2 4 2" xfId="18825"/>
    <cellStyle name="normální 2 2 2 2 2 2 5" xfId="15584"/>
    <cellStyle name="normální 2 2 2 2 2 2 6" xfId="9094"/>
    <cellStyle name="normální 2 2 2 2 3" xfId="4363"/>
    <cellStyle name="normální 2 2 2 2 4" xfId="4355"/>
    <cellStyle name="normální 2 2 2 2 5" xfId="4365"/>
    <cellStyle name="normální 2 2 2 2 6" xfId="4354"/>
    <cellStyle name="normální 2 2 2 2 7" xfId="4369"/>
    <cellStyle name="normální 2 2 2 2 8" xfId="4368"/>
    <cellStyle name="normální 2 2 2 2 9" xfId="4927"/>
    <cellStyle name="normální 2 2 2 2 9 2" xfId="6961"/>
    <cellStyle name="normální 2 2 2 2 9 2 2" xfId="13689"/>
    <cellStyle name="normální 2 2 2 2 9 2 2 2" xfId="20173"/>
    <cellStyle name="normální 2 2 2 2 9 2 3" xfId="16933"/>
    <cellStyle name="normální 2 2 2 2 9 2 4" xfId="10445"/>
    <cellStyle name="normální 2 2 2 2 9 3" xfId="4856"/>
    <cellStyle name="normální 2 2 2 2 9 3 2" xfId="12109"/>
    <cellStyle name="normální 2 2 2 2 9 3 2 2" xfId="18593"/>
    <cellStyle name="normální 2 2 2 2 9 3 3" xfId="15354"/>
    <cellStyle name="normální 2 2 2 2 9 3 4" xfId="8857"/>
    <cellStyle name="normální 2 2 2 2 9 4" xfId="7149"/>
    <cellStyle name="normální 2 2 2 2 9 4 2" xfId="13839"/>
    <cellStyle name="normální 2 2 2 2 9 4 2 2" xfId="20323"/>
    <cellStyle name="normální 2 2 2 2 9 4 3" xfId="17083"/>
    <cellStyle name="normální 2 2 2 2 9 4 4" xfId="10596"/>
    <cellStyle name="normální 2 2 2 2 9 5" xfId="7471"/>
    <cellStyle name="normální 2 2 2 2 9 5 2" xfId="14032"/>
    <cellStyle name="normální 2 2 2 2 9 5 2 2" xfId="20516"/>
    <cellStyle name="normální 2 2 2 2 9 5 3" xfId="17276"/>
    <cellStyle name="normální 2 2 2 2 9 5 4" xfId="10792"/>
    <cellStyle name="normální 2 2 2 2 9 6" xfId="12125"/>
    <cellStyle name="normální 2 2 2 2 9 6 2" xfId="18609"/>
    <cellStyle name="normální 2 2 2 2 9 7" xfId="15368"/>
    <cellStyle name="normální 2 2 2 2 9 8" xfId="8874"/>
    <cellStyle name="normální 2 2 2 3" xfId="4364"/>
    <cellStyle name="normální 2 2 2 3 10" xfId="12077"/>
    <cellStyle name="normální 2 2 2 3 10 2" xfId="18561"/>
    <cellStyle name="normální 2 2 2 3 11" xfId="15324"/>
    <cellStyle name="normální 2 2 2 3 12" xfId="8822"/>
    <cellStyle name="normální 2 2 2 3 2" xfId="4958"/>
    <cellStyle name="normální 2 2 2 3 2 10" xfId="8905"/>
    <cellStyle name="normální 2 2 2 3 2 2" xfId="6992"/>
    <cellStyle name="normální 2 2 2 3 2 2 2" xfId="7104"/>
    <cellStyle name="normální 2 2 2 3 2 2 2 2" xfId="13805"/>
    <cellStyle name="normální 2 2 2 3 2 2 2 2 2" xfId="20289"/>
    <cellStyle name="normální 2 2 2 3 2 2 2 3" xfId="17049"/>
    <cellStyle name="normální 2 2 2 3 2 2 2 4" xfId="10561"/>
    <cellStyle name="normální 2 2 2 3 2 2 3" xfId="7069"/>
    <cellStyle name="normální 2 2 2 3 2 2 3 2" xfId="13779"/>
    <cellStyle name="normální 2 2 2 3 2 2 3 2 2" xfId="20263"/>
    <cellStyle name="normální 2 2 2 3 2 2 3 3" xfId="17023"/>
    <cellStyle name="normální 2 2 2 3 2 2 3 4" xfId="10535"/>
    <cellStyle name="normální 2 2 2 3 2 2 4" xfId="13720"/>
    <cellStyle name="normální 2 2 2 3 2 2 4 2" xfId="20204"/>
    <cellStyle name="normální 2 2 2 3 2 2 5" xfId="16964"/>
    <cellStyle name="normální 2 2 2 3 2 2 6" xfId="10476"/>
    <cellStyle name="normální 2 2 2 3 2 3" xfId="7138"/>
    <cellStyle name="normální 2 2 2 3 2 3 2" xfId="5219"/>
    <cellStyle name="normální 2 2 2 3 2 3 2 2" xfId="12248"/>
    <cellStyle name="normální 2 2 2 3 2 3 2 2 2" xfId="18732"/>
    <cellStyle name="normální 2 2 2 3 2 3 2 3" xfId="15491"/>
    <cellStyle name="normální 2 2 2 3 2 3 2 4" xfId="8999"/>
    <cellStyle name="normální 2 2 2 3 2 3 3" xfId="5493"/>
    <cellStyle name="normální 2 2 2 3 2 3 3 2" xfId="12369"/>
    <cellStyle name="normální 2 2 2 3 2 3 3 2 2" xfId="18853"/>
    <cellStyle name="normální 2 2 2 3 2 3 3 3" xfId="15612"/>
    <cellStyle name="normální 2 2 2 3 2 3 3 4" xfId="9123"/>
    <cellStyle name="normální 2 2 2 3 2 3 4" xfId="13831"/>
    <cellStyle name="normální 2 2 2 3 2 3 4 2" xfId="20315"/>
    <cellStyle name="normální 2 2 2 3 2 3 5" xfId="17075"/>
    <cellStyle name="normální 2 2 2 3 2 3 6" xfId="10588"/>
    <cellStyle name="normální 2 2 2 3 2 4" xfId="4855"/>
    <cellStyle name="normální 2 2 2 3 2 4 2" xfId="12108"/>
    <cellStyle name="normální 2 2 2 3 2 4 2 2" xfId="18592"/>
    <cellStyle name="normální 2 2 2 3 2 4 3" xfId="15353"/>
    <cellStyle name="normální 2 2 2 3 2 4 4" xfId="8856"/>
    <cellStyle name="normální 2 2 2 3 2 5" xfId="7147"/>
    <cellStyle name="normální 2 2 2 3 2 5 2" xfId="13838"/>
    <cellStyle name="normální 2 2 2 3 2 5 2 2" xfId="20322"/>
    <cellStyle name="normální 2 2 2 3 2 5 3" xfId="17082"/>
    <cellStyle name="normální 2 2 2 3 2 5 4" xfId="10595"/>
    <cellStyle name="normální 2 2 2 3 2 6" xfId="7152"/>
    <cellStyle name="normální 2 2 2 3 2 6 2" xfId="13840"/>
    <cellStyle name="normální 2 2 2 3 2 6 2 2" xfId="20324"/>
    <cellStyle name="normální 2 2 2 3 2 6 3" xfId="17084"/>
    <cellStyle name="normální 2 2 2 3 2 6 4" xfId="10597"/>
    <cellStyle name="normální 2 2 2 3 2 7" xfId="7502"/>
    <cellStyle name="normální 2 2 2 3 2 7 2" xfId="14063"/>
    <cellStyle name="normální 2 2 2 3 2 7 2 2" xfId="20547"/>
    <cellStyle name="normální 2 2 2 3 2 7 3" xfId="17307"/>
    <cellStyle name="normální 2 2 2 3 2 7 4" xfId="10823"/>
    <cellStyle name="normální 2 2 2 3 2 8" xfId="12156"/>
    <cellStyle name="normální 2 2 2 3 2 8 2" xfId="18640"/>
    <cellStyle name="normální 2 2 2 3 2 9" xfId="15399"/>
    <cellStyle name="normální 2 2 2 3 3" xfId="6945"/>
    <cellStyle name="normální 2 2 2 3 3 2" xfId="5427"/>
    <cellStyle name="normální 2 2 2 3 3 2 2" xfId="5542"/>
    <cellStyle name="normální 2 2 2 3 3 2 2 2" xfId="12405"/>
    <cellStyle name="normální 2 2 2 3 3 2 2 2 2" xfId="18889"/>
    <cellStyle name="normální 2 2 2 3 3 2 2 3" xfId="15648"/>
    <cellStyle name="normální 2 2 2 3 3 2 2 4" xfId="9159"/>
    <cellStyle name="normální 2 2 2 3 3 2 3" xfId="7159"/>
    <cellStyle name="normální 2 2 2 3 3 2 3 2" xfId="13846"/>
    <cellStyle name="normální 2 2 2 3 3 2 3 2 2" xfId="20330"/>
    <cellStyle name="normální 2 2 2 3 3 2 3 3" xfId="17090"/>
    <cellStyle name="normální 2 2 2 3 3 2 3 4" xfId="10603"/>
    <cellStyle name="normální 2 2 2 3 3 2 4" xfId="12339"/>
    <cellStyle name="normální 2 2 2 3 3 2 4 2" xfId="18823"/>
    <cellStyle name="normální 2 2 2 3 3 2 5" xfId="15582"/>
    <cellStyle name="normální 2 2 2 3 3 2 6" xfId="9092"/>
    <cellStyle name="normální 2 2 2 3 3 3" xfId="5526"/>
    <cellStyle name="normální 2 2 2 3 3 3 2" xfId="12392"/>
    <cellStyle name="normální 2 2 2 3 3 3 2 2" xfId="18876"/>
    <cellStyle name="normální 2 2 2 3 3 3 3" xfId="15635"/>
    <cellStyle name="normální 2 2 2 3 3 3 4" xfId="9146"/>
    <cellStyle name="normální 2 2 2 3 3 4" xfId="5139"/>
    <cellStyle name="normální 2 2 2 3 3 4 2" xfId="12227"/>
    <cellStyle name="normální 2 2 2 3 3 4 2 2" xfId="18711"/>
    <cellStyle name="normální 2 2 2 3 3 4 3" xfId="15470"/>
    <cellStyle name="normální 2 2 2 3 3 4 4" xfId="8977"/>
    <cellStyle name="normální 2 2 2 3 3 5" xfId="13674"/>
    <cellStyle name="normální 2 2 2 3 3 5 2" xfId="20158"/>
    <cellStyle name="normální 2 2 2 3 3 6" xfId="16918"/>
    <cellStyle name="normální 2 2 2 3 3 7" xfId="10430"/>
    <cellStyle name="normální 2 2 2 3 4" xfId="5639"/>
    <cellStyle name="normální 2 2 2 3 4 2" xfId="6197"/>
    <cellStyle name="normální 2 2 2 3 4 2 2" xfId="12961"/>
    <cellStyle name="normální 2 2 2 3 4 2 2 2" xfId="19445"/>
    <cellStyle name="normální 2 2 2 3 4 2 3" xfId="16205"/>
    <cellStyle name="normální 2 2 2 3 4 2 4" xfId="9716"/>
    <cellStyle name="normální 2 2 2 3 4 3" xfId="5257"/>
    <cellStyle name="normální 2 2 2 3 4 3 2" xfId="12263"/>
    <cellStyle name="normální 2 2 2 3 4 3 2 2" xfId="18747"/>
    <cellStyle name="normální 2 2 2 3 4 3 3" xfId="15506"/>
    <cellStyle name="normální 2 2 2 3 4 3 4" xfId="9015"/>
    <cellStyle name="normální 2 2 2 3 4 4" xfId="12476"/>
    <cellStyle name="normální 2 2 2 3 4 4 2" xfId="18960"/>
    <cellStyle name="normální 2 2 2 3 4 5" xfId="15719"/>
    <cellStyle name="normální 2 2 2 3 4 6" xfId="9230"/>
    <cellStyle name="normální 2 2 2 3 5" xfId="5103"/>
    <cellStyle name="normální 2 2 2 3 5 2" xfId="5709"/>
    <cellStyle name="normální 2 2 2 3 5 2 2" xfId="12508"/>
    <cellStyle name="normální 2 2 2 3 5 2 2 2" xfId="18992"/>
    <cellStyle name="normální 2 2 2 3 5 2 3" xfId="15753"/>
    <cellStyle name="normální 2 2 2 3 5 2 4" xfId="9263"/>
    <cellStyle name="normální 2 2 2 3 5 3" xfId="7163"/>
    <cellStyle name="normální 2 2 2 3 5 3 2" xfId="13849"/>
    <cellStyle name="normální 2 2 2 3 5 3 2 2" xfId="20333"/>
    <cellStyle name="normální 2 2 2 3 5 3 3" xfId="17093"/>
    <cellStyle name="normální 2 2 2 3 5 3 4" xfId="10606"/>
    <cellStyle name="normální 2 2 2 3 5 4" xfId="12208"/>
    <cellStyle name="normální 2 2 2 3 5 4 2" xfId="18692"/>
    <cellStyle name="normální 2 2 2 3 5 5" xfId="15451"/>
    <cellStyle name="normální 2 2 2 3 5 6" xfId="8958"/>
    <cellStyle name="normální 2 2 2 3 6" xfId="5060"/>
    <cellStyle name="normální 2 2 2 3 6 2" xfId="12191"/>
    <cellStyle name="normální 2 2 2 3 6 2 2" xfId="18675"/>
    <cellStyle name="normální 2 2 2 3 6 3" xfId="15434"/>
    <cellStyle name="normální 2 2 2 3 6 4" xfId="8940"/>
    <cellStyle name="normální 2 2 2 3 7" xfId="5266"/>
    <cellStyle name="normální 2 2 2 3 7 2" xfId="12269"/>
    <cellStyle name="normální 2 2 2 3 7 2 2" xfId="18753"/>
    <cellStyle name="normální 2 2 2 3 7 3" xfId="15512"/>
    <cellStyle name="normální 2 2 2 3 7 4" xfId="9021"/>
    <cellStyle name="normální 2 2 2 3 8" xfId="7174"/>
    <cellStyle name="normální 2 2 2 3 8 2" xfId="13855"/>
    <cellStyle name="normální 2 2 2 3 8 2 2" xfId="20339"/>
    <cellStyle name="normální 2 2 2 3 8 3" xfId="17099"/>
    <cellStyle name="normální 2 2 2 3 8 4" xfId="10612"/>
    <cellStyle name="normální 2 2 2 3 9" xfId="7425"/>
    <cellStyle name="normální 2 2 2 3 9 2" xfId="13992"/>
    <cellStyle name="normální 2 2 2 3 9 2 2" xfId="20476"/>
    <cellStyle name="normální 2 2 2 3 9 3" xfId="17236"/>
    <cellStyle name="normální 2 2 2 3 9 4" xfId="10752"/>
    <cellStyle name="normální 2 2 2 4" xfId="4362"/>
    <cellStyle name="normální 2 2 2 4 10" xfId="8821"/>
    <cellStyle name="normální 2 2 2 4 2" xfId="4957"/>
    <cellStyle name="normální 2 2 2 4 2 2" xfId="6991"/>
    <cellStyle name="normální 2 2 2 4 2 2 2" xfId="13719"/>
    <cellStyle name="normální 2 2 2 4 2 2 2 2" xfId="20203"/>
    <cellStyle name="normální 2 2 2 4 2 2 3" xfId="16963"/>
    <cellStyle name="normální 2 2 2 4 2 2 4" xfId="10475"/>
    <cellStyle name="normální 2 2 2 4 2 3" xfId="7076"/>
    <cellStyle name="normální 2 2 2 4 2 3 2" xfId="13784"/>
    <cellStyle name="normální 2 2 2 4 2 3 2 2" xfId="20268"/>
    <cellStyle name="normální 2 2 2 4 2 3 3" xfId="17028"/>
    <cellStyle name="normální 2 2 2 4 2 3 4" xfId="10540"/>
    <cellStyle name="normální 2 2 2 4 2 4" xfId="5498"/>
    <cellStyle name="normální 2 2 2 4 2 4 2" xfId="12373"/>
    <cellStyle name="normální 2 2 2 4 2 4 2 2" xfId="18857"/>
    <cellStyle name="normální 2 2 2 4 2 4 3" xfId="15616"/>
    <cellStyle name="normální 2 2 2 4 2 4 4" xfId="9127"/>
    <cellStyle name="normální 2 2 2 4 2 5" xfId="7501"/>
    <cellStyle name="normální 2 2 2 4 2 5 2" xfId="14062"/>
    <cellStyle name="normální 2 2 2 4 2 5 2 2" xfId="20546"/>
    <cellStyle name="normální 2 2 2 4 2 5 3" xfId="17306"/>
    <cellStyle name="normální 2 2 2 4 2 5 4" xfId="10822"/>
    <cellStyle name="normální 2 2 2 4 2 6" xfId="12155"/>
    <cellStyle name="normální 2 2 2 4 2 6 2" xfId="18639"/>
    <cellStyle name="normální 2 2 2 4 2 7" xfId="15398"/>
    <cellStyle name="normální 2 2 2 4 2 8" xfId="8904"/>
    <cellStyle name="normální 2 2 2 4 3" xfId="6944"/>
    <cellStyle name="normální 2 2 2 4 3 2" xfId="5119"/>
    <cellStyle name="normální 2 2 2 4 3 2 2" xfId="12217"/>
    <cellStyle name="normální 2 2 2 4 3 2 2 2" xfId="18701"/>
    <cellStyle name="normální 2 2 2 4 3 2 3" xfId="15460"/>
    <cellStyle name="normální 2 2 2 4 3 2 4" xfId="8967"/>
    <cellStyle name="normální 2 2 2 4 3 3" xfId="7207"/>
    <cellStyle name="normální 2 2 2 4 3 3 2" xfId="13879"/>
    <cellStyle name="normální 2 2 2 4 3 3 2 2" xfId="20363"/>
    <cellStyle name="normální 2 2 2 4 3 3 3" xfId="17123"/>
    <cellStyle name="normální 2 2 2 4 3 3 4" xfId="10636"/>
    <cellStyle name="normální 2 2 2 4 3 4" xfId="13673"/>
    <cellStyle name="normální 2 2 2 4 3 4 2" xfId="20157"/>
    <cellStyle name="normální 2 2 2 4 3 5" xfId="16917"/>
    <cellStyle name="normální 2 2 2 4 3 6" xfId="10429"/>
    <cellStyle name="normální 2 2 2 4 4" xfId="5476"/>
    <cellStyle name="normální 2 2 2 4 4 2" xfId="12359"/>
    <cellStyle name="normální 2 2 2 4 4 2 2" xfId="18843"/>
    <cellStyle name="normální 2 2 2 4 4 3" xfId="15602"/>
    <cellStyle name="normální 2 2 2 4 4 4" xfId="9113"/>
    <cellStyle name="normální 2 2 2 4 5" xfId="5288"/>
    <cellStyle name="normální 2 2 2 4 5 2" xfId="12275"/>
    <cellStyle name="normální 2 2 2 4 5 2 2" xfId="18759"/>
    <cellStyle name="normální 2 2 2 4 5 3" xfId="15518"/>
    <cellStyle name="normální 2 2 2 4 5 4" xfId="9027"/>
    <cellStyle name="normální 2 2 2 4 6" xfId="5895"/>
    <cellStyle name="normální 2 2 2 4 6 2" xfId="12662"/>
    <cellStyle name="normální 2 2 2 4 6 2 2" xfId="19146"/>
    <cellStyle name="normální 2 2 2 4 6 3" xfId="15906"/>
    <cellStyle name="normální 2 2 2 4 6 4" xfId="9416"/>
    <cellStyle name="normální 2 2 2 4 7" xfId="7424"/>
    <cellStyle name="normální 2 2 2 4 7 2" xfId="13991"/>
    <cellStyle name="normální 2 2 2 4 7 2 2" xfId="20475"/>
    <cellStyle name="normální 2 2 2 4 7 3" xfId="17235"/>
    <cellStyle name="normální 2 2 2 4 7 4" xfId="10751"/>
    <cellStyle name="normální 2 2 2 4 8" xfId="12076"/>
    <cellStyle name="normální 2 2 2 4 8 2" xfId="18560"/>
    <cellStyle name="normální 2 2 2 4 9" xfId="15323"/>
    <cellStyle name="normální 2 2 2 5" xfId="4361"/>
    <cellStyle name="normální 2 2 2 5 2" xfId="4956"/>
    <cellStyle name="normální 2 2 2 5 2 2" xfId="6990"/>
    <cellStyle name="normální 2 2 2 5 2 2 2" xfId="13718"/>
    <cellStyle name="normální 2 2 2 5 2 2 2 2" xfId="20202"/>
    <cellStyle name="normální 2 2 2 5 2 2 3" xfId="16962"/>
    <cellStyle name="normální 2 2 2 5 2 2 4" xfId="10474"/>
    <cellStyle name="normální 2 2 2 5 2 3" xfId="1933"/>
    <cellStyle name="normální 2 2 2 5 2 3 2" xfId="12021"/>
    <cellStyle name="normální 2 2 2 5 2 3 2 2" xfId="18505"/>
    <cellStyle name="normální 2 2 2 5 2 3 3" xfId="15265"/>
    <cellStyle name="normální 2 2 2 5 2 3 4" xfId="8726"/>
    <cellStyle name="normální 2 2 2 5 2 4" xfId="5698"/>
    <cellStyle name="normální 2 2 2 5 2 4 2" xfId="12503"/>
    <cellStyle name="normální 2 2 2 5 2 4 2 2" xfId="18987"/>
    <cellStyle name="normální 2 2 2 5 2 4 3" xfId="15748"/>
    <cellStyle name="normální 2 2 2 5 2 4 4" xfId="9257"/>
    <cellStyle name="normální 2 2 2 5 2 5" xfId="7500"/>
    <cellStyle name="normální 2 2 2 5 2 5 2" xfId="14061"/>
    <cellStyle name="normální 2 2 2 5 2 5 2 2" xfId="20545"/>
    <cellStyle name="normální 2 2 2 5 2 5 3" xfId="17305"/>
    <cellStyle name="normální 2 2 2 5 2 5 4" xfId="10821"/>
    <cellStyle name="normální 2 2 2 5 2 6" xfId="12154"/>
    <cellStyle name="normální 2 2 2 5 2 6 2" xfId="18638"/>
    <cellStyle name="normální 2 2 2 5 2 7" xfId="15397"/>
    <cellStyle name="normální 2 2 2 5 2 8" xfId="8903"/>
    <cellStyle name="normální 2 2 2 5 3" xfId="6943"/>
    <cellStyle name="normální 2 2 2 5 3 2" xfId="13672"/>
    <cellStyle name="normální 2 2 2 5 3 2 2" xfId="20156"/>
    <cellStyle name="normální 2 2 2 5 3 3" xfId="16916"/>
    <cellStyle name="normální 2 2 2 5 3 4" xfId="10428"/>
    <cellStyle name="normální 2 2 2 5 4" xfId="5589"/>
    <cellStyle name="normální 2 2 2 5 4 2" xfId="12442"/>
    <cellStyle name="normální 2 2 2 5 4 2 2" xfId="18926"/>
    <cellStyle name="normální 2 2 2 5 4 3" xfId="15685"/>
    <cellStyle name="normální 2 2 2 5 4 4" xfId="9196"/>
    <cellStyle name="normální 2 2 2 5 5" xfId="7037"/>
    <cellStyle name="normální 2 2 2 5 5 2" xfId="13757"/>
    <cellStyle name="normální 2 2 2 5 5 2 2" xfId="20241"/>
    <cellStyle name="normální 2 2 2 5 5 3" xfId="17001"/>
    <cellStyle name="normální 2 2 2 5 5 4" xfId="10513"/>
    <cellStyle name="normální 2 2 2 5 6" xfId="7423"/>
    <cellStyle name="normální 2 2 2 5 6 2" xfId="13990"/>
    <cellStyle name="normální 2 2 2 5 6 2 2" xfId="20474"/>
    <cellStyle name="normální 2 2 2 5 6 3" xfId="17234"/>
    <cellStyle name="normální 2 2 2 5 6 4" xfId="10750"/>
    <cellStyle name="normální 2 2 2 5 7" xfId="12075"/>
    <cellStyle name="normální 2 2 2 5 7 2" xfId="18559"/>
    <cellStyle name="normální 2 2 2 5 8" xfId="15322"/>
    <cellStyle name="normální 2 2 2 5 9" xfId="8820"/>
    <cellStyle name="normální 2 2 2 6" xfId="4367"/>
    <cellStyle name="normální 2 2 2 6 2" xfId="4959"/>
    <cellStyle name="normální 2 2 2 6 2 2" xfId="6993"/>
    <cellStyle name="normální 2 2 2 6 2 2 2" xfId="13721"/>
    <cellStyle name="normální 2 2 2 6 2 2 2 2" xfId="20205"/>
    <cellStyle name="normální 2 2 2 6 2 2 3" xfId="16965"/>
    <cellStyle name="normální 2 2 2 6 2 2 4" xfId="10477"/>
    <cellStyle name="normální 2 2 2 6 2 3" xfId="5550"/>
    <cellStyle name="normální 2 2 2 6 2 3 2" xfId="12412"/>
    <cellStyle name="normální 2 2 2 6 2 3 2 2" xfId="18896"/>
    <cellStyle name="normální 2 2 2 6 2 3 3" xfId="15655"/>
    <cellStyle name="normální 2 2 2 6 2 3 4" xfId="9166"/>
    <cellStyle name="normální 2 2 2 6 2 4" xfId="5338"/>
    <cellStyle name="normální 2 2 2 6 2 4 2" xfId="12298"/>
    <cellStyle name="normální 2 2 2 6 2 4 2 2" xfId="18782"/>
    <cellStyle name="normální 2 2 2 6 2 4 3" xfId="15541"/>
    <cellStyle name="normální 2 2 2 6 2 4 4" xfId="9051"/>
    <cellStyle name="normální 2 2 2 6 2 5" xfId="7503"/>
    <cellStyle name="normální 2 2 2 6 2 5 2" xfId="14064"/>
    <cellStyle name="normální 2 2 2 6 2 5 2 2" xfId="20548"/>
    <cellStyle name="normální 2 2 2 6 2 5 3" xfId="17308"/>
    <cellStyle name="normální 2 2 2 6 2 5 4" xfId="10824"/>
    <cellStyle name="normální 2 2 2 6 2 6" xfId="12157"/>
    <cellStyle name="normální 2 2 2 6 2 6 2" xfId="18641"/>
    <cellStyle name="normální 2 2 2 6 2 7" xfId="15400"/>
    <cellStyle name="normální 2 2 2 6 2 8" xfId="8906"/>
    <cellStyle name="normální 2 2 2 6 3" xfId="6946"/>
    <cellStyle name="normální 2 2 2 6 3 2" xfId="13675"/>
    <cellStyle name="normální 2 2 2 6 3 2 2" xfId="20159"/>
    <cellStyle name="normální 2 2 2 6 3 3" xfId="16919"/>
    <cellStyle name="normální 2 2 2 6 3 4" xfId="10431"/>
    <cellStyle name="normální 2 2 2 6 4" xfId="7115"/>
    <cellStyle name="normální 2 2 2 6 4 2" xfId="13812"/>
    <cellStyle name="normální 2 2 2 6 4 2 2" xfId="20296"/>
    <cellStyle name="normální 2 2 2 6 4 3" xfId="17056"/>
    <cellStyle name="normální 2 2 2 6 4 4" xfId="10569"/>
    <cellStyle name="normální 2 2 2 6 5" xfId="5206"/>
    <cellStyle name="normální 2 2 2 6 5 2" xfId="12243"/>
    <cellStyle name="normální 2 2 2 6 5 2 2" xfId="18727"/>
    <cellStyle name="normální 2 2 2 6 5 3" xfId="15486"/>
    <cellStyle name="normální 2 2 2 6 5 4" xfId="8994"/>
    <cellStyle name="normální 2 2 2 6 6" xfId="7426"/>
    <cellStyle name="normální 2 2 2 6 6 2" xfId="13993"/>
    <cellStyle name="normální 2 2 2 6 6 2 2" xfId="20477"/>
    <cellStyle name="normální 2 2 2 6 6 3" xfId="17237"/>
    <cellStyle name="normální 2 2 2 6 6 4" xfId="10753"/>
    <cellStyle name="normální 2 2 2 6 7" xfId="12078"/>
    <cellStyle name="normální 2 2 2 6 7 2" xfId="18562"/>
    <cellStyle name="normální 2 2 2 6 8" xfId="15325"/>
    <cellStyle name="normální 2 2 2 6 9" xfId="8823"/>
    <cellStyle name="normální 2 2 2 7" xfId="4360"/>
    <cellStyle name="normální 2 2 2 7 2" xfId="4955"/>
    <cellStyle name="normální 2 2 2 7 2 2" xfId="6989"/>
    <cellStyle name="normální 2 2 2 7 2 2 2" xfId="13717"/>
    <cellStyle name="normální 2 2 2 7 2 2 2 2" xfId="20201"/>
    <cellStyle name="normální 2 2 2 7 2 2 3" xfId="16961"/>
    <cellStyle name="normální 2 2 2 7 2 2 4" xfId="10473"/>
    <cellStyle name="normální 2 2 2 7 2 3" xfId="5357"/>
    <cellStyle name="normální 2 2 2 7 2 3 2" xfId="12308"/>
    <cellStyle name="normální 2 2 2 7 2 3 2 2" xfId="18792"/>
    <cellStyle name="normální 2 2 2 7 2 3 3" xfId="15551"/>
    <cellStyle name="normální 2 2 2 7 2 3 4" xfId="9061"/>
    <cellStyle name="normální 2 2 2 7 2 4" xfId="2008"/>
    <cellStyle name="normální 2 2 2 7 2 4 2" xfId="12034"/>
    <cellStyle name="normální 2 2 2 7 2 4 2 2" xfId="18518"/>
    <cellStyle name="normální 2 2 2 7 2 4 3" xfId="15279"/>
    <cellStyle name="normální 2 2 2 7 2 4 4" xfId="8743"/>
    <cellStyle name="normální 2 2 2 7 2 5" xfId="7499"/>
    <cellStyle name="normální 2 2 2 7 2 5 2" xfId="14060"/>
    <cellStyle name="normální 2 2 2 7 2 5 2 2" xfId="20544"/>
    <cellStyle name="normální 2 2 2 7 2 5 3" xfId="17304"/>
    <cellStyle name="normální 2 2 2 7 2 5 4" xfId="10820"/>
    <cellStyle name="normální 2 2 2 7 2 6" xfId="12153"/>
    <cellStyle name="normální 2 2 2 7 2 6 2" xfId="18637"/>
    <cellStyle name="normální 2 2 2 7 2 7" xfId="15396"/>
    <cellStyle name="normální 2 2 2 7 2 8" xfId="8902"/>
    <cellStyle name="normální 2 2 2 7 3" xfId="6942"/>
    <cellStyle name="normální 2 2 2 7 3 2" xfId="13671"/>
    <cellStyle name="normální 2 2 2 7 3 2 2" xfId="20155"/>
    <cellStyle name="normální 2 2 2 7 3 3" xfId="16915"/>
    <cellStyle name="normální 2 2 2 7 3 4" xfId="10427"/>
    <cellStyle name="normální 2 2 2 7 4" xfId="7155"/>
    <cellStyle name="normální 2 2 2 7 4 2" xfId="13843"/>
    <cellStyle name="normální 2 2 2 7 4 2 2" xfId="20327"/>
    <cellStyle name="normální 2 2 2 7 4 3" xfId="17087"/>
    <cellStyle name="normální 2 2 2 7 4 4" xfId="10600"/>
    <cellStyle name="normální 2 2 2 7 5" xfId="5121"/>
    <cellStyle name="normální 2 2 2 7 5 2" xfId="12219"/>
    <cellStyle name="normální 2 2 2 7 5 2 2" xfId="18703"/>
    <cellStyle name="normální 2 2 2 7 5 3" xfId="15462"/>
    <cellStyle name="normální 2 2 2 7 5 4" xfId="8969"/>
    <cellStyle name="normální 2 2 2 7 6" xfId="7422"/>
    <cellStyle name="normální 2 2 2 7 6 2" xfId="13989"/>
    <cellStyle name="normální 2 2 2 7 6 2 2" xfId="20473"/>
    <cellStyle name="normální 2 2 2 7 6 3" xfId="17233"/>
    <cellStyle name="normální 2 2 2 7 6 4" xfId="10749"/>
    <cellStyle name="normální 2 2 2 7 7" xfId="12074"/>
    <cellStyle name="normální 2 2 2 7 7 2" xfId="18558"/>
    <cellStyle name="normální 2 2 2 7 8" xfId="15321"/>
    <cellStyle name="normální 2 2 2 7 9" xfId="8819"/>
    <cellStyle name="normální 2 2 2 8" xfId="4352"/>
    <cellStyle name="normální 2 2 2 8 2" xfId="4954"/>
    <cellStyle name="normální 2 2 2 8 2 2" xfId="6988"/>
    <cellStyle name="normální 2 2 2 8 2 2 2" xfId="13716"/>
    <cellStyle name="normální 2 2 2 8 2 2 2 2" xfId="20200"/>
    <cellStyle name="normální 2 2 2 8 2 2 3" xfId="16960"/>
    <cellStyle name="normální 2 2 2 8 2 2 4" xfId="10472"/>
    <cellStyle name="normální 2 2 2 8 2 3" xfId="5565"/>
    <cellStyle name="normální 2 2 2 8 2 3 2" xfId="12425"/>
    <cellStyle name="normální 2 2 2 8 2 3 2 2" xfId="18909"/>
    <cellStyle name="normální 2 2 2 8 2 3 3" xfId="15668"/>
    <cellStyle name="normální 2 2 2 8 2 3 4" xfId="9179"/>
    <cellStyle name="normální 2 2 2 8 2 4" xfId="5264"/>
    <cellStyle name="normální 2 2 2 8 2 4 2" xfId="12267"/>
    <cellStyle name="normální 2 2 2 8 2 4 2 2" xfId="18751"/>
    <cellStyle name="normální 2 2 2 8 2 4 3" xfId="15510"/>
    <cellStyle name="normální 2 2 2 8 2 4 4" xfId="9019"/>
    <cellStyle name="normální 2 2 2 8 2 5" xfId="7498"/>
    <cellStyle name="normální 2 2 2 8 2 5 2" xfId="14059"/>
    <cellStyle name="normální 2 2 2 8 2 5 2 2" xfId="20543"/>
    <cellStyle name="normální 2 2 2 8 2 5 3" xfId="17303"/>
    <cellStyle name="normální 2 2 2 8 2 5 4" xfId="10819"/>
    <cellStyle name="normální 2 2 2 8 2 6" xfId="12152"/>
    <cellStyle name="normální 2 2 2 8 2 6 2" xfId="18636"/>
    <cellStyle name="normální 2 2 2 8 2 7" xfId="15395"/>
    <cellStyle name="normální 2 2 2 8 2 8" xfId="8901"/>
    <cellStyle name="normální 2 2 2 8 3" xfId="6941"/>
    <cellStyle name="normální 2 2 2 8 3 2" xfId="13670"/>
    <cellStyle name="normální 2 2 2 8 3 2 2" xfId="20154"/>
    <cellStyle name="normální 2 2 2 8 3 3" xfId="16914"/>
    <cellStyle name="normální 2 2 2 8 3 4" xfId="10426"/>
    <cellStyle name="normální 2 2 2 8 4" xfId="5624"/>
    <cellStyle name="normální 2 2 2 8 4 2" xfId="12468"/>
    <cellStyle name="normální 2 2 2 8 4 2 2" xfId="18952"/>
    <cellStyle name="normální 2 2 2 8 4 3" xfId="15711"/>
    <cellStyle name="normální 2 2 2 8 4 4" xfId="9222"/>
    <cellStyle name="normální 2 2 2 8 5" xfId="5415"/>
    <cellStyle name="normální 2 2 2 8 5 2" xfId="12335"/>
    <cellStyle name="normální 2 2 2 8 5 2 2" xfId="18819"/>
    <cellStyle name="normální 2 2 2 8 5 3" xfId="15578"/>
    <cellStyle name="normální 2 2 2 8 5 4" xfId="9088"/>
    <cellStyle name="normální 2 2 2 8 6" xfId="7421"/>
    <cellStyle name="normální 2 2 2 8 6 2" xfId="13988"/>
    <cellStyle name="normální 2 2 2 8 6 2 2" xfId="20472"/>
    <cellStyle name="normální 2 2 2 8 6 3" xfId="17232"/>
    <cellStyle name="normální 2 2 2 8 6 4" xfId="10748"/>
    <cellStyle name="normální 2 2 2 8 7" xfId="12073"/>
    <cellStyle name="normální 2 2 2 8 7 2" xfId="18557"/>
    <cellStyle name="normální 2 2 2 8 8" xfId="15320"/>
    <cellStyle name="normální 2 2 2 8 9" xfId="8818"/>
    <cellStyle name="normální 2 2 2 9" xfId="2097"/>
    <cellStyle name="normální 2 2 20" xfId="1344"/>
    <cellStyle name="normální 2 2 20 2" xfId="4012"/>
    <cellStyle name="normální 2 2 20 3" xfId="6318"/>
    <cellStyle name="normální 2 2 21" xfId="1228"/>
    <cellStyle name="normální 2 2 21 2" xfId="4011"/>
    <cellStyle name="normální 2 2 21 3" xfId="6311"/>
    <cellStyle name="normální 2 2 22" xfId="4001"/>
    <cellStyle name="normální 2 2 23" xfId="4025"/>
    <cellStyle name="normální 2 2 24" xfId="4019"/>
    <cellStyle name="normální 2 2 25" xfId="4006"/>
    <cellStyle name="normální 2 2 26" xfId="4023"/>
    <cellStyle name="normální 2 2 27" xfId="4347"/>
    <cellStyle name="normální 2 2 28" xfId="4348"/>
    <cellStyle name="normální 2 2 29" xfId="4356"/>
    <cellStyle name="Normální 2 2 3" xfId="13"/>
    <cellStyle name="normální 2 2 3 2" xfId="3934"/>
    <cellStyle name="normální 2 2 3 3" xfId="1954"/>
    <cellStyle name="normální 2 2 3 3 2" xfId="5546"/>
    <cellStyle name="normální 2 2 3 3 2 2" xfId="12408"/>
    <cellStyle name="normální 2 2 3 3 2 2 2" xfId="18892"/>
    <cellStyle name="normální 2 2 3 3 2 3" xfId="15651"/>
    <cellStyle name="normální 2 2 3 3 2 4" xfId="9162"/>
    <cellStyle name="normální 2 2 3 3 3" xfId="1932"/>
    <cellStyle name="normální 2 2 3 3 3 2" xfId="12020"/>
    <cellStyle name="normální 2 2 3 3 3 2 2" xfId="18504"/>
    <cellStyle name="normální 2 2 3 3 3 3" xfId="15264"/>
    <cellStyle name="normální 2 2 3 3 3 4" xfId="8725"/>
    <cellStyle name="normální 2 2 3 3 4" xfId="5501"/>
    <cellStyle name="normální 2 2 3 3 4 2" xfId="12375"/>
    <cellStyle name="normální 2 2 3 3 4 2 2" xfId="18859"/>
    <cellStyle name="normální 2 2 3 3 4 3" xfId="15618"/>
    <cellStyle name="normální 2 2 3 3 4 4" xfId="9129"/>
    <cellStyle name="normální 2 2 3 4" xfId="5225"/>
    <cellStyle name="normální 2 2 3 5" xfId="298"/>
    <cellStyle name="Normální 2 2 3 6" xfId="20706"/>
    <cellStyle name="Normální 2 2 3 7" xfId="20747"/>
    <cellStyle name="normální 2 2 30" xfId="4359"/>
    <cellStyle name="normální 2 2 31" xfId="4353"/>
    <cellStyle name="normální 2 2 32" xfId="4357"/>
    <cellStyle name="normální 2 2 33" xfId="4422"/>
    <cellStyle name="normální 2 2 34" xfId="4466"/>
    <cellStyle name="normální 2 2 35" xfId="4512"/>
    <cellStyle name="normální 2 2 36" xfId="4558"/>
    <cellStyle name="normální 2 2 37" xfId="4597"/>
    <cellStyle name="normální 2 2 38" xfId="4637"/>
    <cellStyle name="normální 2 2 39" xfId="4673"/>
    <cellStyle name="normální 2 2 4" xfId="299"/>
    <cellStyle name="normální 2 2 4 2" xfId="3938"/>
    <cellStyle name="normální 2 2 4 3" xfId="1955"/>
    <cellStyle name="normální 2 2 40" xfId="2063"/>
    <cellStyle name="normální 2 2 41" xfId="4885"/>
    <cellStyle name="normální 2 2 42" xfId="5054"/>
    <cellStyle name="normální 2 2 43" xfId="5628"/>
    <cellStyle name="normální 2 2 43 2" xfId="5610"/>
    <cellStyle name="normální 2 2 43 2 2" xfId="12456"/>
    <cellStyle name="normální 2 2 43 2 2 2" xfId="18940"/>
    <cellStyle name="normální 2 2 43 2 3" xfId="15699"/>
    <cellStyle name="normální 2 2 43 2 4" xfId="9210"/>
    <cellStyle name="normální 2 2 43 3" xfId="5496"/>
    <cellStyle name="normální 2 2 43 3 2" xfId="12371"/>
    <cellStyle name="normální 2 2 43 3 2 2" xfId="18855"/>
    <cellStyle name="normální 2 2 43 3 3" xfId="15614"/>
    <cellStyle name="normální 2 2 43 3 4" xfId="9125"/>
    <cellStyle name="normální 2 2 43 4" xfId="7132"/>
    <cellStyle name="normální 2 2 43 4 2" xfId="13826"/>
    <cellStyle name="normální 2 2 43 4 2 2" xfId="20310"/>
    <cellStyle name="normální 2 2 43 4 3" xfId="17070"/>
    <cellStyle name="normální 2 2 43 4 4" xfId="10583"/>
    <cellStyle name="normální 2 2 44" xfId="26"/>
    <cellStyle name="normální 2 2 45" xfId="7577"/>
    <cellStyle name="normální 2 2 46" xfId="7580"/>
    <cellStyle name="normální 2 2 47" xfId="7584"/>
    <cellStyle name="normální 2 2 48" xfId="8836"/>
    <cellStyle name="normální 2 2 49" xfId="20644"/>
    <cellStyle name="normální 2 2 5" xfId="300"/>
    <cellStyle name="normální 2 2 5 2" xfId="3966"/>
    <cellStyle name="normální 2 2 5 3" xfId="3979"/>
    <cellStyle name="normální 2 2 5 4" xfId="3993"/>
    <cellStyle name="normální 2 2 5 5" xfId="3961"/>
    <cellStyle name="normální 2 2 5 5 2" xfId="4928"/>
    <cellStyle name="normální 2 2 5 5 2 2" xfId="6962"/>
    <cellStyle name="normální 2 2 5 5 2 2 2" xfId="13690"/>
    <cellStyle name="normální 2 2 5 5 2 2 2 2" xfId="20174"/>
    <cellStyle name="normální 2 2 5 5 2 2 3" xfId="16934"/>
    <cellStyle name="normální 2 2 5 5 2 2 4" xfId="10446"/>
    <cellStyle name="normální 2 2 5 5 2 3" xfId="7116"/>
    <cellStyle name="normální 2 2 5 5 2 3 2" xfId="13813"/>
    <cellStyle name="normální 2 2 5 5 2 3 2 2" xfId="20297"/>
    <cellStyle name="normální 2 2 5 5 2 3 3" xfId="17057"/>
    <cellStyle name="normální 2 2 5 5 2 3 4" xfId="10570"/>
    <cellStyle name="normální 2 2 5 5 2 4" xfId="7198"/>
    <cellStyle name="normální 2 2 5 5 2 4 2" xfId="13871"/>
    <cellStyle name="normální 2 2 5 5 2 4 2 2" xfId="20355"/>
    <cellStyle name="normální 2 2 5 5 2 4 3" xfId="17115"/>
    <cellStyle name="normální 2 2 5 5 2 4 4" xfId="10628"/>
    <cellStyle name="normální 2 2 5 5 2 5" xfId="7472"/>
    <cellStyle name="normální 2 2 5 5 2 5 2" xfId="14033"/>
    <cellStyle name="normální 2 2 5 5 2 5 2 2" xfId="20517"/>
    <cellStyle name="normální 2 2 5 5 2 5 3" xfId="17277"/>
    <cellStyle name="normální 2 2 5 5 2 5 4" xfId="10793"/>
    <cellStyle name="normální 2 2 5 5 2 6" xfId="12126"/>
    <cellStyle name="normální 2 2 5 5 2 6 2" xfId="18610"/>
    <cellStyle name="normální 2 2 5 5 2 7" xfId="15369"/>
    <cellStyle name="normální 2 2 5 5 2 8" xfId="8875"/>
    <cellStyle name="normální 2 2 5 5 3" xfId="6915"/>
    <cellStyle name="normální 2 2 5 5 3 2" xfId="13645"/>
    <cellStyle name="normální 2 2 5 5 3 2 2" xfId="20129"/>
    <cellStyle name="normální 2 2 5 5 3 3" xfId="16889"/>
    <cellStyle name="normální 2 2 5 5 3 4" xfId="10401"/>
    <cellStyle name="normální 2 2 5 5 4" xfId="5506"/>
    <cellStyle name="normální 2 2 5 5 4 2" xfId="12379"/>
    <cellStyle name="normální 2 2 5 5 4 2 2" xfId="18863"/>
    <cellStyle name="normální 2 2 5 5 4 3" xfId="15622"/>
    <cellStyle name="normální 2 2 5 5 4 4" xfId="9133"/>
    <cellStyle name="normální 2 2 5 5 5" xfId="7142"/>
    <cellStyle name="normální 2 2 5 5 5 2" xfId="13834"/>
    <cellStyle name="normální 2 2 5 5 5 2 2" xfId="20318"/>
    <cellStyle name="normální 2 2 5 5 5 3" xfId="17078"/>
    <cellStyle name="normální 2 2 5 5 5 4" xfId="10591"/>
    <cellStyle name="normální 2 2 5 5 6" xfId="7384"/>
    <cellStyle name="normální 2 2 5 5 6 2" xfId="13958"/>
    <cellStyle name="normální 2 2 5 5 6 2 2" xfId="20442"/>
    <cellStyle name="normální 2 2 5 5 6 3" xfId="17202"/>
    <cellStyle name="normální 2 2 5 5 6 4" xfId="10718"/>
    <cellStyle name="normální 2 2 5 5 7" xfId="12047"/>
    <cellStyle name="normální 2 2 5 5 7 2" xfId="18531"/>
    <cellStyle name="normální 2 2 5 5 8" xfId="15291"/>
    <cellStyle name="normální 2 2 5 5 9" xfId="8781"/>
    <cellStyle name="normální 2 2 5 6" xfId="1956"/>
    <cellStyle name="normální 2 2 50" xfId="20746"/>
    <cellStyle name="normální 2 2 51" xfId="20784"/>
    <cellStyle name="normální 2 2 52" xfId="20790"/>
    <cellStyle name="normální 2 2 53" xfId="8729"/>
    <cellStyle name="normální 2 2 54" xfId="8769"/>
    <cellStyle name="normální 2 2 55" xfId="20764"/>
    <cellStyle name="normální 2 2 56" xfId="20795"/>
    <cellStyle name="normální 2 2 57" xfId="20678"/>
    <cellStyle name="normální 2 2 58" xfId="20643"/>
    <cellStyle name="normální 2 2 59" xfId="8764"/>
    <cellStyle name="normální 2 2 6" xfId="301"/>
    <cellStyle name="normální 2 2 6 2" xfId="3976"/>
    <cellStyle name="normální 2 2 6 2 2" xfId="4930"/>
    <cellStyle name="normální 2 2 6 2 2 2" xfId="6964"/>
    <cellStyle name="normální 2 2 6 2 2 2 2" xfId="13692"/>
    <cellStyle name="normální 2 2 6 2 2 2 2 2" xfId="20176"/>
    <cellStyle name="normální 2 2 6 2 2 2 3" xfId="16936"/>
    <cellStyle name="normální 2 2 6 2 2 2 4" xfId="10448"/>
    <cellStyle name="normální 2 2 6 2 2 3" xfId="5143"/>
    <cellStyle name="normální 2 2 6 2 2 3 2" xfId="12228"/>
    <cellStyle name="normální 2 2 6 2 2 3 2 2" xfId="18712"/>
    <cellStyle name="normální 2 2 6 2 2 3 3" xfId="15471"/>
    <cellStyle name="normální 2 2 6 2 2 3 4" xfId="8978"/>
    <cellStyle name="normální 2 2 6 2 2 4" xfId="5095"/>
    <cellStyle name="normální 2 2 6 2 2 4 2" xfId="12205"/>
    <cellStyle name="normální 2 2 6 2 2 4 2 2" xfId="18689"/>
    <cellStyle name="normální 2 2 6 2 2 4 3" xfId="15448"/>
    <cellStyle name="normální 2 2 6 2 2 4 4" xfId="8955"/>
    <cellStyle name="normální 2 2 6 2 2 5" xfId="7474"/>
    <cellStyle name="normální 2 2 6 2 2 5 2" xfId="14035"/>
    <cellStyle name="normální 2 2 6 2 2 5 2 2" xfId="20519"/>
    <cellStyle name="normální 2 2 6 2 2 5 3" xfId="17279"/>
    <cellStyle name="normální 2 2 6 2 2 5 4" xfId="10795"/>
    <cellStyle name="normální 2 2 6 2 2 6" xfId="12128"/>
    <cellStyle name="normální 2 2 6 2 2 6 2" xfId="18612"/>
    <cellStyle name="normální 2 2 6 2 2 7" xfId="15371"/>
    <cellStyle name="normální 2 2 6 2 2 8" xfId="8877"/>
    <cellStyle name="normální 2 2 6 2 3" xfId="6918"/>
    <cellStyle name="normální 2 2 6 2 3 2" xfId="13648"/>
    <cellStyle name="normální 2 2 6 2 3 2 2" xfId="20132"/>
    <cellStyle name="normální 2 2 6 2 3 3" xfId="16892"/>
    <cellStyle name="normální 2 2 6 2 3 4" xfId="10404"/>
    <cellStyle name="normální 2 2 6 2 4" xfId="7133"/>
    <cellStyle name="normální 2 2 6 2 4 2" xfId="13827"/>
    <cellStyle name="normální 2 2 6 2 4 2 2" xfId="20311"/>
    <cellStyle name="normální 2 2 6 2 4 3" xfId="17071"/>
    <cellStyle name="normální 2 2 6 2 4 4" xfId="10584"/>
    <cellStyle name="normální 2 2 6 2 5" xfId="5201"/>
    <cellStyle name="normální 2 2 6 2 5 2" xfId="12241"/>
    <cellStyle name="normální 2 2 6 2 5 2 2" xfId="18725"/>
    <cellStyle name="normální 2 2 6 2 5 3" xfId="15484"/>
    <cellStyle name="normální 2 2 6 2 5 4" xfId="8992"/>
    <cellStyle name="normální 2 2 6 2 6" xfId="7387"/>
    <cellStyle name="normální 2 2 6 2 6 2" xfId="13960"/>
    <cellStyle name="normální 2 2 6 2 6 2 2" xfId="20444"/>
    <cellStyle name="normální 2 2 6 2 6 3" xfId="17204"/>
    <cellStyle name="normální 2 2 6 2 6 4" xfId="10720"/>
    <cellStyle name="normální 2 2 6 2 7" xfId="12049"/>
    <cellStyle name="normální 2 2 6 2 7 2" xfId="18533"/>
    <cellStyle name="normální 2 2 6 2 8" xfId="15293"/>
    <cellStyle name="normální 2 2 6 2 9" xfId="8783"/>
    <cellStyle name="normální 2 2 6 3" xfId="1957"/>
    <cellStyle name="normální 2 2 6 4" xfId="5685"/>
    <cellStyle name="normální 2 2 60" xfId="20755"/>
    <cellStyle name="normální 2 2 61" xfId="20867"/>
    <cellStyle name="Normální 2 2 62" xfId="8808"/>
    <cellStyle name="Normální 2 2 63" xfId="20783"/>
    <cellStyle name="normální 2 2 7" xfId="302"/>
    <cellStyle name="normální 2 2 7 2" xfId="3991"/>
    <cellStyle name="normální 2 2 7 2 2" xfId="4932"/>
    <cellStyle name="normální 2 2 7 2 2 2" xfId="6966"/>
    <cellStyle name="normální 2 2 7 2 2 2 2" xfId="13694"/>
    <cellStyle name="normální 2 2 7 2 2 2 2 2" xfId="20178"/>
    <cellStyle name="normální 2 2 7 2 2 2 3" xfId="16938"/>
    <cellStyle name="normální 2 2 7 2 2 2 4" xfId="10450"/>
    <cellStyle name="normální 2 2 7 2 2 3" xfId="6902"/>
    <cellStyle name="normální 2 2 7 2 2 3 2" xfId="13636"/>
    <cellStyle name="normální 2 2 7 2 2 3 2 2" xfId="20120"/>
    <cellStyle name="normální 2 2 7 2 2 3 3" xfId="16880"/>
    <cellStyle name="normální 2 2 7 2 2 3 4" xfId="10392"/>
    <cellStyle name="normální 2 2 7 2 2 4" xfId="5598"/>
    <cellStyle name="normální 2 2 7 2 2 4 2" xfId="12448"/>
    <cellStyle name="normální 2 2 7 2 2 4 2 2" xfId="18932"/>
    <cellStyle name="normální 2 2 7 2 2 4 3" xfId="15691"/>
    <cellStyle name="normální 2 2 7 2 2 4 4" xfId="9202"/>
    <cellStyle name="normální 2 2 7 2 2 5" xfId="7476"/>
    <cellStyle name="normální 2 2 7 2 2 5 2" xfId="14037"/>
    <cellStyle name="normální 2 2 7 2 2 5 2 2" xfId="20521"/>
    <cellStyle name="normální 2 2 7 2 2 5 3" xfId="17281"/>
    <cellStyle name="normální 2 2 7 2 2 5 4" xfId="10797"/>
    <cellStyle name="normální 2 2 7 2 2 6" xfId="12130"/>
    <cellStyle name="normální 2 2 7 2 2 6 2" xfId="18614"/>
    <cellStyle name="normální 2 2 7 2 2 7" xfId="15373"/>
    <cellStyle name="normální 2 2 7 2 2 8" xfId="8879"/>
    <cellStyle name="normální 2 2 7 2 3" xfId="6921"/>
    <cellStyle name="normální 2 2 7 2 3 2" xfId="13650"/>
    <cellStyle name="normální 2 2 7 2 3 2 2" xfId="20134"/>
    <cellStyle name="normální 2 2 7 2 3 3" xfId="16894"/>
    <cellStyle name="normální 2 2 7 2 3 4" xfId="10406"/>
    <cellStyle name="normální 2 2 7 2 4" xfId="7047"/>
    <cellStyle name="normální 2 2 7 2 4 2" xfId="13762"/>
    <cellStyle name="normální 2 2 7 2 4 2 2" xfId="20246"/>
    <cellStyle name="normální 2 2 7 2 4 3" xfId="17006"/>
    <cellStyle name="normální 2 2 7 2 4 4" xfId="10518"/>
    <cellStyle name="normální 2 2 7 2 5" xfId="5130"/>
    <cellStyle name="normální 2 2 7 2 5 2" xfId="12223"/>
    <cellStyle name="normální 2 2 7 2 5 2 2" xfId="18707"/>
    <cellStyle name="normální 2 2 7 2 5 3" xfId="15466"/>
    <cellStyle name="normální 2 2 7 2 5 4" xfId="8973"/>
    <cellStyle name="normální 2 2 7 2 6" xfId="7389"/>
    <cellStyle name="normální 2 2 7 2 6 2" xfId="13962"/>
    <cellStyle name="normální 2 2 7 2 6 2 2" xfId="20446"/>
    <cellStyle name="normální 2 2 7 2 6 3" xfId="17206"/>
    <cellStyle name="normální 2 2 7 2 6 4" xfId="10722"/>
    <cellStyle name="normální 2 2 7 2 7" xfId="12051"/>
    <cellStyle name="normální 2 2 7 2 7 2" xfId="18535"/>
    <cellStyle name="normální 2 2 7 2 8" xfId="15296"/>
    <cellStyle name="normální 2 2 7 2 9" xfId="8785"/>
    <cellStyle name="normální 2 2 7 3" xfId="1958"/>
    <cellStyle name="normální 2 2 7 4" xfId="5686"/>
    <cellStyle name="normální 2 2 8" xfId="303"/>
    <cellStyle name="normální 2 2 8 2" xfId="3920"/>
    <cellStyle name="normální 2 2 8 3" xfId="1959"/>
    <cellStyle name="normální 2 2 9" xfId="304"/>
    <cellStyle name="normální 2 2 9 2" xfId="4009"/>
    <cellStyle name="normální 2 2 9 3" xfId="1960"/>
    <cellStyle name="normální 2 20" xfId="1229"/>
    <cellStyle name="normální 2 20 2" xfId="4017"/>
    <cellStyle name="normální 2 20 2 2" xfId="4946"/>
    <cellStyle name="normální 2 20 2 2 2" xfId="6980"/>
    <cellStyle name="normální 2 20 2 2 2 2" xfId="13708"/>
    <cellStyle name="normální 2 20 2 2 2 2 2" xfId="20192"/>
    <cellStyle name="normální 2 20 2 2 2 3" xfId="16952"/>
    <cellStyle name="normální 2 20 2 2 2 4" xfId="10464"/>
    <cellStyle name="normální 2 20 2 2 3" xfId="7084"/>
    <cellStyle name="normální 2 20 2 2 3 2" xfId="13790"/>
    <cellStyle name="normální 2 20 2 2 3 2 2" xfId="20274"/>
    <cellStyle name="normální 2 20 2 2 3 3" xfId="17034"/>
    <cellStyle name="normální 2 20 2 2 3 4" xfId="10546"/>
    <cellStyle name="normální 2 20 2 2 4" xfId="5537"/>
    <cellStyle name="normální 2 20 2 2 4 2" xfId="12401"/>
    <cellStyle name="normální 2 20 2 2 4 2 2" xfId="18885"/>
    <cellStyle name="normální 2 20 2 2 4 3" xfId="15644"/>
    <cellStyle name="normální 2 20 2 2 4 4" xfId="9155"/>
    <cellStyle name="normální 2 20 2 2 5" xfId="7490"/>
    <cellStyle name="normální 2 20 2 2 5 2" xfId="14051"/>
    <cellStyle name="normální 2 20 2 2 5 2 2" xfId="20535"/>
    <cellStyle name="normální 2 20 2 2 5 3" xfId="17295"/>
    <cellStyle name="normální 2 20 2 2 5 4" xfId="10811"/>
    <cellStyle name="normální 2 20 2 2 6" xfId="12144"/>
    <cellStyle name="normální 2 20 2 2 6 2" xfId="18628"/>
    <cellStyle name="normální 2 20 2 2 7" xfId="15387"/>
    <cellStyle name="normální 2 20 2 2 8" xfId="8893"/>
    <cellStyle name="normální 2 20 2 3" xfId="6935"/>
    <cellStyle name="normální 2 20 2 3 2" xfId="13664"/>
    <cellStyle name="normální 2 20 2 3 2 2" xfId="20148"/>
    <cellStyle name="normální 2 20 2 3 3" xfId="16908"/>
    <cellStyle name="normální 2 20 2 3 4" xfId="10420"/>
    <cellStyle name="normální 2 20 2 4" xfId="7108"/>
    <cellStyle name="normální 2 20 2 4 2" xfId="13807"/>
    <cellStyle name="normální 2 20 2 4 2 2" xfId="20291"/>
    <cellStyle name="normální 2 20 2 4 3" xfId="17051"/>
    <cellStyle name="normální 2 20 2 4 4" xfId="10563"/>
    <cellStyle name="normální 2 20 2 5" xfId="7118"/>
    <cellStyle name="normální 2 20 2 5 2" xfId="13815"/>
    <cellStyle name="normální 2 20 2 5 2 2" xfId="20299"/>
    <cellStyle name="normální 2 20 2 5 3" xfId="17059"/>
    <cellStyle name="normální 2 20 2 5 4" xfId="10572"/>
    <cellStyle name="normální 2 20 2 6" xfId="7403"/>
    <cellStyle name="normální 2 20 2 6 2" xfId="13976"/>
    <cellStyle name="normální 2 20 2 6 2 2" xfId="20460"/>
    <cellStyle name="normální 2 20 2 6 3" xfId="17220"/>
    <cellStyle name="normální 2 20 2 6 4" xfId="10736"/>
    <cellStyle name="normální 2 20 2 7" xfId="12065"/>
    <cellStyle name="normální 2 20 2 7 2" xfId="18549"/>
    <cellStyle name="normální 2 20 2 8" xfId="15312"/>
    <cellStyle name="normální 2 20 2 9" xfId="8800"/>
    <cellStyle name="normální 2 20 3" xfId="4886"/>
    <cellStyle name="normální 2 20 4" xfId="4833"/>
    <cellStyle name="normální 2 20 5" xfId="1961"/>
    <cellStyle name="normální 2 21" xfId="1230"/>
    <cellStyle name="normální 2 21 2" xfId="4005"/>
    <cellStyle name="normální 2 21 2 2" xfId="4940"/>
    <cellStyle name="normální 2 21 2 2 2" xfId="6974"/>
    <cellStyle name="normální 2 21 2 2 2 2" xfId="13702"/>
    <cellStyle name="normální 2 21 2 2 2 2 2" xfId="20186"/>
    <cellStyle name="normální 2 21 2 2 2 3" xfId="16946"/>
    <cellStyle name="normální 2 21 2 2 2 4" xfId="10458"/>
    <cellStyle name="normální 2 21 2 2 3" xfId="5087"/>
    <cellStyle name="normální 2 21 2 2 3 2" xfId="12201"/>
    <cellStyle name="normální 2 21 2 2 3 2 2" xfId="18685"/>
    <cellStyle name="normální 2 21 2 2 3 3" xfId="15444"/>
    <cellStyle name="normální 2 21 2 2 3 4" xfId="8951"/>
    <cellStyle name="normální 2 21 2 2 4" xfId="7112"/>
    <cellStyle name="normální 2 21 2 2 4 2" xfId="13810"/>
    <cellStyle name="normální 2 21 2 2 4 2 2" xfId="20294"/>
    <cellStyle name="normální 2 21 2 2 4 3" xfId="17054"/>
    <cellStyle name="normální 2 21 2 2 4 4" xfId="10566"/>
    <cellStyle name="normální 2 21 2 2 5" xfId="7484"/>
    <cellStyle name="normální 2 21 2 2 5 2" xfId="14045"/>
    <cellStyle name="normální 2 21 2 2 5 2 2" xfId="20529"/>
    <cellStyle name="normální 2 21 2 2 5 3" xfId="17289"/>
    <cellStyle name="normální 2 21 2 2 5 4" xfId="10805"/>
    <cellStyle name="normální 2 21 2 2 6" xfId="12138"/>
    <cellStyle name="normální 2 21 2 2 6 2" xfId="18622"/>
    <cellStyle name="normální 2 21 2 2 7" xfId="15381"/>
    <cellStyle name="normální 2 21 2 2 8" xfId="8887"/>
    <cellStyle name="normální 2 21 2 3" xfId="6928"/>
    <cellStyle name="normální 2 21 2 3 2" xfId="13657"/>
    <cellStyle name="normální 2 21 2 3 2 2" xfId="20141"/>
    <cellStyle name="normální 2 21 2 3 3" xfId="16901"/>
    <cellStyle name="normální 2 21 2 3 4" xfId="10413"/>
    <cellStyle name="normální 2 21 2 4" xfId="7212"/>
    <cellStyle name="normální 2 21 2 4 2" xfId="13884"/>
    <cellStyle name="normální 2 21 2 4 2 2" xfId="20368"/>
    <cellStyle name="normální 2 21 2 4 3" xfId="17128"/>
    <cellStyle name="normální 2 21 2 4 4" xfId="10641"/>
    <cellStyle name="normální 2 21 2 5" xfId="7166"/>
    <cellStyle name="normální 2 21 2 5 2" xfId="13851"/>
    <cellStyle name="normální 2 21 2 5 2 2" xfId="20335"/>
    <cellStyle name="normální 2 21 2 5 3" xfId="17095"/>
    <cellStyle name="normální 2 21 2 5 4" xfId="10608"/>
    <cellStyle name="normální 2 21 2 6" xfId="7397"/>
    <cellStyle name="normální 2 21 2 6 2" xfId="13970"/>
    <cellStyle name="normální 2 21 2 6 2 2" xfId="20454"/>
    <cellStyle name="normální 2 21 2 6 3" xfId="17214"/>
    <cellStyle name="normální 2 21 2 6 4" xfId="10730"/>
    <cellStyle name="normální 2 21 2 7" xfId="12059"/>
    <cellStyle name="normální 2 21 2 7 2" xfId="18543"/>
    <cellStyle name="normální 2 21 2 8" xfId="15305"/>
    <cellStyle name="normální 2 21 2 9" xfId="8793"/>
    <cellStyle name="normální 2 21 3" xfId="4887"/>
    <cellStyle name="normální 2 21 4" xfId="4834"/>
    <cellStyle name="normální 2 21 5" xfId="1962"/>
    <cellStyle name="normální 2 22" xfId="1231"/>
    <cellStyle name="normální 2 22 2" xfId="4020"/>
    <cellStyle name="normální 2 22 2 2" xfId="4947"/>
    <cellStyle name="normální 2 22 2 2 2" xfId="6981"/>
    <cellStyle name="normální 2 22 2 2 2 2" xfId="13709"/>
    <cellStyle name="normální 2 22 2 2 2 2 2" xfId="20193"/>
    <cellStyle name="normální 2 22 2 2 2 3" xfId="16953"/>
    <cellStyle name="normální 2 22 2 2 2 4" xfId="10465"/>
    <cellStyle name="normální 2 22 2 2 3" xfId="7087"/>
    <cellStyle name="normální 2 22 2 2 3 2" xfId="13793"/>
    <cellStyle name="normální 2 22 2 2 3 2 2" xfId="20277"/>
    <cellStyle name="normální 2 22 2 2 3 3" xfId="17037"/>
    <cellStyle name="normální 2 22 2 2 3 4" xfId="10549"/>
    <cellStyle name="normální 2 22 2 2 4" xfId="5488"/>
    <cellStyle name="normální 2 22 2 2 4 2" xfId="12366"/>
    <cellStyle name="normální 2 22 2 2 4 2 2" xfId="18850"/>
    <cellStyle name="normální 2 22 2 2 4 3" xfId="15609"/>
    <cellStyle name="normální 2 22 2 2 4 4" xfId="9120"/>
    <cellStyle name="normální 2 22 2 2 5" xfId="7491"/>
    <cellStyle name="normální 2 22 2 2 5 2" xfId="14052"/>
    <cellStyle name="normální 2 22 2 2 5 2 2" xfId="20536"/>
    <cellStyle name="normální 2 22 2 2 5 3" xfId="17296"/>
    <cellStyle name="normální 2 22 2 2 5 4" xfId="10812"/>
    <cellStyle name="normální 2 22 2 2 6" xfId="12145"/>
    <cellStyle name="normální 2 22 2 2 6 2" xfId="18629"/>
    <cellStyle name="normální 2 22 2 2 7" xfId="15388"/>
    <cellStyle name="normální 2 22 2 2 8" xfId="8894"/>
    <cellStyle name="normální 2 22 2 3" xfId="6936"/>
    <cellStyle name="normální 2 22 2 3 2" xfId="13665"/>
    <cellStyle name="normální 2 22 2 3 2 2" xfId="20149"/>
    <cellStyle name="normální 2 22 2 3 3" xfId="16909"/>
    <cellStyle name="normální 2 22 2 3 4" xfId="10421"/>
    <cellStyle name="normální 2 22 2 4" xfId="7029"/>
    <cellStyle name="normální 2 22 2 4 2" xfId="13751"/>
    <cellStyle name="normální 2 22 2 4 2 2" xfId="20235"/>
    <cellStyle name="normální 2 22 2 4 3" xfId="16995"/>
    <cellStyle name="normální 2 22 2 4 4" xfId="10507"/>
    <cellStyle name="normální 2 22 2 5" xfId="5369"/>
    <cellStyle name="normální 2 22 2 5 2" xfId="12315"/>
    <cellStyle name="normální 2 22 2 5 2 2" xfId="18799"/>
    <cellStyle name="normální 2 22 2 5 3" xfId="15558"/>
    <cellStyle name="normální 2 22 2 5 4" xfId="9068"/>
    <cellStyle name="normální 2 22 2 6" xfId="7404"/>
    <cellStyle name="normální 2 22 2 6 2" xfId="13977"/>
    <cellStyle name="normální 2 22 2 6 2 2" xfId="20461"/>
    <cellStyle name="normální 2 22 2 6 3" xfId="17221"/>
    <cellStyle name="normální 2 22 2 6 4" xfId="10737"/>
    <cellStyle name="normální 2 22 2 7" xfId="12066"/>
    <cellStyle name="normální 2 22 2 7 2" xfId="18550"/>
    <cellStyle name="normální 2 22 2 8" xfId="15313"/>
    <cellStyle name="normální 2 22 2 9" xfId="8801"/>
    <cellStyle name="normální 2 22 3" xfId="4888"/>
    <cellStyle name="normální 2 22 4" xfId="4835"/>
    <cellStyle name="normální 2 22 5" xfId="1963"/>
    <cellStyle name="normální 2 23" xfId="1232"/>
    <cellStyle name="normální 2 23 2" xfId="4028"/>
    <cellStyle name="normální 2 23 2 2" xfId="4952"/>
    <cellStyle name="normální 2 23 2 2 2" xfId="6986"/>
    <cellStyle name="normální 2 23 2 2 2 2" xfId="13714"/>
    <cellStyle name="normální 2 23 2 2 2 2 2" xfId="20198"/>
    <cellStyle name="normální 2 23 2 2 2 3" xfId="16958"/>
    <cellStyle name="normální 2 23 2 2 2 4" xfId="10470"/>
    <cellStyle name="normální 2 23 2 2 3" xfId="5517"/>
    <cellStyle name="normální 2 23 2 2 3 2" xfId="12388"/>
    <cellStyle name="normální 2 23 2 2 3 2 2" xfId="18872"/>
    <cellStyle name="normální 2 23 2 2 3 3" xfId="15631"/>
    <cellStyle name="normální 2 23 2 2 3 4" xfId="9142"/>
    <cellStyle name="normální 2 23 2 2 4" xfId="5293"/>
    <cellStyle name="normální 2 23 2 2 4 2" xfId="12280"/>
    <cellStyle name="normální 2 23 2 2 4 2 2" xfId="18764"/>
    <cellStyle name="normální 2 23 2 2 4 3" xfId="15523"/>
    <cellStyle name="normální 2 23 2 2 4 4" xfId="9032"/>
    <cellStyle name="normální 2 23 2 2 5" xfId="7496"/>
    <cellStyle name="normální 2 23 2 2 5 2" xfId="14057"/>
    <cellStyle name="normální 2 23 2 2 5 2 2" xfId="20541"/>
    <cellStyle name="normální 2 23 2 2 5 3" xfId="17301"/>
    <cellStyle name="normální 2 23 2 2 5 4" xfId="10817"/>
    <cellStyle name="normální 2 23 2 2 6" xfId="12150"/>
    <cellStyle name="normální 2 23 2 2 6 2" xfId="18634"/>
    <cellStyle name="normální 2 23 2 2 7" xfId="15393"/>
    <cellStyle name="normální 2 23 2 2 8" xfId="8899"/>
    <cellStyle name="normální 2 23 2 3" xfId="6940"/>
    <cellStyle name="normální 2 23 2 3 2" xfId="13669"/>
    <cellStyle name="normální 2 23 2 3 2 2" xfId="20153"/>
    <cellStyle name="normální 2 23 2 3 3" xfId="16913"/>
    <cellStyle name="normální 2 23 2 3 4" xfId="10425"/>
    <cellStyle name="normální 2 23 2 4" xfId="7055"/>
    <cellStyle name="normální 2 23 2 4 2" xfId="13768"/>
    <cellStyle name="normální 2 23 2 4 2 2" xfId="20252"/>
    <cellStyle name="normální 2 23 2 4 3" xfId="17012"/>
    <cellStyle name="normální 2 23 2 4 4" xfId="10524"/>
    <cellStyle name="normální 2 23 2 5" xfId="7128"/>
    <cellStyle name="normální 2 23 2 5 2" xfId="13822"/>
    <cellStyle name="normální 2 23 2 5 2 2" xfId="20306"/>
    <cellStyle name="normální 2 23 2 5 3" xfId="17066"/>
    <cellStyle name="normální 2 23 2 5 4" xfId="10579"/>
    <cellStyle name="normální 2 23 2 6" xfId="7410"/>
    <cellStyle name="normální 2 23 2 6 2" xfId="13983"/>
    <cellStyle name="normální 2 23 2 6 2 2" xfId="20467"/>
    <cellStyle name="normální 2 23 2 6 3" xfId="17227"/>
    <cellStyle name="normální 2 23 2 6 4" xfId="10743"/>
    <cellStyle name="normální 2 23 2 7" xfId="12071"/>
    <cellStyle name="normální 2 23 2 7 2" xfId="18555"/>
    <cellStyle name="normální 2 23 2 8" xfId="15318"/>
    <cellStyle name="normální 2 23 2 9" xfId="8806"/>
    <cellStyle name="normální 2 23 3" xfId="4889"/>
    <cellStyle name="normální 2 23 4" xfId="4836"/>
    <cellStyle name="normální 2 23 5" xfId="1964"/>
    <cellStyle name="normální 2 24" xfId="1233"/>
    <cellStyle name="normální 2 24 2" xfId="4003"/>
    <cellStyle name="normální 2 24 2 2" xfId="4938"/>
    <cellStyle name="normální 2 24 2 2 2" xfId="6972"/>
    <cellStyle name="normální 2 24 2 2 2 2" xfId="13700"/>
    <cellStyle name="normální 2 24 2 2 2 2 2" xfId="20184"/>
    <cellStyle name="normální 2 24 2 2 2 3" xfId="16944"/>
    <cellStyle name="normální 2 24 2 2 2 4" xfId="10456"/>
    <cellStyle name="normální 2 24 2 2 3" xfId="5256"/>
    <cellStyle name="normální 2 24 2 2 3 2" xfId="12262"/>
    <cellStyle name="normální 2 24 2 2 3 2 2" xfId="18746"/>
    <cellStyle name="normální 2 24 2 2 3 3" xfId="15505"/>
    <cellStyle name="normální 2 24 2 2 3 4" xfId="9014"/>
    <cellStyle name="normální 2 24 2 2 4" xfId="7063"/>
    <cellStyle name="normální 2 24 2 2 4 2" xfId="13776"/>
    <cellStyle name="normální 2 24 2 2 4 2 2" xfId="20260"/>
    <cellStyle name="normální 2 24 2 2 4 3" xfId="17020"/>
    <cellStyle name="normální 2 24 2 2 4 4" xfId="10532"/>
    <cellStyle name="normální 2 24 2 2 5" xfId="7482"/>
    <cellStyle name="normální 2 24 2 2 5 2" xfId="14043"/>
    <cellStyle name="normální 2 24 2 2 5 2 2" xfId="20527"/>
    <cellStyle name="normální 2 24 2 2 5 3" xfId="17287"/>
    <cellStyle name="normální 2 24 2 2 5 4" xfId="10803"/>
    <cellStyle name="normální 2 24 2 2 6" xfId="12136"/>
    <cellStyle name="normální 2 24 2 2 6 2" xfId="18620"/>
    <cellStyle name="normální 2 24 2 2 7" xfId="15379"/>
    <cellStyle name="normální 2 24 2 2 8" xfId="8885"/>
    <cellStyle name="normální 2 24 2 3" xfId="6926"/>
    <cellStyle name="normální 2 24 2 3 2" xfId="13655"/>
    <cellStyle name="normální 2 24 2 3 2 2" xfId="20139"/>
    <cellStyle name="normální 2 24 2 3 3" xfId="16899"/>
    <cellStyle name="normální 2 24 2 3 4" xfId="10411"/>
    <cellStyle name="normální 2 24 2 4" xfId="5582"/>
    <cellStyle name="normální 2 24 2 4 2" xfId="12437"/>
    <cellStyle name="normální 2 24 2 4 2 2" xfId="18921"/>
    <cellStyle name="normální 2 24 2 4 3" xfId="15680"/>
    <cellStyle name="normální 2 24 2 4 4" xfId="9191"/>
    <cellStyle name="normální 2 24 2 5" xfId="7060"/>
    <cellStyle name="normální 2 24 2 5 2" xfId="13773"/>
    <cellStyle name="normální 2 24 2 5 2 2" xfId="20257"/>
    <cellStyle name="normální 2 24 2 5 3" xfId="17017"/>
    <cellStyle name="normální 2 24 2 5 4" xfId="10529"/>
    <cellStyle name="normální 2 24 2 6" xfId="7395"/>
    <cellStyle name="normální 2 24 2 6 2" xfId="13968"/>
    <cellStyle name="normální 2 24 2 6 2 2" xfId="20452"/>
    <cellStyle name="normální 2 24 2 6 3" xfId="17212"/>
    <cellStyle name="normální 2 24 2 6 4" xfId="10728"/>
    <cellStyle name="normální 2 24 2 7" xfId="12057"/>
    <cellStyle name="normální 2 24 2 7 2" xfId="18541"/>
    <cellStyle name="normální 2 24 2 8" xfId="15303"/>
    <cellStyle name="normální 2 24 2 9" xfId="8791"/>
    <cellStyle name="normální 2 24 3" xfId="4890"/>
    <cellStyle name="normální 2 24 4" xfId="4837"/>
    <cellStyle name="normální 2 24 5" xfId="1965"/>
    <cellStyle name="normální 2 25" xfId="1234"/>
    <cellStyle name="normální 2 25 2" xfId="4951"/>
    <cellStyle name="normální 2 25 2 2" xfId="6985"/>
    <cellStyle name="normální 2 25 2 2 2" xfId="13713"/>
    <cellStyle name="normální 2 25 2 2 2 2" xfId="20197"/>
    <cellStyle name="normální 2 25 2 2 3" xfId="16957"/>
    <cellStyle name="normální 2 25 2 2 4" xfId="10469"/>
    <cellStyle name="normální 2 25 2 3" xfId="7053"/>
    <cellStyle name="normální 2 25 2 3 2" xfId="13766"/>
    <cellStyle name="normální 2 25 2 3 2 2" xfId="20250"/>
    <cellStyle name="normální 2 25 2 3 3" xfId="17010"/>
    <cellStyle name="normální 2 25 2 3 4" xfId="10522"/>
    <cellStyle name="normální 2 25 2 4" xfId="5413"/>
    <cellStyle name="normální 2 25 2 4 2" xfId="12334"/>
    <cellStyle name="normální 2 25 2 4 2 2" xfId="18818"/>
    <cellStyle name="normální 2 25 2 4 3" xfId="15577"/>
    <cellStyle name="normální 2 25 2 4 4" xfId="9087"/>
    <cellStyle name="normální 2 25 2 5" xfId="7495"/>
    <cellStyle name="normální 2 25 2 5 2" xfId="14056"/>
    <cellStyle name="normální 2 25 2 5 2 2" xfId="20540"/>
    <cellStyle name="normální 2 25 2 5 3" xfId="17300"/>
    <cellStyle name="normální 2 25 2 5 4" xfId="10816"/>
    <cellStyle name="normální 2 25 2 6" xfId="12149"/>
    <cellStyle name="normální 2 25 2 6 2" xfId="18633"/>
    <cellStyle name="normální 2 25 2 7" xfId="15392"/>
    <cellStyle name="normální 2 25 2 8" xfId="8898"/>
    <cellStyle name="normální 2 25 3" xfId="4838"/>
    <cellStyle name="normální 2 25 4" xfId="4027"/>
    <cellStyle name="normální 2 25 4 2" xfId="12070"/>
    <cellStyle name="normální 2 25 4 2 2" xfId="18554"/>
    <cellStyle name="normální 2 25 4 3" xfId="15317"/>
    <cellStyle name="normální 2 25 4 4" xfId="8805"/>
    <cellStyle name="normální 2 25 5" xfId="5207"/>
    <cellStyle name="normální 2 25 5 2" xfId="12244"/>
    <cellStyle name="normální 2 25 5 2 2" xfId="18728"/>
    <cellStyle name="normální 2 25 5 3" xfId="15487"/>
    <cellStyle name="normální 2 25 5 4" xfId="8995"/>
    <cellStyle name="normální 2 25 6" xfId="5194"/>
    <cellStyle name="normální 2 25 6 2" xfId="12239"/>
    <cellStyle name="normální 2 25 6 2 2" xfId="18723"/>
    <cellStyle name="normální 2 25 6 3" xfId="15482"/>
    <cellStyle name="normální 2 25 6 4" xfId="8990"/>
    <cellStyle name="normální 2 25 7" xfId="7409"/>
    <cellStyle name="normální 2 25 7 2" xfId="13982"/>
    <cellStyle name="normální 2 25 7 2 2" xfId="20466"/>
    <cellStyle name="normální 2 25 7 3" xfId="17226"/>
    <cellStyle name="normální 2 25 7 4" xfId="10742"/>
    <cellStyle name="normální 2 26" xfId="1235"/>
    <cellStyle name="Normální 2 26 2" xfId="4982"/>
    <cellStyle name="normální 2 26 3" xfId="4839"/>
    <cellStyle name="Normální 2 26 4" xfId="4685"/>
    <cellStyle name="normální 2 26 5" xfId="6312"/>
    <cellStyle name="normální 2 27" xfId="1236"/>
    <cellStyle name="Normální 2 27 2" xfId="4983"/>
    <cellStyle name="normální 2 27 3" xfId="4840"/>
    <cellStyle name="Normální 2 27 4" xfId="4686"/>
    <cellStyle name="normální 2 27 5" xfId="6313"/>
    <cellStyle name="normální 2 28" xfId="1237"/>
    <cellStyle name="Normální 2 28 2" xfId="4984"/>
    <cellStyle name="normální 2 28 3" xfId="4841"/>
    <cellStyle name="Normální 2 28 4" xfId="4687"/>
    <cellStyle name="normální 2 28 5" xfId="6314"/>
    <cellStyle name="normální 2 29" xfId="1238"/>
    <cellStyle name="normální 2 29 2" xfId="4924"/>
    <cellStyle name="normální 2 29 3" xfId="4842"/>
    <cellStyle name="normální 2 29 4" xfId="2062"/>
    <cellStyle name="Normální 2 3" xfId="9"/>
    <cellStyle name="normální 2 3 10" xfId="4467"/>
    <cellStyle name="normální 2 3 11" xfId="4513"/>
    <cellStyle name="normální 2 3 12" xfId="4559"/>
    <cellStyle name="normální 2 3 13" xfId="4598"/>
    <cellStyle name="normální 2 3 14" xfId="4638"/>
    <cellStyle name="normální 2 3 15" xfId="4674"/>
    <cellStyle name="normální 2 3 16" xfId="2064"/>
    <cellStyle name="normální 2 3 17" xfId="4891"/>
    <cellStyle name="normální 2 3 18" xfId="5211"/>
    <cellStyle name="normální 2 3 18 2" xfId="7090"/>
    <cellStyle name="normální 2 3 18 2 2" xfId="13796"/>
    <cellStyle name="normální 2 3 18 2 2 2" xfId="20280"/>
    <cellStyle name="normální 2 3 18 2 3" xfId="17040"/>
    <cellStyle name="normální 2 3 18 2 4" xfId="10552"/>
    <cellStyle name="normální 2 3 18 3" xfId="5112"/>
    <cellStyle name="normální 2 3 18 3 2" xfId="12214"/>
    <cellStyle name="normální 2 3 18 3 2 2" xfId="18698"/>
    <cellStyle name="normální 2 3 18 3 3" xfId="15457"/>
    <cellStyle name="normální 2 3 18 3 4" xfId="8964"/>
    <cellStyle name="normální 2 3 18 4" xfId="5263"/>
    <cellStyle name="normální 2 3 18 4 2" xfId="12266"/>
    <cellStyle name="normální 2 3 18 4 2 2" xfId="18750"/>
    <cellStyle name="normální 2 3 18 4 3" xfId="15509"/>
    <cellStyle name="normální 2 3 18 4 4" xfId="9018"/>
    <cellStyle name="normální 2 3 19" xfId="5629"/>
    <cellStyle name="Normální 2 3 2" xfId="14"/>
    <cellStyle name="normální 2 3 2 2" xfId="2096"/>
    <cellStyle name="normální 2 3 2 2 2" xfId="7036"/>
    <cellStyle name="normální 2 3 2 2 2 2" xfId="13756"/>
    <cellStyle name="normální 2 3 2 2 2 2 2" xfId="20240"/>
    <cellStyle name="normální 2 3 2 2 2 3" xfId="17000"/>
    <cellStyle name="normální 2 3 2 2 2 4" xfId="10512"/>
    <cellStyle name="normální 2 3 2 2 3" xfId="7027"/>
    <cellStyle name="normální 2 3 2 2 3 2" xfId="13750"/>
    <cellStyle name="normální 2 3 2 2 3 2 2" xfId="20234"/>
    <cellStyle name="normální 2 3 2 2 3 3" xfId="16994"/>
    <cellStyle name="normální 2 3 2 2 3 4" xfId="10506"/>
    <cellStyle name="normální 2 3 2 2 4" xfId="5711"/>
    <cellStyle name="normální 2 3 2 2 4 2" xfId="12509"/>
    <cellStyle name="normální 2 3 2 2 4 2 2" xfId="18993"/>
    <cellStyle name="normální 2 3 2 2 4 3" xfId="15754"/>
    <cellStyle name="normální 2 3 2 2 4 4" xfId="9264"/>
    <cellStyle name="normální 2 3 2 3" xfId="5752"/>
    <cellStyle name="normální 2 3 2 3 2" xfId="5557"/>
    <cellStyle name="normální 2 3 2 3 2 2" xfId="12418"/>
    <cellStyle name="normální 2 3 2 3 2 2 2" xfId="18902"/>
    <cellStyle name="normální 2 3 2 3 2 3" xfId="15661"/>
    <cellStyle name="normální 2 3 2 3 2 4" xfId="9172"/>
    <cellStyle name="normální 2 3 2 3 3" xfId="5495"/>
    <cellStyle name="normální 2 3 2 3 3 2" xfId="12370"/>
    <cellStyle name="normální 2 3 2 3 3 2 2" xfId="18854"/>
    <cellStyle name="normální 2 3 2 3 3 3" xfId="15613"/>
    <cellStyle name="normální 2 3 2 3 3 4" xfId="9124"/>
    <cellStyle name="normální 2 3 2 3 4" xfId="5131"/>
    <cellStyle name="normální 2 3 2 3 4 2" xfId="12224"/>
    <cellStyle name="normální 2 3 2 3 4 2 2" xfId="18708"/>
    <cellStyle name="normální 2 3 2 3 4 3" xfId="15467"/>
    <cellStyle name="normální 2 3 2 3 4 4" xfId="8974"/>
    <cellStyle name="normální 2 3 2 4" xfId="523"/>
    <cellStyle name="Normální 2 3 2 5" xfId="20683"/>
    <cellStyle name="Normální 2 3 2 6" xfId="20850"/>
    <cellStyle name="normální 2 3 20" xfId="27"/>
    <cellStyle name="Normální 2 3 21" xfId="20642"/>
    <cellStyle name="Normální 2 3 22" xfId="20815"/>
    <cellStyle name="Normální 2 3 3" xfId="15"/>
    <cellStyle name="normální 2 3 3 2" xfId="4346"/>
    <cellStyle name="normální 2 3 3 2 2" xfId="5416"/>
    <cellStyle name="normální 2 3 3 2 2 2" xfId="7057"/>
    <cellStyle name="normální 2 3 3 2 2 2 2" xfId="13770"/>
    <cellStyle name="normální 2 3 3 2 2 2 2 2" xfId="20254"/>
    <cellStyle name="normální 2 3 3 2 2 2 3" xfId="17014"/>
    <cellStyle name="normální 2 3 3 2 2 2 4" xfId="10526"/>
    <cellStyle name="normální 2 3 3 2 2 3" xfId="5220"/>
    <cellStyle name="normální 2 3 3 2 2 3 2" xfId="12249"/>
    <cellStyle name="normální 2 3 3 2 2 3 2 2" xfId="18733"/>
    <cellStyle name="normální 2 3 3 2 2 3 3" xfId="15492"/>
    <cellStyle name="normální 2 3 3 2 2 3 4" xfId="9000"/>
    <cellStyle name="normální 2 3 3 2 2 4" xfId="12336"/>
    <cellStyle name="normální 2 3 3 2 2 4 2" xfId="18820"/>
    <cellStyle name="normální 2 3 3 2 2 5" xfId="15579"/>
    <cellStyle name="normální 2 3 3 2 2 6" xfId="9089"/>
    <cellStyle name="normální 2 3 3 2 3" xfId="5446"/>
    <cellStyle name="normální 2 3 3 2 3 2" xfId="12350"/>
    <cellStyle name="normální 2 3 3 2 3 2 2" xfId="18834"/>
    <cellStyle name="normální 2 3 3 2 3 3" xfId="15593"/>
    <cellStyle name="normální 2 3 3 2 3 4" xfId="9103"/>
    <cellStyle name="normální 2 3 3 2 4" xfId="7153"/>
    <cellStyle name="normální 2 3 3 2 4 2" xfId="13841"/>
    <cellStyle name="normální 2 3 3 2 4 2 2" xfId="20325"/>
    <cellStyle name="normální 2 3 3 2 4 3" xfId="17085"/>
    <cellStyle name="normální 2 3 3 2 4 4" xfId="10598"/>
    <cellStyle name="normální 2 3 3 2 5" xfId="5618"/>
    <cellStyle name="normální 2 3 3 2 5 2" xfId="12463"/>
    <cellStyle name="normální 2 3 3 2 5 2 2" xfId="18947"/>
    <cellStyle name="normální 2 3 3 2 5 3" xfId="15706"/>
    <cellStyle name="normální 2 3 3 2 5 4" xfId="9217"/>
    <cellStyle name="normální 2 3 3 3" xfId="6319"/>
    <cellStyle name="normální 2 3 3 3 2" xfId="5372"/>
    <cellStyle name="normální 2 3 3 3 2 2" xfId="12318"/>
    <cellStyle name="normální 2 3 3 3 2 2 2" xfId="18802"/>
    <cellStyle name="normální 2 3 3 3 2 3" xfId="15561"/>
    <cellStyle name="normální 2 3 3 3 2 4" xfId="9071"/>
    <cellStyle name="normální 2 3 3 3 3" xfId="7089"/>
    <cellStyle name="normální 2 3 3 3 3 2" xfId="13795"/>
    <cellStyle name="normální 2 3 3 3 3 2 2" xfId="20279"/>
    <cellStyle name="normální 2 3 3 3 3 3" xfId="17039"/>
    <cellStyle name="normální 2 3 3 3 3 4" xfId="10551"/>
    <cellStyle name="normální 2 3 3 3 4" xfId="5585"/>
    <cellStyle name="normální 2 3 3 3 4 2" xfId="12440"/>
    <cellStyle name="normální 2 3 3 3 4 2 2" xfId="18924"/>
    <cellStyle name="normální 2 3 3 3 4 3" xfId="15683"/>
    <cellStyle name="normální 2 3 3 3 4 4" xfId="9194"/>
    <cellStyle name="normální 2 3 3 4" xfId="5370"/>
    <cellStyle name="normální 2 3 3 4 2" xfId="5713"/>
    <cellStyle name="normální 2 3 3 4 2 2" xfId="12511"/>
    <cellStyle name="normální 2 3 3 4 2 2 2" xfId="18995"/>
    <cellStyle name="normální 2 3 3 4 2 3" xfId="15756"/>
    <cellStyle name="normální 2 3 3 4 2 4" xfId="9266"/>
    <cellStyle name="normální 2 3 3 4 3" xfId="5371"/>
    <cellStyle name="normální 2 3 3 4 3 2" xfId="12317"/>
    <cellStyle name="normální 2 3 3 4 3 2 2" xfId="18801"/>
    <cellStyle name="normální 2 3 3 4 3 3" xfId="15560"/>
    <cellStyle name="normální 2 3 3 4 3 4" xfId="9070"/>
    <cellStyle name="normální 2 3 3 4 4" xfId="12316"/>
    <cellStyle name="normální 2 3 3 4 4 2" xfId="18800"/>
    <cellStyle name="normální 2 3 3 4 5" xfId="15559"/>
    <cellStyle name="normální 2 3 3 4 6" xfId="9069"/>
    <cellStyle name="normální 2 3 3 5" xfId="1345"/>
    <cellStyle name="Normální 2 3 3 6" xfId="20837"/>
    <cellStyle name="Normální 2 3 3 7" xfId="8775"/>
    <cellStyle name="normální 2 3 4" xfId="1239"/>
    <cellStyle name="normální 2 3 4 2" xfId="4370"/>
    <cellStyle name="normální 2 3 4 2 2" xfId="5739"/>
    <cellStyle name="normální 2 3 4 2 2 2" xfId="12516"/>
    <cellStyle name="normální 2 3 4 2 2 2 2" xfId="19000"/>
    <cellStyle name="normální 2 3 4 2 2 3" xfId="15760"/>
    <cellStyle name="normální 2 3 4 2 2 4" xfId="9270"/>
    <cellStyle name="normální 2 3 4 2 3" xfId="7024"/>
    <cellStyle name="normální 2 3 4 2 3 2" xfId="13747"/>
    <cellStyle name="normální 2 3 4 2 3 2 2" xfId="20231"/>
    <cellStyle name="normální 2 3 4 2 3 3" xfId="16991"/>
    <cellStyle name="normální 2 3 4 2 3 4" xfId="10503"/>
    <cellStyle name="normální 2 3 4 2 4" xfId="5682"/>
    <cellStyle name="normální 2 3 4 2 4 2" xfId="12497"/>
    <cellStyle name="normální 2 3 4 2 4 2 2" xfId="18981"/>
    <cellStyle name="normální 2 3 4 2 4 3" xfId="15741"/>
    <cellStyle name="normální 2 3 4 2 4 4" xfId="9251"/>
    <cellStyle name="normální 2 3 4 3" xfId="6315"/>
    <cellStyle name="normální 2 3 5" xfId="4350"/>
    <cellStyle name="normální 2 3 6" xfId="4351"/>
    <cellStyle name="normální 2 3 7" xfId="4366"/>
    <cellStyle name="normální 2 3 8" xfId="4358"/>
    <cellStyle name="normální 2 3 9" xfId="4423"/>
    <cellStyle name="normální 2 30" xfId="1240"/>
    <cellStyle name="normální 2 31" xfId="1241"/>
    <cellStyle name="normální 2 32" xfId="1242"/>
    <cellStyle name="normální 2 33" xfId="1243"/>
    <cellStyle name="normální 2 34" xfId="1244"/>
    <cellStyle name="normální 2 35" xfId="1245"/>
    <cellStyle name="normální 2 36" xfId="1246"/>
    <cellStyle name="normální 2 37" xfId="1247"/>
    <cellStyle name="normální 2 38" xfId="1248"/>
    <cellStyle name="normální 2 39" xfId="1249"/>
    <cellStyle name="Normální 2 4" xfId="8"/>
    <cellStyle name="normální 2 4 10" xfId="7579"/>
    <cellStyle name="Normální 2 4 11" xfId="20768"/>
    <cellStyle name="Normální 2 4 12" xfId="20752"/>
    <cellStyle name="Normální 2 4 2" xfId="16"/>
    <cellStyle name="normální 2 4 2 2" xfId="3967"/>
    <cellStyle name="normální 2 4 2 2 2" xfId="4929"/>
    <cellStyle name="normální 2 4 2 2 2 2" xfId="6963"/>
    <cellStyle name="normální 2 4 2 2 2 2 2" xfId="13691"/>
    <cellStyle name="normální 2 4 2 2 2 2 2 2" xfId="20175"/>
    <cellStyle name="normální 2 4 2 2 2 2 3" xfId="16935"/>
    <cellStyle name="normální 2 4 2 2 2 2 4" xfId="10447"/>
    <cellStyle name="normální 2 4 2 2 2 3" xfId="5547"/>
    <cellStyle name="normální 2 4 2 2 2 3 2" xfId="12409"/>
    <cellStyle name="normální 2 4 2 2 2 3 2 2" xfId="18893"/>
    <cellStyle name="normální 2 4 2 2 2 3 3" xfId="15652"/>
    <cellStyle name="normální 2 4 2 2 2 3 4" xfId="9163"/>
    <cellStyle name="normální 2 4 2 2 2 4" xfId="7158"/>
    <cellStyle name="normální 2 4 2 2 2 4 2" xfId="13845"/>
    <cellStyle name="normální 2 4 2 2 2 4 2 2" xfId="20329"/>
    <cellStyle name="normální 2 4 2 2 2 4 3" xfId="17089"/>
    <cellStyle name="normální 2 4 2 2 2 4 4" xfId="10602"/>
    <cellStyle name="normální 2 4 2 2 2 5" xfId="7473"/>
    <cellStyle name="normální 2 4 2 2 2 5 2" xfId="14034"/>
    <cellStyle name="normální 2 4 2 2 2 5 2 2" xfId="20518"/>
    <cellStyle name="normální 2 4 2 2 2 5 3" xfId="17278"/>
    <cellStyle name="normální 2 4 2 2 2 5 4" xfId="10794"/>
    <cellStyle name="normální 2 4 2 2 2 6" xfId="12127"/>
    <cellStyle name="normální 2 4 2 2 2 6 2" xfId="18611"/>
    <cellStyle name="normální 2 4 2 2 2 7" xfId="15370"/>
    <cellStyle name="normální 2 4 2 2 2 8" xfId="8876"/>
    <cellStyle name="normální 2 4 2 2 3" xfId="6916"/>
    <cellStyle name="normální 2 4 2 2 3 2" xfId="13646"/>
    <cellStyle name="normální 2 4 2 2 3 2 2" xfId="20130"/>
    <cellStyle name="normální 2 4 2 2 3 3" xfId="16890"/>
    <cellStyle name="normální 2 4 2 2 3 4" xfId="10402"/>
    <cellStyle name="normální 2 4 2 2 4" xfId="5436"/>
    <cellStyle name="normální 2 4 2 2 4 2" xfId="12345"/>
    <cellStyle name="normální 2 4 2 2 4 2 2" xfId="18829"/>
    <cellStyle name="normální 2 4 2 2 4 3" xfId="15588"/>
    <cellStyle name="normální 2 4 2 2 4 4" xfId="9098"/>
    <cellStyle name="normální 2 4 2 2 5" xfId="5105"/>
    <cellStyle name="normální 2 4 2 2 5 2" xfId="12210"/>
    <cellStyle name="normální 2 4 2 2 5 2 2" xfId="18694"/>
    <cellStyle name="normální 2 4 2 2 5 3" xfId="15453"/>
    <cellStyle name="normální 2 4 2 2 5 4" xfId="8960"/>
    <cellStyle name="normální 2 4 2 2 6" xfId="7385"/>
    <cellStyle name="normální 2 4 2 2 6 2" xfId="13959"/>
    <cellStyle name="normální 2 4 2 2 6 2 2" xfId="20443"/>
    <cellStyle name="normální 2 4 2 2 6 3" xfId="17203"/>
    <cellStyle name="normální 2 4 2 2 6 4" xfId="10719"/>
    <cellStyle name="normální 2 4 2 2 7" xfId="12048"/>
    <cellStyle name="normální 2 4 2 2 7 2" xfId="18532"/>
    <cellStyle name="normální 2 4 2 2 8" xfId="15292"/>
    <cellStyle name="normální 2 4 2 2 9" xfId="8782"/>
    <cellStyle name="normální 2 4 2 3" xfId="3941"/>
    <cellStyle name="normální 2 4 2 4" xfId="6320"/>
    <cellStyle name="normální 2 4 2 5" xfId="1346"/>
    <cellStyle name="Normální 2 4 2 6" xfId="20845"/>
    <cellStyle name="Normální 2 4 2 7" xfId="8756"/>
    <cellStyle name="normální 2 4 26" xfId="168"/>
    <cellStyle name="normální 2 4 3" xfId="3980"/>
    <cellStyle name="normální 2 4 3 2" xfId="4931"/>
    <cellStyle name="normální 2 4 3 2 2" xfId="6965"/>
    <cellStyle name="normální 2 4 3 2 2 2" xfId="13693"/>
    <cellStyle name="normální 2 4 3 2 2 2 2" xfId="20177"/>
    <cellStyle name="normální 2 4 3 2 2 3" xfId="16937"/>
    <cellStyle name="normální 2 4 3 2 2 4" xfId="10449"/>
    <cellStyle name="normální 2 4 3 2 3" xfId="5689"/>
    <cellStyle name="normální 2 4 3 2 3 2" xfId="12500"/>
    <cellStyle name="normální 2 4 3 2 3 2 2" xfId="18984"/>
    <cellStyle name="normální 2 4 3 2 3 3" xfId="15745"/>
    <cellStyle name="normální 2 4 3 2 3 4" xfId="9254"/>
    <cellStyle name="normální 2 4 3 2 4" xfId="5092"/>
    <cellStyle name="normální 2 4 3 2 4 2" xfId="12202"/>
    <cellStyle name="normální 2 4 3 2 4 2 2" xfId="18686"/>
    <cellStyle name="normální 2 4 3 2 4 3" xfId="15445"/>
    <cellStyle name="normální 2 4 3 2 4 4" xfId="8952"/>
    <cellStyle name="normální 2 4 3 2 5" xfId="7475"/>
    <cellStyle name="normální 2 4 3 2 5 2" xfId="14036"/>
    <cellStyle name="normální 2 4 3 2 5 2 2" xfId="20520"/>
    <cellStyle name="normální 2 4 3 2 5 3" xfId="17280"/>
    <cellStyle name="normální 2 4 3 2 5 4" xfId="10796"/>
    <cellStyle name="normální 2 4 3 2 6" xfId="12129"/>
    <cellStyle name="normální 2 4 3 2 6 2" xfId="18613"/>
    <cellStyle name="normální 2 4 3 2 7" xfId="15372"/>
    <cellStyle name="normální 2 4 3 2 8" xfId="8878"/>
    <cellStyle name="normální 2 4 3 3" xfId="6919"/>
    <cellStyle name="normální 2 4 3 3 2" xfId="13649"/>
    <cellStyle name="normální 2 4 3 3 2 2" xfId="20133"/>
    <cellStyle name="normální 2 4 3 3 3" xfId="16893"/>
    <cellStyle name="normální 2 4 3 3 4" xfId="10405"/>
    <cellStyle name="normální 2 4 3 4" xfId="5272"/>
    <cellStyle name="normální 2 4 3 4 2" xfId="12272"/>
    <cellStyle name="normální 2 4 3 4 2 2" xfId="18756"/>
    <cellStyle name="normální 2 4 3 4 3" xfId="15515"/>
    <cellStyle name="normální 2 4 3 4 4" xfId="9024"/>
    <cellStyle name="normální 2 4 3 5" xfId="5560"/>
    <cellStyle name="normální 2 4 3 5 2" xfId="12421"/>
    <cellStyle name="normální 2 4 3 5 2 2" xfId="18905"/>
    <cellStyle name="normální 2 4 3 5 3" xfId="15664"/>
    <cellStyle name="normální 2 4 3 5 4" xfId="9175"/>
    <cellStyle name="normální 2 4 3 6" xfId="7388"/>
    <cellStyle name="normální 2 4 3 6 2" xfId="13961"/>
    <cellStyle name="normální 2 4 3 6 2 2" xfId="20445"/>
    <cellStyle name="normální 2 4 3 6 3" xfId="17205"/>
    <cellStyle name="normální 2 4 3 6 4" xfId="10721"/>
    <cellStyle name="normální 2 4 3 7" xfId="12050"/>
    <cellStyle name="normální 2 4 3 7 2" xfId="18534"/>
    <cellStyle name="normální 2 4 3 8" xfId="15295"/>
    <cellStyle name="normální 2 4 3 9" xfId="8784"/>
    <cellStyle name="normální 2 4 4" xfId="3994"/>
    <cellStyle name="normální 2 4 4 2" xfId="4933"/>
    <cellStyle name="normální 2 4 4 2 2" xfId="6967"/>
    <cellStyle name="normální 2 4 4 2 2 2" xfId="13695"/>
    <cellStyle name="normální 2 4 4 2 2 2 2" xfId="20179"/>
    <cellStyle name="normální 2 4 4 2 2 3" xfId="16939"/>
    <cellStyle name="normální 2 4 4 2 2 4" xfId="10451"/>
    <cellStyle name="normální 2 4 4 2 3" xfId="7199"/>
    <cellStyle name="normální 2 4 4 2 3 2" xfId="13872"/>
    <cellStyle name="normální 2 4 4 2 3 2 2" xfId="20356"/>
    <cellStyle name="normální 2 4 4 2 3 3" xfId="17116"/>
    <cellStyle name="normální 2 4 4 2 3 4" xfId="10629"/>
    <cellStyle name="normální 2 4 4 2 4" xfId="7110"/>
    <cellStyle name="normální 2 4 4 2 4 2" xfId="13809"/>
    <cellStyle name="normální 2 4 4 2 4 2 2" xfId="20293"/>
    <cellStyle name="normální 2 4 4 2 4 3" xfId="17053"/>
    <cellStyle name="normální 2 4 4 2 4 4" xfId="10565"/>
    <cellStyle name="normální 2 4 4 2 5" xfId="7477"/>
    <cellStyle name="normální 2 4 4 2 5 2" xfId="14038"/>
    <cellStyle name="normální 2 4 4 2 5 2 2" xfId="20522"/>
    <cellStyle name="normální 2 4 4 2 5 3" xfId="17282"/>
    <cellStyle name="normální 2 4 4 2 5 4" xfId="10798"/>
    <cellStyle name="normální 2 4 4 2 6" xfId="12131"/>
    <cellStyle name="normální 2 4 4 2 6 2" xfId="18615"/>
    <cellStyle name="normální 2 4 4 2 7" xfId="15374"/>
    <cellStyle name="normální 2 4 4 2 8" xfId="8880"/>
    <cellStyle name="normální 2 4 4 3" xfId="6922"/>
    <cellStyle name="normální 2 4 4 3 2" xfId="13651"/>
    <cellStyle name="normální 2 4 4 3 2 2" xfId="20135"/>
    <cellStyle name="normální 2 4 4 3 3" xfId="16895"/>
    <cellStyle name="normální 2 4 4 3 4" xfId="10407"/>
    <cellStyle name="normální 2 4 4 4" xfId="5073"/>
    <cellStyle name="normální 2 4 4 4 2" xfId="12197"/>
    <cellStyle name="normální 2 4 4 4 2 2" xfId="18681"/>
    <cellStyle name="normální 2 4 4 4 3" xfId="15440"/>
    <cellStyle name="normální 2 4 4 4 4" xfId="8946"/>
    <cellStyle name="normální 2 4 4 5" xfId="5435"/>
    <cellStyle name="normální 2 4 4 5 2" xfId="12344"/>
    <cellStyle name="normální 2 4 4 5 2 2" xfId="18828"/>
    <cellStyle name="normální 2 4 4 5 3" xfId="15587"/>
    <cellStyle name="normální 2 4 4 5 4" xfId="9097"/>
    <cellStyle name="normální 2 4 4 6" xfId="7390"/>
    <cellStyle name="normální 2 4 4 6 2" xfId="13963"/>
    <cellStyle name="normální 2 4 4 6 2 2" xfId="20447"/>
    <cellStyle name="normální 2 4 4 6 3" xfId="17207"/>
    <cellStyle name="normální 2 4 4 6 4" xfId="10723"/>
    <cellStyle name="normální 2 4 4 7" xfId="12052"/>
    <cellStyle name="normální 2 4 4 7 2" xfId="18536"/>
    <cellStyle name="normální 2 4 4 8" xfId="15298"/>
    <cellStyle name="normální 2 4 4 9" xfId="8786"/>
    <cellStyle name="normální 2 4 5" xfId="2128"/>
    <cellStyle name="normální 2 4 6" xfId="4892"/>
    <cellStyle name="normální 2 4 7" xfId="5630"/>
    <cellStyle name="normální 2 4 7 2" xfId="7018"/>
    <cellStyle name="normální 2 4 8" xfId="28"/>
    <cellStyle name="normální 2 4 9" xfId="7578"/>
    <cellStyle name="normální 2 40" xfId="1250"/>
    <cellStyle name="normální 2 41" xfId="1251"/>
    <cellStyle name="normální 2 42" xfId="1252"/>
    <cellStyle name="normální 2 43" xfId="1253"/>
    <cellStyle name="normální 2 44" xfId="1254"/>
    <cellStyle name="normální 2 45" xfId="1255"/>
    <cellStyle name="normální 2 46" xfId="1256"/>
    <cellStyle name="normální 2 47" xfId="1257"/>
    <cellStyle name="normální 2 48" xfId="1258"/>
    <cellStyle name="normální 2 49" xfId="1259"/>
    <cellStyle name="Normální 2 5" xfId="17"/>
    <cellStyle name="normální 2 5 2" xfId="1347"/>
    <cellStyle name="normální 2 5 2 2" xfId="3960"/>
    <cellStyle name="normální 2 5 2 3" xfId="6321"/>
    <cellStyle name="normální 2 5 3" xfId="1260"/>
    <cellStyle name="normální 2 5 4" xfId="5631"/>
    <cellStyle name="normální 2 5 4 2" xfId="7077"/>
    <cellStyle name="normální 2 5 4 2 2" xfId="13785"/>
    <cellStyle name="normální 2 5 4 2 2 2" xfId="20269"/>
    <cellStyle name="normální 2 5 4 2 3" xfId="17029"/>
    <cellStyle name="normální 2 5 4 2 4" xfId="10541"/>
    <cellStyle name="normální 2 5 4 3" xfId="5568"/>
    <cellStyle name="normální 2 5 4 3 2" xfId="12428"/>
    <cellStyle name="normální 2 5 4 3 2 2" xfId="18912"/>
    <cellStyle name="normální 2 5 4 3 3" xfId="15671"/>
    <cellStyle name="normální 2 5 4 3 4" xfId="9182"/>
    <cellStyle name="normální 2 5 4 4" xfId="6917"/>
    <cellStyle name="normální 2 5 4 4 2" xfId="13647"/>
    <cellStyle name="normální 2 5 4 4 2 2" xfId="20131"/>
    <cellStyle name="normální 2 5 4 4 3" xfId="16891"/>
    <cellStyle name="normální 2 5 4 4 4" xfId="10403"/>
    <cellStyle name="normální 2 5 5" xfId="29"/>
    <cellStyle name="Normální 2 5 6" xfId="20710"/>
    <cellStyle name="Normální 2 5 7" xfId="20826"/>
    <cellStyle name="normální 2 50" xfId="1261"/>
    <cellStyle name="normální 2 51" xfId="1262"/>
    <cellStyle name="normální 2 52" xfId="1263"/>
    <cellStyle name="normální 2 53" xfId="1264"/>
    <cellStyle name="Normální 2 54" xfId="4916"/>
    <cellStyle name="Normální 2 54 2" xfId="6953"/>
    <cellStyle name="Normální 2 54 2 2" xfId="13681"/>
    <cellStyle name="Normální 2 54 2 2 2" xfId="20165"/>
    <cellStyle name="Normální 2 54 2 3" xfId="16925"/>
    <cellStyle name="Normální 2 54 2 4" xfId="10437"/>
    <cellStyle name="Normální 2 54 3" xfId="5097"/>
    <cellStyle name="Normální 2 54 3 2" xfId="12206"/>
    <cellStyle name="Normální 2 54 3 2 2" xfId="18690"/>
    <cellStyle name="Normální 2 54 3 3" xfId="15449"/>
    <cellStyle name="Normální 2 54 3 4" xfId="8956"/>
    <cellStyle name="Normální 2 54 4" xfId="5234"/>
    <cellStyle name="Normální 2 54 4 2" xfId="12255"/>
    <cellStyle name="Normální 2 54 4 2 2" xfId="18739"/>
    <cellStyle name="Normální 2 54 4 3" xfId="15498"/>
    <cellStyle name="Normální 2 54 4 4" xfId="9007"/>
    <cellStyle name="Normální 2 54 5" xfId="7463"/>
    <cellStyle name="Normální 2 54 5 2" xfId="14024"/>
    <cellStyle name="Normální 2 54 5 2 2" xfId="20508"/>
    <cellStyle name="Normální 2 54 5 3" xfId="17268"/>
    <cellStyle name="Normální 2 54 5 4" xfId="10784"/>
    <cellStyle name="Normální 2 54 6" xfId="12117"/>
    <cellStyle name="Normální 2 54 6 2" xfId="18601"/>
    <cellStyle name="Normální 2 54 7" xfId="15360"/>
    <cellStyle name="Normální 2 54 8" xfId="8866"/>
    <cellStyle name="Normální 2 55" xfId="2002"/>
    <cellStyle name="Normální 2 55 10" xfId="20833"/>
    <cellStyle name="normální 2 55 2" xfId="5326"/>
    <cellStyle name="normální 2 55 2 2" xfId="12292"/>
    <cellStyle name="normální 2 55 2 2 2" xfId="18776"/>
    <cellStyle name="normální 2 55 2 3" xfId="15535"/>
    <cellStyle name="normální 2 55 2 4" xfId="9045"/>
    <cellStyle name="normální 2 55 3" xfId="7206"/>
    <cellStyle name="normální 2 55 3 2" xfId="13878"/>
    <cellStyle name="normální 2 55 3 2 2" xfId="20362"/>
    <cellStyle name="normální 2 55 3 3" xfId="17122"/>
    <cellStyle name="normální 2 55 3 4" xfId="10635"/>
    <cellStyle name="Normální 2 55 4" xfId="12032"/>
    <cellStyle name="Normální 2 55 4 2" xfId="18516"/>
    <cellStyle name="Normální 2 55 5" xfId="12044"/>
    <cellStyle name="Normální 2 55 5 2" xfId="18528"/>
    <cellStyle name="Normální 2 55 6" xfId="15277"/>
    <cellStyle name="Normální 2 55 7" xfId="14153"/>
    <cellStyle name="Normální 2 55 8" xfId="8740"/>
    <cellStyle name="Normální 2 55 9" xfId="8728"/>
    <cellStyle name="Normální 2 56" xfId="1969"/>
    <cellStyle name="Normální 2 56 2" xfId="12027"/>
    <cellStyle name="Normální 2 56 2 2" xfId="18511"/>
    <cellStyle name="Normální 2 56 3" xfId="15272"/>
    <cellStyle name="Normální 2 56 4" xfId="8735"/>
    <cellStyle name="Normální 2 57" xfId="5316"/>
    <cellStyle name="Normální 2 57 2" xfId="12289"/>
    <cellStyle name="Normální 2 57 2 2" xfId="18773"/>
    <cellStyle name="Normální 2 57 3" xfId="15532"/>
    <cellStyle name="Normální 2 57 4" xfId="9041"/>
    <cellStyle name="Normální 2 58" xfId="5540"/>
    <cellStyle name="Normální 2 58 2" xfId="12403"/>
    <cellStyle name="Normální 2 58 2 2" xfId="18887"/>
    <cellStyle name="Normální 2 58 3" xfId="15646"/>
    <cellStyle name="Normální 2 58 4" xfId="9157"/>
    <cellStyle name="Normální 2 59" xfId="5246"/>
    <cellStyle name="Normální 2 59 2" xfId="12259"/>
    <cellStyle name="Normální 2 59 2 2" xfId="18743"/>
    <cellStyle name="Normální 2 59 3" xfId="15502"/>
    <cellStyle name="Normální 2 59 4" xfId="9011"/>
    <cellStyle name="Normální 2 6" xfId="18"/>
    <cellStyle name="normální 2 6 2" xfId="1366"/>
    <cellStyle name="normální 2 6 2 2" xfId="3974"/>
    <cellStyle name="normální 2 6 2 3" xfId="6335"/>
    <cellStyle name="normální 2 6 3" xfId="1265"/>
    <cellStyle name="normální 2 6 4" xfId="5658"/>
    <cellStyle name="normální 2 6 5" xfId="160"/>
    <cellStyle name="Normální 2 6 6" xfId="20717"/>
    <cellStyle name="Normální 2 6 7" xfId="20803"/>
    <cellStyle name="Normální 2 60" xfId="5500"/>
    <cellStyle name="Normální 2 60 2" xfId="12374"/>
    <cellStyle name="Normální 2 60 2 2" xfId="18858"/>
    <cellStyle name="Normální 2 60 3" xfId="15617"/>
    <cellStyle name="Normální 2 60 4" xfId="9128"/>
    <cellStyle name="Normální 2 61" xfId="7023"/>
    <cellStyle name="Normální 2 61 2" xfId="13746"/>
    <cellStyle name="Normální 2 61 2 2" xfId="20230"/>
    <cellStyle name="Normální 2 61 3" xfId="16990"/>
    <cellStyle name="Normální 2 61 4" xfId="10502"/>
    <cellStyle name="Normální 2 62" xfId="7058"/>
    <cellStyle name="Normální 2 62 2" xfId="13771"/>
    <cellStyle name="Normální 2 62 2 2" xfId="20255"/>
    <cellStyle name="Normální 2 62 3" xfId="17015"/>
    <cellStyle name="Normální 2 62 4" xfId="10527"/>
    <cellStyle name="Normální 2 63" xfId="7097"/>
    <cellStyle name="Normální 2 63 2" xfId="13800"/>
    <cellStyle name="Normální 2 63 2 2" xfId="20284"/>
    <cellStyle name="Normální 2 63 3" xfId="17044"/>
    <cellStyle name="Normální 2 63 4" xfId="10556"/>
    <cellStyle name="Normální 2 64" xfId="5354"/>
    <cellStyle name="Normální 2 64 2" xfId="12305"/>
    <cellStyle name="Normální 2 64 2 2" xfId="18789"/>
    <cellStyle name="Normální 2 64 3" xfId="15548"/>
    <cellStyle name="Normální 2 64 4" xfId="9058"/>
    <cellStyle name="Normální 2 65" xfId="5205"/>
    <cellStyle name="Normální 2 65 2" xfId="12242"/>
    <cellStyle name="Normální 2 65 2 2" xfId="18726"/>
    <cellStyle name="Normální 2 65 3" xfId="15485"/>
    <cellStyle name="Normální 2 65 4" xfId="8993"/>
    <cellStyle name="Normální 2 66" xfId="5364"/>
    <cellStyle name="Normální 2 66 2" xfId="12310"/>
    <cellStyle name="Normální 2 66 2 2" xfId="18794"/>
    <cellStyle name="Normální 2 66 3" xfId="15553"/>
    <cellStyle name="Normální 2 66 4" xfId="9063"/>
    <cellStyle name="Normální 2 67" xfId="5454"/>
    <cellStyle name="Normální 2 67 2" xfId="12353"/>
    <cellStyle name="Normální 2 67 2 2" xfId="18837"/>
    <cellStyle name="Normální 2 67 3" xfId="15596"/>
    <cellStyle name="Normální 2 67 4" xfId="9106"/>
    <cellStyle name="Normální 2 68" xfId="7121"/>
    <cellStyle name="Normální 2 68 2" xfId="13817"/>
    <cellStyle name="Normální 2 68 2 2" xfId="20301"/>
    <cellStyle name="Normální 2 68 3" xfId="17061"/>
    <cellStyle name="Normální 2 68 4" xfId="10574"/>
    <cellStyle name="Normální 2 69" xfId="7054"/>
    <cellStyle name="Normální 2 69 2" xfId="13767"/>
    <cellStyle name="Normální 2 69 2 2" xfId="20251"/>
    <cellStyle name="Normální 2 69 3" xfId="17011"/>
    <cellStyle name="Normální 2 69 4" xfId="10523"/>
    <cellStyle name="normální 2 7" xfId="287"/>
    <cellStyle name="normální 2 7 2" xfId="1371"/>
    <cellStyle name="normální 2 7 2 2" xfId="4937"/>
    <cellStyle name="normální 2 7 2 2 2" xfId="6971"/>
    <cellStyle name="normální 2 7 2 2 2 2" xfId="13699"/>
    <cellStyle name="normální 2 7 2 2 2 2 2" xfId="20183"/>
    <cellStyle name="normální 2 7 2 2 2 3" xfId="16943"/>
    <cellStyle name="normální 2 7 2 2 2 4" xfId="10455"/>
    <cellStyle name="normální 2 7 2 2 3" xfId="5482"/>
    <cellStyle name="normální 2 7 2 2 3 2" xfId="12362"/>
    <cellStyle name="normální 2 7 2 2 3 2 2" xfId="18846"/>
    <cellStyle name="normální 2 7 2 2 3 3" xfId="15605"/>
    <cellStyle name="normální 2 7 2 2 3 4" xfId="9116"/>
    <cellStyle name="normální 2 7 2 2 4" xfId="7127"/>
    <cellStyle name="normální 2 7 2 2 4 2" xfId="13821"/>
    <cellStyle name="normální 2 7 2 2 4 2 2" xfId="20305"/>
    <cellStyle name="normální 2 7 2 2 4 3" xfId="17065"/>
    <cellStyle name="normální 2 7 2 2 4 4" xfId="10578"/>
    <cellStyle name="normální 2 7 2 2 5" xfId="7481"/>
    <cellStyle name="normální 2 7 2 2 5 2" xfId="14042"/>
    <cellStyle name="normální 2 7 2 2 5 2 2" xfId="20526"/>
    <cellStyle name="normální 2 7 2 2 5 3" xfId="17286"/>
    <cellStyle name="normální 2 7 2 2 5 4" xfId="10802"/>
    <cellStyle name="normální 2 7 2 2 6" xfId="12135"/>
    <cellStyle name="normální 2 7 2 2 6 2" xfId="18619"/>
    <cellStyle name="normální 2 7 2 2 7" xfId="15378"/>
    <cellStyle name="normální 2 7 2 2 8" xfId="8884"/>
    <cellStyle name="normální 2 7 2 3" xfId="4002"/>
    <cellStyle name="normální 2 7 2 3 2" xfId="12056"/>
    <cellStyle name="normální 2 7 2 3 2 2" xfId="18540"/>
    <cellStyle name="normální 2 7 2 3 3" xfId="15302"/>
    <cellStyle name="normální 2 7 2 3 4" xfId="8790"/>
    <cellStyle name="normální 2 7 2 4" xfId="6340"/>
    <cellStyle name="normální 2 7 2 4 2" xfId="5608"/>
    <cellStyle name="normální 2 7 2 4 2 2" xfId="12455"/>
    <cellStyle name="normální 2 7 2 4 2 2 2" xfId="18939"/>
    <cellStyle name="normální 2 7 2 4 2 3" xfId="15698"/>
    <cellStyle name="normální 2 7 2 4 2 4" xfId="9209"/>
    <cellStyle name="normální 2 7 2 5" xfId="5344"/>
    <cellStyle name="normální 2 7 2 5 2" xfId="12300"/>
    <cellStyle name="normální 2 7 2 5 2 2" xfId="18784"/>
    <cellStyle name="normální 2 7 2 5 3" xfId="15543"/>
    <cellStyle name="normální 2 7 2 5 4" xfId="9053"/>
    <cellStyle name="normální 2 7 2 6" xfId="7394"/>
    <cellStyle name="normální 2 7 2 6 2" xfId="13967"/>
    <cellStyle name="normální 2 7 2 6 2 2" xfId="20451"/>
    <cellStyle name="normální 2 7 2 6 3" xfId="17211"/>
    <cellStyle name="normální 2 7 2 6 4" xfId="10727"/>
    <cellStyle name="normální 2 7 3" xfId="1266"/>
    <cellStyle name="normální 2 7 4" xfId="5683"/>
    <cellStyle name="Normální 2 70" xfId="5424"/>
    <cellStyle name="Normální 2 70 2" xfId="12338"/>
    <cellStyle name="Normální 2 70 2 2" xfId="18822"/>
    <cellStyle name="Normální 2 70 3" xfId="15581"/>
    <cellStyle name="Normální 2 70 4" xfId="9091"/>
    <cellStyle name="Normální 2 71" xfId="7062"/>
    <cellStyle name="Normální 2 71 2" xfId="13775"/>
    <cellStyle name="Normální 2 71 2 2" xfId="20259"/>
    <cellStyle name="Normální 2 71 3" xfId="17019"/>
    <cellStyle name="Normální 2 71 4" xfId="10531"/>
    <cellStyle name="Normální 2 72" xfId="7154"/>
    <cellStyle name="Normální 2 72 2" xfId="13842"/>
    <cellStyle name="Normální 2 72 2 2" xfId="20326"/>
    <cellStyle name="Normální 2 72 3" xfId="17086"/>
    <cellStyle name="Normální 2 72 4" xfId="10599"/>
    <cellStyle name="Normální 2 73" xfId="5093"/>
    <cellStyle name="Normální 2 73 2" xfId="12203"/>
    <cellStyle name="Normální 2 73 2 2" xfId="18687"/>
    <cellStyle name="Normální 2 73 3" xfId="15446"/>
    <cellStyle name="Normální 2 73 4" xfId="8953"/>
    <cellStyle name="Normální 2 74" xfId="5407"/>
    <cellStyle name="Normální 2 74 2" xfId="12330"/>
    <cellStyle name="Normální 2 74 2 2" xfId="18814"/>
    <cellStyle name="Normální 2 74 3" xfId="15573"/>
    <cellStyle name="Normální 2 74 4" xfId="9083"/>
    <cellStyle name="Normální 2 75" xfId="7176"/>
    <cellStyle name="Normální 2 75 2" xfId="13857"/>
    <cellStyle name="Normální 2 75 2 2" xfId="20341"/>
    <cellStyle name="Normální 2 75 3" xfId="17101"/>
    <cellStyle name="Normální 2 75 4" xfId="10614"/>
    <cellStyle name="Normální 2 76" xfId="5315"/>
    <cellStyle name="Normální 2 76 2" xfId="12288"/>
    <cellStyle name="Normální 2 76 2 2" xfId="18772"/>
    <cellStyle name="Normální 2 76 3" xfId="15531"/>
    <cellStyle name="Normální 2 76 4" xfId="9040"/>
    <cellStyle name="Normální 2 77" xfId="6901"/>
    <cellStyle name="Normální 2 77 2" xfId="13635"/>
    <cellStyle name="Normální 2 77 2 2" xfId="20119"/>
    <cellStyle name="Normální 2 77 3" xfId="16879"/>
    <cellStyle name="Normální 2 77 4" xfId="10391"/>
    <cellStyle name="Normální 2 78" xfId="5551"/>
    <cellStyle name="Normální 2 78 2" xfId="12413"/>
    <cellStyle name="Normální 2 78 2 2" xfId="18897"/>
    <cellStyle name="Normální 2 78 3" xfId="15656"/>
    <cellStyle name="Normální 2 78 4" xfId="9167"/>
    <cellStyle name="Normální 2 79" xfId="7200"/>
    <cellStyle name="Normální 2 79 2" xfId="13873"/>
    <cellStyle name="Normální 2 79 2 2" xfId="20357"/>
    <cellStyle name="Normální 2 79 3" xfId="17117"/>
    <cellStyle name="Normální 2 79 4" xfId="10630"/>
    <cellStyle name="normální 2 8" xfId="1267"/>
    <cellStyle name="normální 2 8 2" xfId="4013"/>
    <cellStyle name="normální 2 8 2 2" xfId="4942"/>
    <cellStyle name="normální 2 8 2 2 2" xfId="6976"/>
    <cellStyle name="normální 2 8 2 2 2 2" xfId="13704"/>
    <cellStyle name="normální 2 8 2 2 2 2 2" xfId="20188"/>
    <cellStyle name="normální 2 8 2 2 2 3" xfId="16948"/>
    <cellStyle name="normální 2 8 2 2 2 4" xfId="10460"/>
    <cellStyle name="normální 2 8 2 2 3" xfId="6242"/>
    <cellStyle name="normální 2 8 2 2 3 2" xfId="13004"/>
    <cellStyle name="normální 2 8 2 2 3 2 2" xfId="19488"/>
    <cellStyle name="normální 2 8 2 2 3 3" xfId="16248"/>
    <cellStyle name="normální 2 8 2 2 3 4" xfId="9759"/>
    <cellStyle name="normální 2 8 2 2 4" xfId="5297"/>
    <cellStyle name="normální 2 8 2 2 4 2" xfId="12281"/>
    <cellStyle name="normální 2 8 2 2 4 2 2" xfId="18765"/>
    <cellStyle name="normální 2 8 2 2 4 3" xfId="15524"/>
    <cellStyle name="normální 2 8 2 2 4 4" xfId="9033"/>
    <cellStyle name="normální 2 8 2 2 5" xfId="7486"/>
    <cellStyle name="normální 2 8 2 2 5 2" xfId="14047"/>
    <cellStyle name="normální 2 8 2 2 5 2 2" xfId="20531"/>
    <cellStyle name="normální 2 8 2 2 5 3" xfId="17291"/>
    <cellStyle name="normální 2 8 2 2 5 4" xfId="10807"/>
    <cellStyle name="normální 2 8 2 2 6" xfId="12140"/>
    <cellStyle name="normální 2 8 2 2 6 2" xfId="18624"/>
    <cellStyle name="normální 2 8 2 2 7" xfId="15383"/>
    <cellStyle name="normální 2 8 2 2 8" xfId="8889"/>
    <cellStyle name="normální 2 8 2 3" xfId="6931"/>
    <cellStyle name="normální 2 8 2 3 2" xfId="13660"/>
    <cellStyle name="normální 2 8 2 3 2 2" xfId="20144"/>
    <cellStyle name="normální 2 8 2 3 3" xfId="16904"/>
    <cellStyle name="normální 2 8 2 3 4" xfId="10416"/>
    <cellStyle name="normální 2 8 2 4" xfId="7039"/>
    <cellStyle name="normální 2 8 2 4 2" xfId="13758"/>
    <cellStyle name="normální 2 8 2 4 2 2" xfId="20242"/>
    <cellStyle name="normální 2 8 2 4 3" xfId="17002"/>
    <cellStyle name="normální 2 8 2 4 4" xfId="10514"/>
    <cellStyle name="normální 2 8 2 5" xfId="5447"/>
    <cellStyle name="normální 2 8 2 5 2" xfId="12351"/>
    <cellStyle name="normální 2 8 2 5 2 2" xfId="18835"/>
    <cellStyle name="normální 2 8 2 5 3" xfId="15594"/>
    <cellStyle name="normální 2 8 2 5 4" xfId="9104"/>
    <cellStyle name="normální 2 8 2 6" xfId="7399"/>
    <cellStyle name="normální 2 8 2 6 2" xfId="13972"/>
    <cellStyle name="normální 2 8 2 6 2 2" xfId="20456"/>
    <cellStyle name="normální 2 8 2 6 3" xfId="17216"/>
    <cellStyle name="normální 2 8 2 6 4" xfId="10732"/>
    <cellStyle name="normální 2 8 2 7" xfId="12061"/>
    <cellStyle name="normální 2 8 2 7 2" xfId="18545"/>
    <cellStyle name="normální 2 8 2 8" xfId="15308"/>
    <cellStyle name="normální 2 8 2 9" xfId="8796"/>
    <cellStyle name="normální 2 8 3" xfId="4894"/>
    <cellStyle name="Normální 2 80" xfId="5543"/>
    <cellStyle name="Normální 2 80 2" xfId="12406"/>
    <cellStyle name="Normální 2 80 2 2" xfId="18890"/>
    <cellStyle name="Normální 2 80 3" xfId="15649"/>
    <cellStyle name="Normální 2 80 4" xfId="9160"/>
    <cellStyle name="Normální 2 81" xfId="7225"/>
    <cellStyle name="Normální 2 81 2" xfId="13890"/>
    <cellStyle name="Normální 2 81 2 2" xfId="20374"/>
    <cellStyle name="Normální 2 81 3" xfId="17134"/>
    <cellStyle name="Normální 2 81 4" xfId="10648"/>
    <cellStyle name="Normální 2 82" xfId="7273"/>
    <cellStyle name="Normální 2 82 2" xfId="13903"/>
    <cellStyle name="Normální 2 82 2 2" xfId="20387"/>
    <cellStyle name="Normální 2 82 3" xfId="17147"/>
    <cellStyle name="Normální 2 82 4" xfId="10662"/>
    <cellStyle name="Normální 2 83" xfId="7241"/>
    <cellStyle name="Normální 2 83 2" xfId="13893"/>
    <cellStyle name="Normální 2 83 2 2" xfId="20377"/>
    <cellStyle name="Normální 2 83 3" xfId="17137"/>
    <cellStyle name="Normální 2 83 4" xfId="10651"/>
    <cellStyle name="Normální 2 84" xfId="7297"/>
    <cellStyle name="Normální 2 84 2" xfId="13912"/>
    <cellStyle name="Normální 2 84 2 2" xfId="20396"/>
    <cellStyle name="Normální 2 84 3" xfId="17156"/>
    <cellStyle name="Normální 2 84 4" xfId="10671"/>
    <cellStyle name="Normální 2 85" xfId="7254"/>
    <cellStyle name="Normální 2 85 2" xfId="13897"/>
    <cellStyle name="Normální 2 85 2 2" xfId="20381"/>
    <cellStyle name="Normální 2 85 3" xfId="17141"/>
    <cellStyle name="Normální 2 85 4" xfId="10655"/>
    <cellStyle name="Normální 2 86" xfId="7333"/>
    <cellStyle name="Normální 2 86 2" xfId="13923"/>
    <cellStyle name="Normální 2 86 2 2" xfId="20407"/>
    <cellStyle name="Normální 2 86 3" xfId="17167"/>
    <cellStyle name="Normální 2 86 4" xfId="10682"/>
    <cellStyle name="Normální 2 87" xfId="7252"/>
    <cellStyle name="Normální 2 87 2" xfId="13896"/>
    <cellStyle name="Normální 2 87 2 2" xfId="20380"/>
    <cellStyle name="Normální 2 87 3" xfId="17140"/>
    <cellStyle name="Normální 2 87 4" xfId="10654"/>
    <cellStyle name="Normální 2 88" xfId="7343"/>
    <cellStyle name="Normální 2 88 2" xfId="13933"/>
    <cellStyle name="Normální 2 88 2 2" xfId="20417"/>
    <cellStyle name="Normální 2 88 3" xfId="17177"/>
    <cellStyle name="Normální 2 88 4" xfId="10692"/>
    <cellStyle name="Normální 2 89" xfId="7366"/>
    <cellStyle name="Normální 2 89 2" xfId="13945"/>
    <cellStyle name="Normální 2 89 2 2" xfId="20429"/>
    <cellStyle name="Normální 2 89 3" xfId="17189"/>
    <cellStyle name="Normální 2 89 4" xfId="10705"/>
    <cellStyle name="normální 2 9" xfId="1268"/>
    <cellStyle name="normální 2 9 2" xfId="4000"/>
    <cellStyle name="normální 2 9 2 2" xfId="4936"/>
    <cellStyle name="normální 2 9 2 2 2" xfId="6970"/>
    <cellStyle name="normální 2 9 2 2 2 2" xfId="13698"/>
    <cellStyle name="normální 2 9 2 2 2 2 2" xfId="20182"/>
    <cellStyle name="normální 2 9 2 2 2 3" xfId="16942"/>
    <cellStyle name="normální 2 9 2 2 2 4" xfId="10454"/>
    <cellStyle name="normální 2 9 2 2 3" xfId="7169"/>
    <cellStyle name="normální 2 9 2 2 3 2" xfId="13853"/>
    <cellStyle name="normální 2 9 2 2 3 2 2" xfId="20337"/>
    <cellStyle name="normální 2 9 2 2 3 3" xfId="17097"/>
    <cellStyle name="normální 2 9 2 2 3 4" xfId="10610"/>
    <cellStyle name="normální 2 9 2 2 4" xfId="7190"/>
    <cellStyle name="normální 2 9 2 2 4 2" xfId="13867"/>
    <cellStyle name="normální 2 9 2 2 4 2 2" xfId="20351"/>
    <cellStyle name="normální 2 9 2 2 4 3" xfId="17111"/>
    <cellStyle name="normální 2 9 2 2 4 4" xfId="10624"/>
    <cellStyle name="normální 2 9 2 2 5" xfId="7480"/>
    <cellStyle name="normální 2 9 2 2 5 2" xfId="14041"/>
    <cellStyle name="normální 2 9 2 2 5 2 2" xfId="20525"/>
    <cellStyle name="normální 2 9 2 2 5 3" xfId="17285"/>
    <cellStyle name="normální 2 9 2 2 5 4" xfId="10801"/>
    <cellStyle name="normální 2 9 2 2 6" xfId="12134"/>
    <cellStyle name="normální 2 9 2 2 6 2" xfId="18618"/>
    <cellStyle name="normální 2 9 2 2 7" xfId="15377"/>
    <cellStyle name="normální 2 9 2 2 8" xfId="8883"/>
    <cellStyle name="normální 2 9 2 3" xfId="6925"/>
    <cellStyle name="normální 2 9 2 3 2" xfId="13654"/>
    <cellStyle name="normální 2 9 2 3 2 2" xfId="20138"/>
    <cellStyle name="normální 2 9 2 3 3" xfId="16898"/>
    <cellStyle name="normální 2 9 2 3 4" xfId="10410"/>
    <cellStyle name="normální 2 9 2 4" xfId="5563"/>
    <cellStyle name="normální 2 9 2 4 2" xfId="12423"/>
    <cellStyle name="normální 2 9 2 4 2 2" xfId="18907"/>
    <cellStyle name="normální 2 9 2 4 3" xfId="15666"/>
    <cellStyle name="normální 2 9 2 4 4" xfId="9177"/>
    <cellStyle name="normální 2 9 2 5" xfId="5190"/>
    <cellStyle name="normální 2 9 2 5 2" xfId="12238"/>
    <cellStyle name="normální 2 9 2 5 2 2" xfId="18722"/>
    <cellStyle name="normální 2 9 2 5 3" xfId="15481"/>
    <cellStyle name="normální 2 9 2 5 4" xfId="8989"/>
    <cellStyle name="normální 2 9 2 6" xfId="7393"/>
    <cellStyle name="normální 2 9 2 6 2" xfId="13966"/>
    <cellStyle name="normální 2 9 2 6 2 2" xfId="20450"/>
    <cellStyle name="normální 2 9 2 6 3" xfId="17210"/>
    <cellStyle name="normální 2 9 2 6 4" xfId="10726"/>
    <cellStyle name="normální 2 9 2 7" xfId="12055"/>
    <cellStyle name="normální 2 9 2 7 2" xfId="18539"/>
    <cellStyle name="normální 2 9 2 8" xfId="15301"/>
    <cellStyle name="normální 2 9 2 9" xfId="8789"/>
    <cellStyle name="normální 2 9 3" xfId="4895"/>
    <cellStyle name="Normální 2 90" xfId="7383"/>
    <cellStyle name="Normální 2 90 2" xfId="13957"/>
    <cellStyle name="Normální 2 90 2 2" xfId="20441"/>
    <cellStyle name="Normální 2 90 3" xfId="17201"/>
    <cellStyle name="Normální 2 90 4" xfId="10717"/>
    <cellStyle name="Normální 2 91" xfId="7375"/>
    <cellStyle name="Normální 2 91 2" xfId="13951"/>
    <cellStyle name="Normální 2 91 2 2" xfId="20435"/>
    <cellStyle name="Normální 2 91 3" xfId="17195"/>
    <cellStyle name="Normální 2 91 4" xfId="10711"/>
    <cellStyle name="Normální 2 92" xfId="7457"/>
    <cellStyle name="Normální 2 92 2" xfId="14018"/>
    <cellStyle name="Normální 2 92 2 2" xfId="20502"/>
    <cellStyle name="Normální 2 92 3" xfId="17262"/>
    <cellStyle name="Normální 2 92 4" xfId="10778"/>
    <cellStyle name="Normální 2 93" xfId="7380"/>
    <cellStyle name="Normální 2 93 2" xfId="13954"/>
    <cellStyle name="Normální 2 93 2 2" xfId="20438"/>
    <cellStyle name="Normální 2 93 3" xfId="17198"/>
    <cellStyle name="Normální 2 93 4" xfId="10714"/>
    <cellStyle name="normální 2 94" xfId="58"/>
    <cellStyle name="Normální 2 94 2" xfId="20638"/>
    <cellStyle name="Normální 2 95" xfId="20640"/>
    <cellStyle name="Normální 2 96" xfId="20634"/>
    <cellStyle name="Normální 2 97" xfId="20637"/>
    <cellStyle name="Normální 2 98" xfId="20639"/>
    <cellStyle name="Normální 2 99" xfId="8768"/>
    <cellStyle name="Normální 20" xfId="497"/>
    <cellStyle name="normální 20 2" xfId="4896"/>
    <cellStyle name="normální 20 3" xfId="1970"/>
    <cellStyle name="Normální 20 4" xfId="5746"/>
    <cellStyle name="normální 21" xfId="305"/>
    <cellStyle name="normální 21 10" xfId="306"/>
    <cellStyle name="normální 21 11" xfId="307"/>
    <cellStyle name="normální 21 12" xfId="308"/>
    <cellStyle name="normální 21 13" xfId="309"/>
    <cellStyle name="normální 21 14" xfId="310"/>
    <cellStyle name="normální 21 15" xfId="311"/>
    <cellStyle name="normální 21 16" xfId="312"/>
    <cellStyle name="normální 21 17" xfId="313"/>
    <cellStyle name="normální 21 18" xfId="314"/>
    <cellStyle name="Normální 21 19" xfId="2009"/>
    <cellStyle name="normální 21 2" xfId="315"/>
    <cellStyle name="Normální 21 20" xfId="1966"/>
    <cellStyle name="Normální 21 21" xfId="1934"/>
    <cellStyle name="Normální 21 22" xfId="5324"/>
    <cellStyle name="normální 21 23" xfId="5687"/>
    <cellStyle name="Normální 21 24" xfId="5593"/>
    <cellStyle name="Normální 21 25" xfId="5570"/>
    <cellStyle name="Normální 21 26" xfId="5669"/>
    <cellStyle name="Normální 21 27" xfId="5113"/>
    <cellStyle name="Normální 21 28" xfId="5984"/>
    <cellStyle name="Normální 21 29" xfId="7171"/>
    <cellStyle name="normální 21 3" xfId="316"/>
    <cellStyle name="Normální 21 30" xfId="5193"/>
    <cellStyle name="Normální 21 31" xfId="5399"/>
    <cellStyle name="Normální 21 32" xfId="5418"/>
    <cellStyle name="Normální 21 33" xfId="7094"/>
    <cellStyle name="Normální 21 34" xfId="7043"/>
    <cellStyle name="Normální 21 35" xfId="7105"/>
    <cellStyle name="Normální 21 36" xfId="5298"/>
    <cellStyle name="Normální 21 37" xfId="4852"/>
    <cellStyle name="Normální 21 38" xfId="5195"/>
    <cellStyle name="Normální 21 39" xfId="5432"/>
    <cellStyle name="normální 21 4" xfId="317"/>
    <cellStyle name="Normální 21 40" xfId="7067"/>
    <cellStyle name="Normální 21 41" xfId="5465"/>
    <cellStyle name="Normální 21 42" xfId="7145"/>
    <cellStyle name="Normální 21 43" xfId="5192"/>
    <cellStyle name="Normální 21 44" xfId="5494"/>
    <cellStyle name="Normální 21 45" xfId="5251"/>
    <cellStyle name="Normální 21 46" xfId="7214"/>
    <cellStyle name="Normální 21 47" xfId="7277"/>
    <cellStyle name="Normální 21 48" xfId="5169"/>
    <cellStyle name="Normální 21 49" xfId="4850"/>
    <cellStyle name="normální 21 5" xfId="318"/>
    <cellStyle name="Normální 21 50" xfId="7260"/>
    <cellStyle name="Normální 21 51" xfId="7305"/>
    <cellStyle name="Normální 21 52" xfId="7232"/>
    <cellStyle name="Normální 21 53" xfId="7347"/>
    <cellStyle name="Normální 21 54" xfId="7442"/>
    <cellStyle name="Normální 21 55" xfId="7414"/>
    <cellStyle name="Normální 21 56" xfId="7358"/>
    <cellStyle name="Normální 21 57" xfId="7416"/>
    <cellStyle name="Normální 21 58" xfId="7419"/>
    <cellStyle name="normální 21 6" xfId="319"/>
    <cellStyle name="normální 21 7" xfId="320"/>
    <cellStyle name="normální 21 8" xfId="321"/>
    <cellStyle name="normální 21 9" xfId="322"/>
    <cellStyle name="Normální 22" xfId="1161"/>
    <cellStyle name="Normální 22 10" xfId="6897"/>
    <cellStyle name="normální 22 2" xfId="2065"/>
    <cellStyle name="Normální 22 3" xfId="2010"/>
    <cellStyle name="Normální 22 4" xfId="4846"/>
    <cellStyle name="Normální 22 5" xfId="5458"/>
    <cellStyle name="Normální 22 6" xfId="5200"/>
    <cellStyle name="Normální 22 7" xfId="6305"/>
    <cellStyle name="Normální 22 8" xfId="5577"/>
    <cellStyle name="Normální 22 9" xfId="5518"/>
    <cellStyle name="normální 223" xfId="2066"/>
    <cellStyle name="normální 224" xfId="2067"/>
    <cellStyle name="normální 23" xfId="323"/>
    <cellStyle name="normální 23 10" xfId="324"/>
    <cellStyle name="normální 23 11" xfId="325"/>
    <cellStyle name="normální 23 12" xfId="326"/>
    <cellStyle name="normální 23 13" xfId="327"/>
    <cellStyle name="normální 23 14" xfId="328"/>
    <cellStyle name="normální 23 15" xfId="329"/>
    <cellStyle name="normální 23 16" xfId="330"/>
    <cellStyle name="normální 23 17" xfId="331"/>
    <cellStyle name="normální 23 18" xfId="332"/>
    <cellStyle name="normální 23 19" xfId="1971"/>
    <cellStyle name="normální 23 19 2" xfId="12028"/>
    <cellStyle name="normální 23 19 2 2" xfId="18512"/>
    <cellStyle name="normální 23 19 3" xfId="15273"/>
    <cellStyle name="normální 23 19 4" xfId="8736"/>
    <cellStyle name="normální 23 2" xfId="333"/>
    <cellStyle name="normální 23 2 2" xfId="4897"/>
    <cellStyle name="normální 23 2 2 2" xfId="12113"/>
    <cellStyle name="normální 23 2 2 2 2" xfId="18597"/>
    <cellStyle name="normální 23 2 2 3" xfId="15356"/>
    <cellStyle name="normální 23 2 2 4" xfId="8862"/>
    <cellStyle name="normální 23 2 3" xfId="5692"/>
    <cellStyle name="normální 23 2 3 2" xfId="5146"/>
    <cellStyle name="normální 23 2 3 2 2" xfId="12229"/>
    <cellStyle name="normální 23 2 3 2 2 2" xfId="18713"/>
    <cellStyle name="normální 23 2 3 2 3" xfId="15472"/>
    <cellStyle name="normální 23 2 3 2 4" xfId="8979"/>
    <cellStyle name="normální 23 2 4" xfId="5434"/>
    <cellStyle name="normální 23 2 4 2" xfId="12343"/>
    <cellStyle name="normální 23 2 4 2 2" xfId="18827"/>
    <cellStyle name="normální 23 2 4 3" xfId="15586"/>
    <cellStyle name="normální 23 2 4 4" xfId="9096"/>
    <cellStyle name="normální 23 2 5" xfId="7459"/>
    <cellStyle name="normální 23 2 5 2" xfId="14020"/>
    <cellStyle name="normální 23 2 5 2 2" xfId="20504"/>
    <cellStyle name="normální 23 2 5 3" xfId="17264"/>
    <cellStyle name="normální 23 2 5 4" xfId="10780"/>
    <cellStyle name="normální 23 20" xfId="5690"/>
    <cellStyle name="normální 23 21" xfId="7341"/>
    <cellStyle name="normální 23 21 2" xfId="13931"/>
    <cellStyle name="normální 23 21 2 2" xfId="20415"/>
    <cellStyle name="normální 23 21 3" xfId="17175"/>
    <cellStyle name="normální 23 21 4" xfId="10690"/>
    <cellStyle name="normální 23 3" xfId="334"/>
    <cellStyle name="normální 23 3 2" xfId="5055"/>
    <cellStyle name="normální 23 3 2 2" xfId="12189"/>
    <cellStyle name="normální 23 3 2 2 2" xfId="18673"/>
    <cellStyle name="normální 23 3 2 3" xfId="15432"/>
    <cellStyle name="normální 23 3 2 4" xfId="8938"/>
    <cellStyle name="normální 23 3 3" xfId="5693"/>
    <cellStyle name="normální 23 3 3 2" xfId="5520"/>
    <cellStyle name="normální 23 3 3 2 2" xfId="12389"/>
    <cellStyle name="normální 23 3 3 2 2 2" xfId="18873"/>
    <cellStyle name="normální 23 3 3 2 3" xfId="15632"/>
    <cellStyle name="normální 23 3 3 2 4" xfId="9143"/>
    <cellStyle name="normální 23 3 4" xfId="7095"/>
    <cellStyle name="normální 23 3 4 2" xfId="13799"/>
    <cellStyle name="normální 23 3 4 2 2" xfId="20283"/>
    <cellStyle name="normální 23 3 4 3" xfId="17043"/>
    <cellStyle name="normální 23 3 4 4" xfId="10555"/>
    <cellStyle name="normální 23 3 5" xfId="7536"/>
    <cellStyle name="normální 23 3 5 2" xfId="14096"/>
    <cellStyle name="normální 23 3 5 2 2" xfId="20580"/>
    <cellStyle name="normální 23 3 5 3" xfId="17340"/>
    <cellStyle name="normální 23 3 5 4" xfId="10856"/>
    <cellStyle name="normální 23 4" xfId="335"/>
    <cellStyle name="normální 23 4 2" xfId="5332"/>
    <cellStyle name="normální 23 4 2 2" xfId="12294"/>
    <cellStyle name="normální 23 4 2 2 2" xfId="18778"/>
    <cellStyle name="normální 23 4 2 3" xfId="15537"/>
    <cellStyle name="normální 23 4 2 4" xfId="9047"/>
    <cellStyle name="normální 23 5" xfId="336"/>
    <cellStyle name="normální 23 5 2" xfId="5213"/>
    <cellStyle name="normální 23 5 2 2" xfId="12246"/>
    <cellStyle name="normální 23 5 2 2 2" xfId="18730"/>
    <cellStyle name="normální 23 5 2 3" xfId="15489"/>
    <cellStyle name="normální 23 5 2 4" xfId="8997"/>
    <cellStyle name="normální 23 6" xfId="337"/>
    <cellStyle name="normální 23 6 2" xfId="7202"/>
    <cellStyle name="normální 23 6 2 2" xfId="13875"/>
    <cellStyle name="normální 23 6 2 2 2" xfId="20359"/>
    <cellStyle name="normální 23 6 2 3" xfId="17119"/>
    <cellStyle name="normální 23 6 2 4" xfId="10632"/>
    <cellStyle name="normální 23 7" xfId="338"/>
    <cellStyle name="normální 23 8" xfId="339"/>
    <cellStyle name="normální 23 9" xfId="340"/>
    <cellStyle name="normální 24" xfId="341"/>
    <cellStyle name="normální 24 10" xfId="342"/>
    <cellStyle name="normální 24 11" xfId="343"/>
    <cellStyle name="normální 24 12" xfId="344"/>
    <cellStyle name="normální 24 13" xfId="345"/>
    <cellStyle name="normální 24 14" xfId="346"/>
    <cellStyle name="normální 24 15" xfId="347"/>
    <cellStyle name="normální 24 16" xfId="348"/>
    <cellStyle name="normální 24 17" xfId="349"/>
    <cellStyle name="normální 24 18" xfId="350"/>
    <cellStyle name="normální 24 19" xfId="1972"/>
    <cellStyle name="normální 24 19 2" xfId="12029"/>
    <cellStyle name="normální 24 19 2 2" xfId="18513"/>
    <cellStyle name="normální 24 19 3" xfId="15274"/>
    <cellStyle name="normální 24 19 4" xfId="8737"/>
    <cellStyle name="normální 24 2" xfId="351"/>
    <cellStyle name="normální 24 2 2" xfId="4898"/>
    <cellStyle name="normální 24 2 2 2" xfId="12114"/>
    <cellStyle name="normální 24 2 2 2 2" xfId="18598"/>
    <cellStyle name="normální 24 2 2 3" xfId="15357"/>
    <cellStyle name="normální 24 2 2 4" xfId="8863"/>
    <cellStyle name="normální 24 2 3" xfId="5695"/>
    <cellStyle name="normální 24 2 3 2" xfId="7056"/>
    <cellStyle name="normální 24 2 3 2 2" xfId="13769"/>
    <cellStyle name="normální 24 2 3 2 2 2" xfId="20253"/>
    <cellStyle name="normální 24 2 3 2 3" xfId="17013"/>
    <cellStyle name="normální 24 2 3 2 4" xfId="10525"/>
    <cellStyle name="normální 24 2 4" xfId="5068"/>
    <cellStyle name="normální 24 2 4 2" xfId="12195"/>
    <cellStyle name="normální 24 2 4 2 2" xfId="18679"/>
    <cellStyle name="normální 24 2 4 3" xfId="15438"/>
    <cellStyle name="normální 24 2 4 4" xfId="8944"/>
    <cellStyle name="normální 24 2 5" xfId="7460"/>
    <cellStyle name="normální 24 2 5 2" xfId="14021"/>
    <cellStyle name="normální 24 2 5 2 2" xfId="20505"/>
    <cellStyle name="normální 24 2 5 3" xfId="17265"/>
    <cellStyle name="normální 24 2 5 4" xfId="10781"/>
    <cellStyle name="normální 24 20" xfId="5694"/>
    <cellStyle name="normální 24 21" xfId="7342"/>
    <cellStyle name="normální 24 21 2" xfId="13932"/>
    <cellStyle name="normální 24 21 2 2" xfId="20416"/>
    <cellStyle name="normální 24 21 3" xfId="17176"/>
    <cellStyle name="normální 24 21 4" xfId="10691"/>
    <cellStyle name="normální 24 3" xfId="352"/>
    <cellStyle name="normální 24 3 2" xfId="5056"/>
    <cellStyle name="normální 24 3 2 2" xfId="12190"/>
    <cellStyle name="normální 24 3 2 2 2" xfId="18674"/>
    <cellStyle name="normální 24 3 2 3" xfId="15433"/>
    <cellStyle name="normální 24 3 2 4" xfId="8939"/>
    <cellStyle name="normální 24 3 3" xfId="5696"/>
    <cellStyle name="normální 24 3 3 2" xfId="7210"/>
    <cellStyle name="normální 24 3 3 2 2" xfId="13882"/>
    <cellStyle name="normální 24 3 3 2 2 2" xfId="20366"/>
    <cellStyle name="normální 24 3 3 2 3" xfId="17126"/>
    <cellStyle name="normální 24 3 3 2 4" xfId="10639"/>
    <cellStyle name="normální 24 3 4" xfId="5750"/>
    <cellStyle name="normální 24 3 4 2" xfId="12521"/>
    <cellStyle name="normální 24 3 4 2 2" xfId="19005"/>
    <cellStyle name="normální 24 3 4 3" xfId="15765"/>
    <cellStyle name="normální 24 3 4 4" xfId="9275"/>
    <cellStyle name="normální 24 3 5" xfId="7537"/>
    <cellStyle name="normální 24 3 5 2" xfId="14097"/>
    <cellStyle name="normální 24 3 5 2 2" xfId="20581"/>
    <cellStyle name="normální 24 3 5 3" xfId="17341"/>
    <cellStyle name="normální 24 3 5 4" xfId="10857"/>
    <cellStyle name="normální 24 4" xfId="353"/>
    <cellStyle name="normální 24 4 2" xfId="5212"/>
    <cellStyle name="normální 24 4 2 2" xfId="12245"/>
    <cellStyle name="normální 24 4 2 2 2" xfId="18729"/>
    <cellStyle name="normální 24 4 2 3" xfId="15488"/>
    <cellStyle name="normální 24 4 2 4" xfId="8996"/>
    <cellStyle name="normální 24 5" xfId="354"/>
    <cellStyle name="normální 24 5 2" xfId="5623"/>
    <cellStyle name="normální 24 5 2 2" xfId="12467"/>
    <cellStyle name="normální 24 5 2 2 2" xfId="18951"/>
    <cellStyle name="normální 24 5 2 3" xfId="15710"/>
    <cellStyle name="normální 24 5 2 4" xfId="9221"/>
    <cellStyle name="normální 24 6" xfId="355"/>
    <cellStyle name="normální 24 6 2" xfId="5699"/>
    <cellStyle name="normální 24 6 2 2" xfId="12504"/>
    <cellStyle name="normální 24 6 2 2 2" xfId="18988"/>
    <cellStyle name="normální 24 6 2 3" xfId="15749"/>
    <cellStyle name="normální 24 6 2 4" xfId="9258"/>
    <cellStyle name="normální 24 7" xfId="356"/>
    <cellStyle name="normální 24 8" xfId="357"/>
    <cellStyle name="normální 24 9" xfId="358"/>
    <cellStyle name="normální 25" xfId="359"/>
    <cellStyle name="normální 25 10" xfId="360"/>
    <cellStyle name="normální 25 11" xfId="361"/>
    <cellStyle name="normální 25 12" xfId="362"/>
    <cellStyle name="normální 25 13" xfId="363"/>
    <cellStyle name="normální 25 14" xfId="364"/>
    <cellStyle name="normální 25 15" xfId="365"/>
    <cellStyle name="normální 25 16" xfId="366"/>
    <cellStyle name="normální 25 17" xfId="367"/>
    <cellStyle name="normální 25 18" xfId="368"/>
    <cellStyle name="Normální 25 19" xfId="2011"/>
    <cellStyle name="normální 25 2" xfId="369"/>
    <cellStyle name="Normální 25 2 2" xfId="4918"/>
    <cellStyle name="normální 25 2 3" xfId="5701"/>
    <cellStyle name="Normální 25 20" xfId="4845"/>
    <cellStyle name="Normální 25 21" xfId="5099"/>
    <cellStyle name="Normální 25 22" xfId="5362"/>
    <cellStyle name="normální 25 23" xfId="5700"/>
    <cellStyle name="Normální 25 24" xfId="5580"/>
    <cellStyle name="Normální 25 25" xfId="5437"/>
    <cellStyle name="Normální 25 26" xfId="5323"/>
    <cellStyle name="Normální 25 27" xfId="5166"/>
    <cellStyle name="Normální 25 28" xfId="5181"/>
    <cellStyle name="Normální 25 29" xfId="7111"/>
    <cellStyle name="normální 25 3" xfId="370"/>
    <cellStyle name="Normální 25 30" xfId="6900"/>
    <cellStyle name="Normální 25 31" xfId="7185"/>
    <cellStyle name="Normální 25 32" xfId="5375"/>
    <cellStyle name="Normální 25 33" xfId="5159"/>
    <cellStyle name="Normální 25 34" xfId="5485"/>
    <cellStyle name="Normální 25 35" xfId="5433"/>
    <cellStyle name="Normální 25 36" xfId="5428"/>
    <cellStyle name="Normální 25 37" xfId="4843"/>
    <cellStyle name="Normální 25 38" xfId="7033"/>
    <cellStyle name="Normální 25 39" xfId="5080"/>
    <cellStyle name="normální 25 4" xfId="371"/>
    <cellStyle name="Normální 25 40" xfId="7050"/>
    <cellStyle name="Normální 25 41" xfId="5637"/>
    <cellStyle name="Normální 25 42" xfId="7046"/>
    <cellStyle name="Normální 25 43" xfId="7102"/>
    <cellStyle name="Normální 25 44" xfId="5096"/>
    <cellStyle name="Normální 25 45" xfId="5177"/>
    <cellStyle name="Normální 25 46" xfId="7288"/>
    <cellStyle name="Normální 25 47" xfId="7180"/>
    <cellStyle name="Normální 25 48" xfId="7248"/>
    <cellStyle name="Normální 25 49" xfId="7322"/>
    <cellStyle name="normální 25 5" xfId="372"/>
    <cellStyle name="Normální 25 50" xfId="7274"/>
    <cellStyle name="Normální 25 51" xfId="7239"/>
    <cellStyle name="Normální 25 52" xfId="7066"/>
    <cellStyle name="Normální 25 53" xfId="7348"/>
    <cellStyle name="Normální 25 54" xfId="7438"/>
    <cellStyle name="Normální 25 55" xfId="7356"/>
    <cellStyle name="Normální 25 56" xfId="7386"/>
    <cellStyle name="Normální 25 57" xfId="7369"/>
    <cellStyle name="Normální 25 58" xfId="7359"/>
    <cellStyle name="normální 25 6" xfId="373"/>
    <cellStyle name="normální 25 7" xfId="374"/>
    <cellStyle name="normální 25 8" xfId="375"/>
    <cellStyle name="normální 25 9" xfId="376"/>
    <cellStyle name="normální 26" xfId="377"/>
    <cellStyle name="normální 26 10" xfId="378"/>
    <cellStyle name="normální 26 11" xfId="379"/>
    <cellStyle name="normální 26 12" xfId="380"/>
    <cellStyle name="normální 26 13" xfId="381"/>
    <cellStyle name="normální 26 14" xfId="382"/>
    <cellStyle name="normální 26 15" xfId="383"/>
    <cellStyle name="normální 26 16" xfId="384"/>
    <cellStyle name="normální 26 17" xfId="385"/>
    <cellStyle name="normální 26 18" xfId="386"/>
    <cellStyle name="Normální 26 19" xfId="4806"/>
    <cellStyle name="normální 26 2" xfId="387"/>
    <cellStyle name="Normální 26 2 2" xfId="4863"/>
    <cellStyle name="normální 26 2 3" xfId="5704"/>
    <cellStyle name="Normální 26 20" xfId="5499"/>
    <cellStyle name="Normální 26 21" xfId="5562"/>
    <cellStyle name="Normální 26 22" xfId="5244"/>
    <cellStyle name="normální 26 23" xfId="5702"/>
    <cellStyle name="Normální 26 24" xfId="4853"/>
    <cellStyle name="Normální 26 25" xfId="6154"/>
    <cellStyle name="Normální 26 26" xfId="5336"/>
    <cellStyle name="Normální 26 27" xfId="5398"/>
    <cellStyle name="Normální 26 28" xfId="5426"/>
    <cellStyle name="Normální 26 29" xfId="7170"/>
    <cellStyle name="normální 26 3" xfId="388"/>
    <cellStyle name="Normální 26 30" xfId="5173"/>
    <cellStyle name="Normální 26 31" xfId="6233"/>
    <cellStyle name="Normální 26 32" xfId="7011"/>
    <cellStyle name="Normální 26 33" xfId="7074"/>
    <cellStyle name="Normální 26 34" xfId="4821"/>
    <cellStyle name="Normální 26 35" xfId="7187"/>
    <cellStyle name="Normální 26 36" xfId="7096"/>
    <cellStyle name="Normální 26 37" xfId="7040"/>
    <cellStyle name="Normální 26 38" xfId="5122"/>
    <cellStyle name="Normální 26 39" xfId="5228"/>
    <cellStyle name="normální 26 4" xfId="389"/>
    <cellStyle name="Normální 26 40" xfId="6996"/>
    <cellStyle name="Normální 26 41" xfId="7092"/>
    <cellStyle name="Normální 26 42" xfId="6909"/>
    <cellStyle name="Normální 26 43" xfId="7107"/>
    <cellStyle name="Normální 26 44" xfId="5538"/>
    <cellStyle name="Normální 26 45" xfId="7293"/>
    <cellStyle name="Normální 26 46" xfId="7231"/>
    <cellStyle name="Normální 26 47" xfId="7307"/>
    <cellStyle name="Normální 26 48" xfId="7270"/>
    <cellStyle name="Normální 26 49" xfId="7160"/>
    <cellStyle name="normální 26 5" xfId="390"/>
    <cellStyle name="Normální 26 50" xfId="7267"/>
    <cellStyle name="Normální 26 51" xfId="7324"/>
    <cellStyle name="Normální 26 52" xfId="7276"/>
    <cellStyle name="Normální 26 53" xfId="7455"/>
    <cellStyle name="Normální 26 54" xfId="7362"/>
    <cellStyle name="Normální 26 55" xfId="7526"/>
    <cellStyle name="Normální 26 56" xfId="7453"/>
    <cellStyle name="Normální 26 57" xfId="7415"/>
    <cellStyle name="Normální 26 58" xfId="7412"/>
    <cellStyle name="normální 26 6" xfId="391"/>
    <cellStyle name="normální 26 7" xfId="392"/>
    <cellStyle name="normální 26 8" xfId="393"/>
    <cellStyle name="normální 26 9" xfId="394"/>
    <cellStyle name="normální 27" xfId="395"/>
    <cellStyle name="normální 27 10" xfId="396"/>
    <cellStyle name="normální 27 11" xfId="397"/>
    <cellStyle name="normální 27 12" xfId="398"/>
    <cellStyle name="normální 27 13" xfId="399"/>
    <cellStyle name="normální 27 14" xfId="400"/>
    <cellStyle name="normální 27 15" xfId="401"/>
    <cellStyle name="normální 27 16" xfId="402"/>
    <cellStyle name="normální 27 17" xfId="403"/>
    <cellStyle name="normální 27 18" xfId="404"/>
    <cellStyle name="Normální 27 19" xfId="4915"/>
    <cellStyle name="Normální 27 19 2" xfId="12116"/>
    <cellStyle name="Normální 27 19 2 2" xfId="18600"/>
    <cellStyle name="Normální 27 19 3" xfId="15359"/>
    <cellStyle name="Normální 27 19 4" xfId="8865"/>
    <cellStyle name="normální 27 2" xfId="405"/>
    <cellStyle name="Normální 27 2 2" xfId="5066"/>
    <cellStyle name="Normální 27 2 2 2" xfId="12193"/>
    <cellStyle name="Normální 27 2 2 2 2" xfId="18677"/>
    <cellStyle name="Normální 27 2 2 3" xfId="15436"/>
    <cellStyle name="Normální 27 2 2 4" xfId="8942"/>
    <cellStyle name="Normální 27 20" xfId="5532"/>
    <cellStyle name="Normální 27 20 2" xfId="12397"/>
    <cellStyle name="Normální 27 20 2 2" xfId="18881"/>
    <cellStyle name="Normální 27 20 3" xfId="15640"/>
    <cellStyle name="Normální 27 20 4" xfId="9151"/>
    <cellStyle name="Normální 27 21" xfId="5595"/>
    <cellStyle name="Normální 27 21 2" xfId="12446"/>
    <cellStyle name="Normální 27 21 2 2" xfId="18930"/>
    <cellStyle name="Normální 27 21 3" xfId="15689"/>
    <cellStyle name="Normální 27 21 4" xfId="9200"/>
    <cellStyle name="Normální 27 22" xfId="5265"/>
    <cellStyle name="Normální 27 22 2" xfId="12268"/>
    <cellStyle name="Normální 27 22 2 2" xfId="18752"/>
    <cellStyle name="Normální 27 22 3" xfId="15511"/>
    <cellStyle name="Normální 27 22 4" xfId="9020"/>
    <cellStyle name="normální 27 23" xfId="5705"/>
    <cellStyle name="Normální 27 24" xfId="5516"/>
    <cellStyle name="Normální 27 24 2" xfId="12387"/>
    <cellStyle name="Normální 27 24 2 2" xfId="18871"/>
    <cellStyle name="Normální 27 24 3" xfId="15630"/>
    <cellStyle name="Normální 27 24 4" xfId="9141"/>
    <cellStyle name="Normální 27 25" xfId="5271"/>
    <cellStyle name="Normální 27 25 2" xfId="12271"/>
    <cellStyle name="Normální 27 25 2 2" xfId="18755"/>
    <cellStyle name="Normální 27 25 3" xfId="15514"/>
    <cellStyle name="Normální 27 25 4" xfId="9023"/>
    <cellStyle name="Normální 27 26" xfId="5444"/>
    <cellStyle name="Normální 27 26 2" xfId="12348"/>
    <cellStyle name="Normální 27 26 2 2" xfId="18832"/>
    <cellStyle name="Normální 27 26 3" xfId="15591"/>
    <cellStyle name="Normální 27 26 4" xfId="9101"/>
    <cellStyle name="Normální 27 27" xfId="5477"/>
    <cellStyle name="Normální 27 27 2" xfId="12360"/>
    <cellStyle name="Normální 27 27 2 2" xfId="18844"/>
    <cellStyle name="Normální 27 27 3" xfId="15603"/>
    <cellStyle name="Normální 27 27 4" xfId="9114"/>
    <cellStyle name="Normální 27 28" xfId="5258"/>
    <cellStyle name="Normální 27 28 2" xfId="12264"/>
    <cellStyle name="Normální 27 28 2 2" xfId="18748"/>
    <cellStyle name="Normální 27 28 3" xfId="15507"/>
    <cellStyle name="Normální 27 28 4" xfId="9016"/>
    <cellStyle name="Normální 27 29" xfId="7193"/>
    <cellStyle name="Normální 27 29 2" xfId="13869"/>
    <cellStyle name="Normální 27 29 2 2" xfId="20353"/>
    <cellStyle name="Normální 27 29 3" xfId="17113"/>
    <cellStyle name="Normální 27 29 4" xfId="10626"/>
    <cellStyle name="normální 27 3" xfId="406"/>
    <cellStyle name="Normální 27 3 2" xfId="5573"/>
    <cellStyle name="Normální 27 3 2 2" xfId="12432"/>
    <cellStyle name="Normální 27 3 2 2 2" xfId="18916"/>
    <cellStyle name="Normální 27 3 2 3" xfId="15675"/>
    <cellStyle name="Normální 27 3 2 4" xfId="9186"/>
    <cellStyle name="Normální 27 30" xfId="5291"/>
    <cellStyle name="Normální 27 30 2" xfId="12278"/>
    <cellStyle name="Normální 27 30 2 2" xfId="18762"/>
    <cellStyle name="Normální 27 30 3" xfId="15521"/>
    <cellStyle name="Normální 27 30 4" xfId="9030"/>
    <cellStyle name="Normální 27 31" xfId="7081"/>
    <cellStyle name="Normální 27 31 2" xfId="13787"/>
    <cellStyle name="Normální 27 31 2 2" xfId="20271"/>
    <cellStyle name="Normální 27 31 3" xfId="17031"/>
    <cellStyle name="Normální 27 31 4" xfId="10543"/>
    <cellStyle name="Normální 27 32" xfId="7137"/>
    <cellStyle name="Normální 27 32 2" xfId="13830"/>
    <cellStyle name="Normální 27 32 2 2" xfId="20314"/>
    <cellStyle name="Normální 27 32 3" xfId="17074"/>
    <cellStyle name="Normální 27 32 4" xfId="10587"/>
    <cellStyle name="Normální 27 33" xfId="4822"/>
    <cellStyle name="Normální 27 33 2" xfId="12101"/>
    <cellStyle name="Normální 27 33 2 2" xfId="18585"/>
    <cellStyle name="Normální 27 33 3" xfId="15348"/>
    <cellStyle name="Normální 27 33 4" xfId="8849"/>
    <cellStyle name="Normální 27 34" xfId="7183"/>
    <cellStyle name="Normální 27 34 2" xfId="13862"/>
    <cellStyle name="Normální 27 34 2 2" xfId="20346"/>
    <cellStyle name="Normální 27 34 3" xfId="17106"/>
    <cellStyle name="Normální 27 34 4" xfId="10619"/>
    <cellStyle name="Normální 27 35" xfId="7191"/>
    <cellStyle name="Normální 27 35 2" xfId="13868"/>
    <cellStyle name="Normální 27 35 2 2" xfId="20352"/>
    <cellStyle name="Normální 27 35 3" xfId="17112"/>
    <cellStyle name="Normální 27 35 4" xfId="10625"/>
    <cellStyle name="Normální 27 36" xfId="7086"/>
    <cellStyle name="Normální 27 36 2" xfId="13792"/>
    <cellStyle name="Normální 27 36 2 2" xfId="20276"/>
    <cellStyle name="Normální 27 36 3" xfId="17036"/>
    <cellStyle name="Normální 27 36 4" xfId="10548"/>
    <cellStyle name="Normální 27 37" xfId="5377"/>
    <cellStyle name="Normální 27 37 2" xfId="12322"/>
    <cellStyle name="Normální 27 37 2 2" xfId="18806"/>
    <cellStyle name="Normální 27 37 3" xfId="15565"/>
    <cellStyle name="Normální 27 37 4" xfId="9075"/>
    <cellStyle name="Normální 27 38" xfId="7059"/>
    <cellStyle name="Normální 27 38 2" xfId="13772"/>
    <cellStyle name="Normální 27 38 2 2" xfId="20256"/>
    <cellStyle name="Normální 27 38 3" xfId="17016"/>
    <cellStyle name="Normální 27 38 4" xfId="10528"/>
    <cellStyle name="Normální 27 39" xfId="5182"/>
    <cellStyle name="Normální 27 39 2" xfId="12235"/>
    <cellStyle name="Normální 27 39 2 2" xfId="18719"/>
    <cellStyle name="Normální 27 39 3" xfId="15478"/>
    <cellStyle name="Normální 27 39 4" xfId="8985"/>
    <cellStyle name="normální 27 4" xfId="407"/>
    <cellStyle name="Normální 27 4 2" xfId="5572"/>
    <cellStyle name="Normální 27 4 2 2" xfId="12431"/>
    <cellStyle name="Normální 27 4 2 2 2" xfId="18915"/>
    <cellStyle name="Normální 27 4 2 3" xfId="15674"/>
    <cellStyle name="Normální 27 4 2 4" xfId="9185"/>
    <cellStyle name="Normální 27 40" xfId="7195"/>
    <cellStyle name="Normální 27 40 2" xfId="13870"/>
    <cellStyle name="Normální 27 40 2 2" xfId="20354"/>
    <cellStyle name="Normální 27 40 3" xfId="17114"/>
    <cellStyle name="Normální 27 40 4" xfId="10627"/>
    <cellStyle name="Normální 27 41" xfId="7093"/>
    <cellStyle name="Normální 27 41 2" xfId="13798"/>
    <cellStyle name="Normální 27 41 2 2" xfId="20282"/>
    <cellStyle name="Normální 27 41 3" xfId="17042"/>
    <cellStyle name="Normální 27 41 4" xfId="10554"/>
    <cellStyle name="Normální 27 42" xfId="4844"/>
    <cellStyle name="Normální 27 42 2" xfId="12104"/>
    <cellStyle name="Normální 27 42 2 2" xfId="18588"/>
    <cellStyle name="Normální 27 42 3" xfId="15349"/>
    <cellStyle name="Normální 27 42 4" xfId="8852"/>
    <cellStyle name="Normální 27 43" xfId="5307"/>
    <cellStyle name="Normální 27 43 2" xfId="12284"/>
    <cellStyle name="Normální 27 43 2 2" xfId="18768"/>
    <cellStyle name="Normální 27 43 3" xfId="15527"/>
    <cellStyle name="Normální 27 43 4" xfId="9036"/>
    <cellStyle name="Normální 27 44" xfId="5245"/>
    <cellStyle name="Normální 27 44 2" xfId="12258"/>
    <cellStyle name="Normální 27 44 2 2" xfId="18742"/>
    <cellStyle name="Normální 27 44 3" xfId="15501"/>
    <cellStyle name="Normální 27 44 4" xfId="9010"/>
    <cellStyle name="Normální 27 45" xfId="7301"/>
    <cellStyle name="Normální 27 45 2" xfId="13915"/>
    <cellStyle name="Normální 27 45 2 2" xfId="20399"/>
    <cellStyle name="Normální 27 45 3" xfId="17159"/>
    <cellStyle name="Normální 27 45 4" xfId="10674"/>
    <cellStyle name="Normální 27 46" xfId="7286"/>
    <cellStyle name="Normální 27 46 2" xfId="13908"/>
    <cellStyle name="Normální 27 46 2 2" xfId="20392"/>
    <cellStyle name="Normální 27 46 3" xfId="17152"/>
    <cellStyle name="Normální 27 46 4" xfId="10667"/>
    <cellStyle name="Normální 27 47" xfId="7256"/>
    <cellStyle name="Normální 27 47 2" xfId="13898"/>
    <cellStyle name="Normální 27 47 2 2" xfId="20382"/>
    <cellStyle name="Normální 27 47 3" xfId="17142"/>
    <cellStyle name="Normální 27 47 4" xfId="10656"/>
    <cellStyle name="Normální 27 48" xfId="7328"/>
    <cellStyle name="Normální 27 48 2" xfId="13921"/>
    <cellStyle name="Normální 27 48 2 2" xfId="20405"/>
    <cellStyle name="Normální 27 48 3" xfId="17165"/>
    <cellStyle name="Normální 27 48 4" xfId="10680"/>
    <cellStyle name="Normální 27 49" xfId="7282"/>
    <cellStyle name="Normální 27 49 2" xfId="13905"/>
    <cellStyle name="Normální 27 49 2 2" xfId="20389"/>
    <cellStyle name="Normální 27 49 3" xfId="17149"/>
    <cellStyle name="Normální 27 49 4" xfId="10664"/>
    <cellStyle name="normální 27 5" xfId="408"/>
    <cellStyle name="Normální 27 50" xfId="7266"/>
    <cellStyle name="Normální 27 50 2" xfId="13902"/>
    <cellStyle name="Normální 27 50 2 2" xfId="20386"/>
    <cellStyle name="Normální 27 50 3" xfId="17146"/>
    <cellStyle name="Normální 27 50 4" xfId="10661"/>
    <cellStyle name="Normální 27 51" xfId="7325"/>
    <cellStyle name="Normální 27 51 2" xfId="13919"/>
    <cellStyle name="Normální 27 51 2 2" xfId="20403"/>
    <cellStyle name="Normální 27 51 3" xfId="17163"/>
    <cellStyle name="Normální 27 51 4" xfId="10678"/>
    <cellStyle name="Normální 27 52" xfId="5507"/>
    <cellStyle name="Normální 27 52 2" xfId="12380"/>
    <cellStyle name="Normální 27 52 2 2" xfId="18864"/>
    <cellStyle name="Normální 27 52 3" xfId="15623"/>
    <cellStyle name="Normální 27 52 4" xfId="9134"/>
    <cellStyle name="Normální 27 53" xfId="7462"/>
    <cellStyle name="Normální 27 53 2" xfId="14023"/>
    <cellStyle name="Normální 27 53 2 2" xfId="20507"/>
    <cellStyle name="Normální 27 53 3" xfId="17267"/>
    <cellStyle name="Normální 27 53 4" xfId="10783"/>
    <cellStyle name="Normální 27 54" xfId="7539"/>
    <cellStyle name="Normální 27 54 2" xfId="14099"/>
    <cellStyle name="Normální 27 54 2 2" xfId="20583"/>
    <cellStyle name="Normální 27 54 3" xfId="17343"/>
    <cellStyle name="Normální 27 54 4" xfId="10859"/>
    <cellStyle name="Normální 27 55" xfId="7371"/>
    <cellStyle name="Normální 27 55 2" xfId="13948"/>
    <cellStyle name="Normální 27 55 2 2" xfId="20432"/>
    <cellStyle name="Normální 27 55 3" xfId="17192"/>
    <cellStyle name="Normální 27 55 4" xfId="10708"/>
    <cellStyle name="Normální 27 56" xfId="7407"/>
    <cellStyle name="Normální 27 56 2" xfId="13980"/>
    <cellStyle name="Normální 27 56 2 2" xfId="20464"/>
    <cellStyle name="Normální 27 56 3" xfId="17224"/>
    <cellStyle name="Normální 27 56 4" xfId="10740"/>
    <cellStyle name="Normální 27 57" xfId="7411"/>
    <cellStyle name="Normální 27 57 2" xfId="13984"/>
    <cellStyle name="Normální 27 57 2 2" xfId="20468"/>
    <cellStyle name="Normální 27 57 3" xfId="17228"/>
    <cellStyle name="Normální 27 57 4" xfId="10744"/>
    <cellStyle name="Normální 27 58" xfId="7378"/>
    <cellStyle name="Normální 27 58 2" xfId="13953"/>
    <cellStyle name="Normální 27 58 2 2" xfId="20437"/>
    <cellStyle name="Normální 27 58 3" xfId="17197"/>
    <cellStyle name="Normální 27 58 4" xfId="10713"/>
    <cellStyle name="normální 27 6" xfId="409"/>
    <cellStyle name="normální 27 7" xfId="410"/>
    <cellStyle name="normální 27 8" xfId="411"/>
    <cellStyle name="normální 27 9" xfId="412"/>
    <cellStyle name="normální 28" xfId="413"/>
    <cellStyle name="normální 28 10" xfId="414"/>
    <cellStyle name="normální 28 11" xfId="415"/>
    <cellStyle name="normální 28 12" xfId="416"/>
    <cellStyle name="normální 28 13" xfId="417"/>
    <cellStyle name="normální 28 14" xfId="418"/>
    <cellStyle name="normální 28 15" xfId="419"/>
    <cellStyle name="normální 28 16" xfId="420"/>
    <cellStyle name="normální 28 17" xfId="421"/>
    <cellStyle name="normální 28 18" xfId="422"/>
    <cellStyle name="Normální 28 19" xfId="4864"/>
    <cellStyle name="Normální 28 19 2" xfId="12110"/>
    <cellStyle name="Normální 28 19 2 2" xfId="18594"/>
    <cellStyle name="Normální 28 19 3" xfId="15355"/>
    <cellStyle name="Normální 28 19 4" xfId="8858"/>
    <cellStyle name="normální 28 2" xfId="423"/>
    <cellStyle name="Normální 28 2 2" xfId="7052"/>
    <cellStyle name="Normální 28 2 2 2" xfId="13765"/>
    <cellStyle name="Normální 28 2 2 2 2" xfId="20249"/>
    <cellStyle name="Normální 28 2 2 3" xfId="17009"/>
    <cellStyle name="Normální 28 2 2 4" xfId="10521"/>
    <cellStyle name="Normální 28 20" xfId="5523"/>
    <cellStyle name="Normální 28 20 2" xfId="12390"/>
    <cellStyle name="Normální 28 20 2 2" xfId="18874"/>
    <cellStyle name="Normální 28 20 3" xfId="15633"/>
    <cellStyle name="Normální 28 20 4" xfId="9144"/>
    <cellStyle name="Normální 28 21" xfId="5587"/>
    <cellStyle name="Normální 28 21 2" xfId="12441"/>
    <cellStyle name="Normální 28 21 2 2" xfId="18925"/>
    <cellStyle name="Normální 28 21 3" xfId="15684"/>
    <cellStyle name="Normální 28 21 4" xfId="9195"/>
    <cellStyle name="Normální 28 22" xfId="5527"/>
    <cellStyle name="Normální 28 22 2" xfId="12393"/>
    <cellStyle name="Normální 28 22 2 2" xfId="18877"/>
    <cellStyle name="Normální 28 22 3" xfId="15636"/>
    <cellStyle name="Normální 28 22 4" xfId="9147"/>
    <cellStyle name="normální 28 23" xfId="5710"/>
    <cellStyle name="Normální 28 24" xfId="5396"/>
    <cellStyle name="Normální 28 24 2" xfId="12327"/>
    <cellStyle name="Normální 28 24 2 2" xfId="18811"/>
    <cellStyle name="Normální 28 24 3" xfId="15570"/>
    <cellStyle name="Normální 28 24 4" xfId="9080"/>
    <cellStyle name="Normální 28 25" xfId="5666"/>
    <cellStyle name="Normální 28 25 2" xfId="12489"/>
    <cellStyle name="Normální 28 25 2 2" xfId="18973"/>
    <cellStyle name="Normální 28 25 3" xfId="15733"/>
    <cellStyle name="Normální 28 25 4" xfId="9243"/>
    <cellStyle name="Normální 28 26" xfId="4854"/>
    <cellStyle name="Normální 28 26 2" xfId="12107"/>
    <cellStyle name="Normální 28 26 2 2" xfId="18591"/>
    <cellStyle name="Normální 28 26 3" xfId="15352"/>
    <cellStyle name="Normální 28 26 4" xfId="8855"/>
    <cellStyle name="Normální 28 27" xfId="7175"/>
    <cellStyle name="Normální 28 27 2" xfId="13856"/>
    <cellStyle name="Normální 28 27 2 2" xfId="20340"/>
    <cellStyle name="Normální 28 27 3" xfId="17100"/>
    <cellStyle name="Normální 28 27 4" xfId="10613"/>
    <cellStyle name="Normální 28 28" xfId="6899"/>
    <cellStyle name="Normální 28 28 2" xfId="13634"/>
    <cellStyle name="Normální 28 28 2 2" xfId="20118"/>
    <cellStyle name="Normální 28 28 3" xfId="16878"/>
    <cellStyle name="Normální 28 28 4" xfId="10390"/>
    <cellStyle name="Normální 28 29" xfId="5229"/>
    <cellStyle name="Normální 28 29 2" xfId="12250"/>
    <cellStyle name="Normální 28 29 2 2" xfId="18734"/>
    <cellStyle name="Normální 28 29 3" xfId="15493"/>
    <cellStyle name="Normální 28 29 4" xfId="9002"/>
    <cellStyle name="normální 28 3" xfId="424"/>
    <cellStyle name="Normální 28 3 2" xfId="7208"/>
    <cellStyle name="Normální 28 3 2 2" xfId="13880"/>
    <cellStyle name="Normální 28 3 2 2 2" xfId="20364"/>
    <cellStyle name="Normální 28 3 2 3" xfId="17124"/>
    <cellStyle name="Normální 28 3 2 4" xfId="10637"/>
    <cellStyle name="Normální 28 30" xfId="7178"/>
    <cellStyle name="Normální 28 30 2" xfId="13859"/>
    <cellStyle name="Normální 28 30 2 2" xfId="20343"/>
    <cellStyle name="Normální 28 30 3" xfId="17103"/>
    <cellStyle name="Normální 28 30 4" xfId="10616"/>
    <cellStyle name="Normální 28 31" xfId="7085"/>
    <cellStyle name="Normální 28 31 2" xfId="13791"/>
    <cellStyle name="Normální 28 31 2 2" xfId="20275"/>
    <cellStyle name="Normální 28 31 3" xfId="17035"/>
    <cellStyle name="Normální 28 31 4" xfId="10547"/>
    <cellStyle name="Normální 28 32" xfId="5556"/>
    <cellStyle name="Normální 28 32 2" xfId="12417"/>
    <cellStyle name="Normální 28 32 2 2" xfId="18901"/>
    <cellStyle name="Normální 28 32 3" xfId="15660"/>
    <cellStyle name="Normální 28 32 4" xfId="9171"/>
    <cellStyle name="Normální 28 33" xfId="5308"/>
    <cellStyle name="Normální 28 33 2" xfId="12285"/>
    <cellStyle name="Normální 28 33 2 2" xfId="18769"/>
    <cellStyle name="Normální 28 33 3" xfId="15528"/>
    <cellStyle name="Normální 28 33 4" xfId="9037"/>
    <cellStyle name="Normální 28 34" xfId="5607"/>
    <cellStyle name="Normální 28 34 2" xfId="12454"/>
    <cellStyle name="Normální 28 34 2 2" xfId="18938"/>
    <cellStyle name="Normální 28 34 3" xfId="15697"/>
    <cellStyle name="Normální 28 34 4" xfId="9208"/>
    <cellStyle name="Normální 28 35" xfId="5069"/>
    <cellStyle name="Normální 28 35 2" xfId="12196"/>
    <cellStyle name="Normální 28 35 2 2" xfId="18680"/>
    <cellStyle name="Normální 28 35 3" xfId="15439"/>
    <cellStyle name="Normální 28 35 4" xfId="8945"/>
    <cellStyle name="Normální 28 36" xfId="5403"/>
    <cellStyle name="Normální 28 36 2" xfId="12329"/>
    <cellStyle name="Normální 28 36 2 2" xfId="18813"/>
    <cellStyle name="Normální 28 36 3" xfId="15572"/>
    <cellStyle name="Normální 28 36 4" xfId="9082"/>
    <cellStyle name="Normální 28 37" xfId="5576"/>
    <cellStyle name="Normální 28 37 2" xfId="12434"/>
    <cellStyle name="Normální 28 37 2 2" xfId="18918"/>
    <cellStyle name="Normální 28 37 3" xfId="15677"/>
    <cellStyle name="Normální 28 37 4" xfId="9188"/>
    <cellStyle name="Normální 28 38" xfId="5355"/>
    <cellStyle name="Normální 28 38 2" xfId="12306"/>
    <cellStyle name="Normální 28 38 2 2" xfId="18790"/>
    <cellStyle name="Normální 28 38 3" xfId="15549"/>
    <cellStyle name="Normální 28 38 4" xfId="9059"/>
    <cellStyle name="Normální 28 39" xfId="7064"/>
    <cellStyle name="Normální 28 39 2" xfId="13777"/>
    <cellStyle name="Normální 28 39 2 2" xfId="20261"/>
    <cellStyle name="Normální 28 39 3" xfId="17021"/>
    <cellStyle name="Normální 28 39 4" xfId="10533"/>
    <cellStyle name="normální 28 4" xfId="425"/>
    <cellStyle name="Normální 28 4 2" xfId="5667"/>
    <cellStyle name="Normální 28 4 2 2" xfId="12490"/>
    <cellStyle name="Normální 28 4 2 2 2" xfId="18974"/>
    <cellStyle name="Normální 28 4 2 3" xfId="15734"/>
    <cellStyle name="Normální 28 4 2 4" xfId="9244"/>
    <cellStyle name="Normální 28 40" xfId="7101"/>
    <cellStyle name="Normální 28 40 2" xfId="13804"/>
    <cellStyle name="Normální 28 40 2 2" xfId="20288"/>
    <cellStyle name="Normální 28 40 3" xfId="17048"/>
    <cellStyle name="Normální 28 40 4" xfId="10560"/>
    <cellStyle name="Normální 28 41" xfId="5674"/>
    <cellStyle name="Normální 28 41 2" xfId="12493"/>
    <cellStyle name="Normální 28 41 2 2" xfId="18977"/>
    <cellStyle name="Normální 28 41 3" xfId="15737"/>
    <cellStyle name="Normální 28 41 4" xfId="9247"/>
    <cellStyle name="Normální 28 42" xfId="5289"/>
    <cellStyle name="Normální 28 42 2" xfId="12276"/>
    <cellStyle name="Normální 28 42 2 2" xfId="18760"/>
    <cellStyle name="Normální 28 42 3" xfId="15519"/>
    <cellStyle name="Normální 28 42 4" xfId="9028"/>
    <cellStyle name="Normální 28 43" xfId="7209"/>
    <cellStyle name="Normální 28 43 2" xfId="13881"/>
    <cellStyle name="Normální 28 43 2 2" xfId="20365"/>
    <cellStyle name="Normální 28 43 3" xfId="17125"/>
    <cellStyle name="Normální 28 43 4" xfId="10638"/>
    <cellStyle name="Normální 28 44" xfId="7177"/>
    <cellStyle name="Normální 28 44 2" xfId="13858"/>
    <cellStyle name="Normální 28 44 2 2" xfId="20342"/>
    <cellStyle name="Normální 28 44 3" xfId="17102"/>
    <cellStyle name="Normální 28 44 4" xfId="10615"/>
    <cellStyle name="Normální 28 45" xfId="7300"/>
    <cellStyle name="Normální 28 45 2" xfId="13914"/>
    <cellStyle name="Normální 28 45 2 2" xfId="20398"/>
    <cellStyle name="Normální 28 45 3" xfId="17158"/>
    <cellStyle name="Normální 28 45 4" xfId="10673"/>
    <cellStyle name="Normální 28 46" xfId="7279"/>
    <cellStyle name="Normální 28 46 2" xfId="13904"/>
    <cellStyle name="Normální 28 46 2 2" xfId="20388"/>
    <cellStyle name="Normální 28 46 3" xfId="17148"/>
    <cellStyle name="Normální 28 46 4" xfId="10663"/>
    <cellStyle name="Normální 28 47" xfId="7292"/>
    <cellStyle name="Normální 28 47 2" xfId="13910"/>
    <cellStyle name="Normální 28 47 2 2" xfId="20394"/>
    <cellStyle name="Normální 28 47 3" xfId="17154"/>
    <cellStyle name="Normální 28 47 4" xfId="10669"/>
    <cellStyle name="Normální 28 48" xfId="7284"/>
    <cellStyle name="Normální 28 48 2" xfId="13906"/>
    <cellStyle name="Normální 28 48 2 2" xfId="20390"/>
    <cellStyle name="Normální 28 48 3" xfId="17150"/>
    <cellStyle name="Normální 28 48 4" xfId="10665"/>
    <cellStyle name="Normální 28 49" xfId="7249"/>
    <cellStyle name="Normální 28 49 2" xfId="13895"/>
    <cellStyle name="Normální 28 49 2 2" xfId="20379"/>
    <cellStyle name="Normální 28 49 3" xfId="17139"/>
    <cellStyle name="Normální 28 49 4" xfId="10653"/>
    <cellStyle name="normální 28 5" xfId="426"/>
    <cellStyle name="Normální 28 50" xfId="7331"/>
    <cellStyle name="Normální 28 50 2" xfId="13922"/>
    <cellStyle name="Normální 28 50 2 2" xfId="20406"/>
    <cellStyle name="Normální 28 50 3" xfId="17166"/>
    <cellStyle name="Normální 28 50 4" xfId="10681"/>
    <cellStyle name="Normální 28 51" xfId="7263"/>
    <cellStyle name="Normální 28 51 2" xfId="13900"/>
    <cellStyle name="Normální 28 51 2 2" xfId="20384"/>
    <cellStyle name="Normální 28 51 3" xfId="17144"/>
    <cellStyle name="Normální 28 51 4" xfId="10659"/>
    <cellStyle name="Normální 28 52" xfId="7265"/>
    <cellStyle name="Normální 28 52 2" xfId="13901"/>
    <cellStyle name="Normální 28 52 2 2" xfId="20385"/>
    <cellStyle name="Normální 28 52 3" xfId="17145"/>
    <cellStyle name="Normální 28 52 4" xfId="10660"/>
    <cellStyle name="Normální 28 53" xfId="7458"/>
    <cellStyle name="Normální 28 53 2" xfId="14019"/>
    <cellStyle name="Normální 28 53 2 2" xfId="20503"/>
    <cellStyle name="Normální 28 53 3" xfId="17263"/>
    <cellStyle name="Normální 28 53 4" xfId="10779"/>
    <cellStyle name="Normální 28 54" xfId="7417"/>
    <cellStyle name="Normální 28 54 2" xfId="13986"/>
    <cellStyle name="Normální 28 54 2 2" xfId="20470"/>
    <cellStyle name="Normální 28 54 3" xfId="17230"/>
    <cellStyle name="Normální 28 54 4" xfId="10746"/>
    <cellStyle name="Normální 28 55" xfId="7365"/>
    <cellStyle name="Normální 28 55 2" xfId="13944"/>
    <cellStyle name="Normální 28 55 2 2" xfId="20428"/>
    <cellStyle name="Normální 28 55 3" xfId="17188"/>
    <cellStyle name="Normální 28 55 4" xfId="10704"/>
    <cellStyle name="Normální 28 56" xfId="7381"/>
    <cellStyle name="Normální 28 56 2" xfId="13955"/>
    <cellStyle name="Normální 28 56 2 2" xfId="20439"/>
    <cellStyle name="Normální 28 56 3" xfId="17199"/>
    <cellStyle name="Normální 28 56 4" xfId="10715"/>
    <cellStyle name="Normální 28 57" xfId="7456"/>
    <cellStyle name="Normální 28 57 2" xfId="14017"/>
    <cellStyle name="Normální 28 57 2 2" xfId="20501"/>
    <cellStyle name="Normální 28 57 3" xfId="17261"/>
    <cellStyle name="Normální 28 57 4" xfId="10777"/>
    <cellStyle name="Normální 28 58" xfId="7377"/>
    <cellStyle name="Normální 28 58 2" xfId="13952"/>
    <cellStyle name="Normální 28 58 2 2" xfId="20436"/>
    <cellStyle name="Normální 28 58 3" xfId="17196"/>
    <cellStyle name="Normální 28 58 4" xfId="10712"/>
    <cellStyle name="normální 28 6" xfId="427"/>
    <cellStyle name="normální 28 7" xfId="428"/>
    <cellStyle name="normální 28 8" xfId="429"/>
    <cellStyle name="normální 28 9" xfId="430"/>
    <cellStyle name="normální 29" xfId="431"/>
    <cellStyle name="Normální 29 10" xfId="7441"/>
    <cellStyle name="Normální 29 10 2" xfId="14006"/>
    <cellStyle name="Normální 29 10 2 2" xfId="20490"/>
    <cellStyle name="Normální 29 10 3" xfId="17250"/>
    <cellStyle name="Normální 29 10 4" xfId="10766"/>
    <cellStyle name="Normální 29 2" xfId="4905"/>
    <cellStyle name="Normální 29 2 2" xfId="12115"/>
    <cellStyle name="Normální 29 2 2 2" xfId="18599"/>
    <cellStyle name="Normální 29 2 3" xfId="15358"/>
    <cellStyle name="Normální 29 2 4" xfId="8864"/>
    <cellStyle name="normální 29 3" xfId="5714"/>
    <cellStyle name="Normální 29 3 2" xfId="7106"/>
    <cellStyle name="Normální 29 3 2 2" xfId="13806"/>
    <cellStyle name="Normální 29 3 2 2 2" xfId="20290"/>
    <cellStyle name="Normální 29 3 2 3" xfId="17050"/>
    <cellStyle name="Normální 29 3 2 4" xfId="10562"/>
    <cellStyle name="Normální 29 4" xfId="5676"/>
    <cellStyle name="Normální 29 4 2" xfId="12494"/>
    <cellStyle name="Normální 29 4 2 2" xfId="18978"/>
    <cellStyle name="Normální 29 4 3" xfId="15738"/>
    <cellStyle name="Normální 29 4 4" xfId="9248"/>
    <cellStyle name="Normální 29 5" xfId="7461"/>
    <cellStyle name="Normální 29 5 2" xfId="14022"/>
    <cellStyle name="Normální 29 5 2 2" xfId="20506"/>
    <cellStyle name="Normální 29 5 3" xfId="17266"/>
    <cellStyle name="Normální 29 5 4" xfId="10782"/>
    <cellStyle name="Normální 29 6" xfId="7538"/>
    <cellStyle name="Normální 29 6 2" xfId="14098"/>
    <cellStyle name="Normální 29 6 2 2" xfId="20582"/>
    <cellStyle name="Normální 29 6 3" xfId="17342"/>
    <cellStyle name="Normální 29 6 4" xfId="10858"/>
    <cellStyle name="Normální 29 7" xfId="7368"/>
    <cellStyle name="Normální 29 7 2" xfId="13947"/>
    <cellStyle name="Normální 29 7 2 2" xfId="20431"/>
    <cellStyle name="Normální 29 7 3" xfId="17191"/>
    <cellStyle name="Normální 29 7 4" xfId="10707"/>
    <cellStyle name="Normální 29 8" xfId="7373"/>
    <cellStyle name="Normální 29 8 2" xfId="13949"/>
    <cellStyle name="Normální 29 8 2 2" xfId="20433"/>
    <cellStyle name="Normální 29 8 3" xfId="17193"/>
    <cellStyle name="Normální 29 8 4" xfId="10709"/>
    <cellStyle name="Normální 29 9" xfId="7355"/>
    <cellStyle name="Normální 29 9 2" xfId="13941"/>
    <cellStyle name="Normální 29 9 2 2" xfId="20425"/>
    <cellStyle name="Normální 29 9 3" xfId="17185"/>
    <cellStyle name="Normální 29 9 4" xfId="10701"/>
    <cellStyle name="normální 3" xfId="3"/>
    <cellStyle name="normální 3 10" xfId="95"/>
    <cellStyle name="normální 3 10 2" xfId="4925"/>
    <cellStyle name="normální 3 10 2 2" xfId="6959"/>
    <cellStyle name="normální 3 10 2 2 2" xfId="13687"/>
    <cellStyle name="normální 3 10 2 2 2 2" xfId="20171"/>
    <cellStyle name="normální 3 10 2 2 3" xfId="16931"/>
    <cellStyle name="normální 3 10 2 2 4" xfId="10443"/>
    <cellStyle name="normální 3 10 2 3" xfId="5335"/>
    <cellStyle name="normální 3 10 2 3 2" xfId="12296"/>
    <cellStyle name="normální 3 10 2 3 2 2" xfId="18780"/>
    <cellStyle name="normální 3 10 2 3 3" xfId="15539"/>
    <cellStyle name="normální 3 10 2 3 4" xfId="9049"/>
    <cellStyle name="normální 3 10 2 4" xfId="7041"/>
    <cellStyle name="normální 3 10 2 4 2" xfId="13759"/>
    <cellStyle name="normální 3 10 2 4 2 2" xfId="20243"/>
    <cellStyle name="normální 3 10 2 4 3" xfId="17003"/>
    <cellStyle name="normální 3 10 2 4 4" xfId="10515"/>
    <cellStyle name="normální 3 10 2 5" xfId="7469"/>
    <cellStyle name="normální 3 10 2 5 2" xfId="14030"/>
    <cellStyle name="normální 3 10 2 5 2 2" xfId="20514"/>
    <cellStyle name="normální 3 10 2 5 3" xfId="17274"/>
    <cellStyle name="normální 3 10 2 5 4" xfId="10790"/>
    <cellStyle name="normální 3 10 2 6" xfId="12123"/>
    <cellStyle name="normální 3 10 2 6 2" xfId="18607"/>
    <cellStyle name="normální 3 10 2 7" xfId="15366"/>
    <cellStyle name="normální 3 10 2 8" xfId="8872"/>
    <cellStyle name="normální 3 10 3" xfId="4848"/>
    <cellStyle name="normální 3 10 4" xfId="2068"/>
    <cellStyle name="normální 3 10 4 2" xfId="12039"/>
    <cellStyle name="normální 3 10 4 2 2" xfId="18523"/>
    <cellStyle name="normální 3 10 4 3" xfId="15284"/>
    <cellStyle name="normální 3 10 4 4" xfId="8749"/>
    <cellStyle name="normální 3 10 5" xfId="7065"/>
    <cellStyle name="normální 3 10 5 2" xfId="13778"/>
    <cellStyle name="normální 3 10 5 2 2" xfId="20262"/>
    <cellStyle name="normální 3 10 5 3" xfId="17022"/>
    <cellStyle name="normální 3 10 5 4" xfId="10534"/>
    <cellStyle name="normální 3 10 6" xfId="5603"/>
    <cellStyle name="normální 3 10 6 2" xfId="12452"/>
    <cellStyle name="normální 3 10 6 2 2" xfId="18936"/>
    <cellStyle name="normální 3 10 6 3" xfId="15695"/>
    <cellStyle name="normální 3 10 6 4" xfId="9206"/>
    <cellStyle name="normální 3 10 7" xfId="7353"/>
    <cellStyle name="normální 3 10 7 2" xfId="13939"/>
    <cellStyle name="normální 3 10 7 2 2" xfId="20423"/>
    <cellStyle name="normální 3 10 7 3" xfId="17183"/>
    <cellStyle name="normální 3 10 7 4" xfId="10699"/>
    <cellStyle name="normální 3 100" xfId="1348"/>
    <cellStyle name="normální 3 101" xfId="1167"/>
    <cellStyle name="normální 3 102" xfId="7567"/>
    <cellStyle name="normální 3 102 2" xfId="14126"/>
    <cellStyle name="normální 3 102 2 2" xfId="20610"/>
    <cellStyle name="normální 3 102 3" xfId="17370"/>
    <cellStyle name="normální 3 102 4" xfId="10886"/>
    <cellStyle name="normální 3 103" xfId="30"/>
    <cellStyle name="normální 3 11" xfId="96"/>
    <cellStyle name="normální 3 12" xfId="77"/>
    <cellStyle name="normální 3 13" xfId="98"/>
    <cellStyle name="normální 3 14" xfId="100"/>
    <cellStyle name="normální 3 15" xfId="102"/>
    <cellStyle name="normální 3 16" xfId="104"/>
    <cellStyle name="normální 3 17" xfId="106"/>
    <cellStyle name="normální 3 18" xfId="108"/>
    <cellStyle name="normální 3 19" xfId="110"/>
    <cellStyle name="normální 3 2" xfId="59"/>
    <cellStyle name="normální 3 2 2" xfId="3965"/>
    <cellStyle name="normální 3 2 2 2" xfId="7576"/>
    <cellStyle name="normální 3 2 2 2 2" xfId="14132"/>
    <cellStyle name="normální 3 2 2 2 2 2" xfId="20616"/>
    <cellStyle name="normální 3 2 2 2 3" xfId="17376"/>
    <cellStyle name="normální 3 2 2 2 4" xfId="10892"/>
    <cellStyle name="normální 3 2 3" xfId="4659"/>
    <cellStyle name="normální 3 2 4" xfId="4425"/>
    <cellStyle name="normální 3 2 4 2" xfId="4965"/>
    <cellStyle name="normální 3 2 4 2 2" xfId="6997"/>
    <cellStyle name="normální 3 2 4 2 2 2" xfId="13724"/>
    <cellStyle name="normální 3 2 4 2 2 2 2" xfId="20208"/>
    <cellStyle name="normální 3 2 4 2 2 3" xfId="16968"/>
    <cellStyle name="normální 3 2 4 2 2 4" xfId="10480"/>
    <cellStyle name="normální 3 2 4 2 3" xfId="7136"/>
    <cellStyle name="normální 3 2 4 2 3 2" xfId="13829"/>
    <cellStyle name="normální 3 2 4 2 3 2 2" xfId="20313"/>
    <cellStyle name="normální 3 2 4 2 3 3" xfId="17073"/>
    <cellStyle name="normální 3 2 4 2 3 4" xfId="10586"/>
    <cellStyle name="normální 3 2 4 2 4" xfId="5680"/>
    <cellStyle name="normální 3 2 4 2 4 2" xfId="12496"/>
    <cellStyle name="normální 3 2 4 2 4 2 2" xfId="18980"/>
    <cellStyle name="normální 3 2 4 2 4 3" xfId="15740"/>
    <cellStyle name="normální 3 2 4 2 4 4" xfId="9250"/>
    <cellStyle name="normální 3 2 4 2 5" xfId="7509"/>
    <cellStyle name="normální 3 2 4 2 5 2" xfId="14070"/>
    <cellStyle name="normální 3 2 4 2 5 2 2" xfId="20554"/>
    <cellStyle name="normální 3 2 4 2 5 3" xfId="17314"/>
    <cellStyle name="normální 3 2 4 2 5 4" xfId="10830"/>
    <cellStyle name="normální 3 2 4 2 6" xfId="12163"/>
    <cellStyle name="normální 3 2 4 2 6 2" xfId="18647"/>
    <cellStyle name="normální 3 2 4 2 7" xfId="15406"/>
    <cellStyle name="normální 3 2 4 2 8" xfId="8912"/>
    <cellStyle name="normální 3 2 4 3" xfId="6947"/>
    <cellStyle name="normální 3 2 4 3 2" xfId="13676"/>
    <cellStyle name="normální 3 2 4 3 2 2" xfId="20160"/>
    <cellStyle name="normální 3 2 4 3 3" xfId="16920"/>
    <cellStyle name="normální 3 2 4 3 4" xfId="10432"/>
    <cellStyle name="normální 3 2 4 4" xfId="5583"/>
    <cellStyle name="normální 3 2 4 4 2" xfId="12438"/>
    <cellStyle name="normální 3 2 4 4 2 2" xfId="18922"/>
    <cellStyle name="normální 3 2 4 4 3" xfId="15681"/>
    <cellStyle name="normální 3 2 4 4 4" xfId="9192"/>
    <cellStyle name="normální 3 2 4 5" xfId="7161"/>
    <cellStyle name="normální 3 2 4 5 2" xfId="13847"/>
    <cellStyle name="normální 3 2 4 5 2 2" xfId="20331"/>
    <cellStyle name="normální 3 2 4 5 3" xfId="17091"/>
    <cellStyle name="normální 3 2 4 5 4" xfId="10604"/>
    <cellStyle name="normální 3 2 4 6" xfId="7432"/>
    <cellStyle name="normální 3 2 4 6 2" xfId="13999"/>
    <cellStyle name="normální 3 2 4 6 2 2" xfId="20483"/>
    <cellStyle name="normální 3 2 4 6 3" xfId="17243"/>
    <cellStyle name="normální 3 2 4 6 4" xfId="10759"/>
    <cellStyle name="normální 3 2 4 7" xfId="12084"/>
    <cellStyle name="normální 3 2 4 7 2" xfId="18568"/>
    <cellStyle name="normální 3 2 4 8" xfId="15331"/>
    <cellStyle name="normální 3 2 4 9" xfId="8829"/>
    <cellStyle name="normální 3 2 5" xfId="7571"/>
    <cellStyle name="normální 3 2 5 2" xfId="14128"/>
    <cellStyle name="normální 3 2 5 2 2" xfId="20612"/>
    <cellStyle name="normální 3 2 5 3" xfId="17372"/>
    <cellStyle name="normální 3 2 5 4" xfId="10888"/>
    <cellStyle name="normální 3 20" xfId="112"/>
    <cellStyle name="normální 3 21" xfId="114"/>
    <cellStyle name="normální 3 22" xfId="116"/>
    <cellStyle name="normální 3 23" xfId="118"/>
    <cellStyle name="normální 3 24" xfId="120"/>
    <cellStyle name="normální 3 25" xfId="122"/>
    <cellStyle name="normální 3 26" xfId="123"/>
    <cellStyle name="normální 3 27" xfId="124"/>
    <cellStyle name="normální 3 28" xfId="126"/>
    <cellStyle name="normální 3 29" xfId="129"/>
    <cellStyle name="normální 3 3" xfId="60"/>
    <cellStyle name="normální 3 3 2" xfId="3978"/>
    <cellStyle name="normální 3 3 3" xfId="7574"/>
    <cellStyle name="normální 3 3 3 2" xfId="14130"/>
    <cellStyle name="normální 3 3 3 2 2" xfId="20614"/>
    <cellStyle name="normální 3 3 3 3" xfId="17374"/>
    <cellStyle name="normální 3 3 3 4" xfId="10890"/>
    <cellStyle name="normální 3 30" xfId="125"/>
    <cellStyle name="normální 3 31" xfId="147"/>
    <cellStyle name="normální 3 31 2" xfId="161"/>
    <cellStyle name="normální 3 31 3" xfId="162"/>
    <cellStyle name="normální 3 31 4" xfId="1354"/>
    <cellStyle name="normální 3 31 5" xfId="1269"/>
    <cellStyle name="normální 3 31 6" xfId="5646"/>
    <cellStyle name="normální 3 32" xfId="157"/>
    <cellStyle name="normální 3 32 2" xfId="1363"/>
    <cellStyle name="normální 3 32 3" xfId="1270"/>
    <cellStyle name="normální 3 32 4" xfId="5655"/>
    <cellStyle name="normální 3 33" xfId="1271"/>
    <cellStyle name="normální 3 34" xfId="1272"/>
    <cellStyle name="normální 3 35" xfId="1273"/>
    <cellStyle name="normální 3 36" xfId="1274"/>
    <cellStyle name="normální 3 37" xfId="1275"/>
    <cellStyle name="normální 3 38" xfId="1276"/>
    <cellStyle name="normální 3 39" xfId="1277"/>
    <cellStyle name="normální 3 4" xfId="61"/>
    <cellStyle name="normální 3 4 2" xfId="3992"/>
    <cellStyle name="normální 3 40" xfId="1278"/>
    <cellStyle name="normální 3 41" xfId="1279"/>
    <cellStyle name="normální 3 42" xfId="1280"/>
    <cellStyle name="normální 3 43" xfId="1281"/>
    <cellStyle name="normální 3 44" xfId="1282"/>
    <cellStyle name="normální 3 45" xfId="1283"/>
    <cellStyle name="normální 3 46" xfId="1284"/>
    <cellStyle name="normální 3 47" xfId="1285"/>
    <cellStyle name="normální 3 48" xfId="1286"/>
    <cellStyle name="normální 3 49" xfId="1287"/>
    <cellStyle name="normální 3 5" xfId="62"/>
    <cellStyle name="normální 3 5 2" xfId="4666"/>
    <cellStyle name="normální 3 5 2 2" xfId="4978"/>
    <cellStyle name="normální 3 5 2 2 2" xfId="7006"/>
    <cellStyle name="normální 3 5 2 2 2 2" xfId="13733"/>
    <cellStyle name="normální 3 5 2 2 2 2 2" xfId="20217"/>
    <cellStyle name="normální 3 5 2 2 2 3" xfId="16977"/>
    <cellStyle name="normální 3 5 2 2 2 4" xfId="10489"/>
    <cellStyle name="normální 3 5 2 2 3" xfId="5558"/>
    <cellStyle name="normální 3 5 2 2 3 2" xfId="12419"/>
    <cellStyle name="normální 3 5 2 2 3 2 2" xfId="18903"/>
    <cellStyle name="normální 3 5 2 2 3 3" xfId="15662"/>
    <cellStyle name="normální 3 5 2 2 3 4" xfId="9173"/>
    <cellStyle name="normální 3 5 2 2 4" xfId="5591"/>
    <cellStyle name="normální 3 5 2 2 4 2" xfId="12443"/>
    <cellStyle name="normální 3 5 2 2 4 2 2" xfId="18927"/>
    <cellStyle name="normální 3 5 2 2 4 3" xfId="15686"/>
    <cellStyle name="normální 3 5 2 2 4 4" xfId="9197"/>
    <cellStyle name="normální 3 5 2 2 5" xfId="7522"/>
    <cellStyle name="normální 3 5 2 2 5 2" xfId="14083"/>
    <cellStyle name="normální 3 5 2 2 5 2 2" xfId="20567"/>
    <cellStyle name="normální 3 5 2 2 5 3" xfId="17327"/>
    <cellStyle name="normální 3 5 2 2 5 4" xfId="10843"/>
    <cellStyle name="normální 3 5 2 2 6" xfId="12176"/>
    <cellStyle name="normální 3 5 2 2 6 2" xfId="18660"/>
    <cellStyle name="normální 3 5 2 2 7" xfId="15419"/>
    <cellStyle name="normální 3 5 2 2 8" xfId="8925"/>
    <cellStyle name="normální 3 5 2 3" xfId="6950"/>
    <cellStyle name="normální 3 5 2 3 2" xfId="13679"/>
    <cellStyle name="normální 3 5 2 3 2 2" xfId="20163"/>
    <cellStyle name="normální 3 5 2 3 3" xfId="16923"/>
    <cellStyle name="normální 3 5 2 3 4" xfId="10435"/>
    <cellStyle name="normální 3 5 2 4" xfId="5505"/>
    <cellStyle name="normální 3 5 2 4 2" xfId="12378"/>
    <cellStyle name="normální 3 5 2 4 2 2" xfId="18862"/>
    <cellStyle name="normální 3 5 2 4 3" xfId="15621"/>
    <cellStyle name="normální 3 5 2 4 4" xfId="9132"/>
    <cellStyle name="normální 3 5 2 5" xfId="7184"/>
    <cellStyle name="normální 3 5 2 5 2" xfId="13863"/>
    <cellStyle name="normální 3 5 2 5 2 2" xfId="20347"/>
    <cellStyle name="normální 3 5 2 5 3" xfId="17107"/>
    <cellStyle name="normální 3 5 2 5 4" xfId="10620"/>
    <cellStyle name="normální 3 5 2 6" xfId="7449"/>
    <cellStyle name="normální 3 5 2 6 2" xfId="14013"/>
    <cellStyle name="normální 3 5 2 6 2 2" xfId="20497"/>
    <cellStyle name="normální 3 5 2 6 3" xfId="17257"/>
    <cellStyle name="normální 3 5 2 6 4" xfId="10773"/>
    <cellStyle name="normální 3 5 2 7" xfId="12097"/>
    <cellStyle name="normální 3 5 2 7 2" xfId="18581"/>
    <cellStyle name="normální 3 5 2 8" xfId="15344"/>
    <cellStyle name="normální 3 5 2 9" xfId="8844"/>
    <cellStyle name="normální 3 50" xfId="1288"/>
    <cellStyle name="normální 3 51" xfId="1289"/>
    <cellStyle name="normální 3 52" xfId="1290"/>
    <cellStyle name="normální 3 53" xfId="1291"/>
    <cellStyle name="normální 3 54" xfId="1292"/>
    <cellStyle name="normální 3 55" xfId="1293"/>
    <cellStyle name="normální 3 56" xfId="1294"/>
    <cellStyle name="normální 3 57" xfId="1295"/>
    <cellStyle name="normální 3 58" xfId="1296"/>
    <cellStyle name="normální 3 59" xfId="1297"/>
    <cellStyle name="normální 3 6" xfId="63"/>
    <cellStyle name="normální 3 60" xfId="1298"/>
    <cellStyle name="normální 3 61" xfId="1299"/>
    <cellStyle name="normální 3 62" xfId="1300"/>
    <cellStyle name="normální 3 63" xfId="1301"/>
    <cellStyle name="normální 3 64" xfId="1302"/>
    <cellStyle name="normální 3 65" xfId="1303"/>
    <cellStyle name="normální 3 66" xfId="1304"/>
    <cellStyle name="normální 3 67" xfId="1305"/>
    <cellStyle name="normální 3 68" xfId="1306"/>
    <cellStyle name="normální 3 69" xfId="1307"/>
    <cellStyle name="normální 3 7" xfId="64"/>
    <cellStyle name="normální 3 70" xfId="1308"/>
    <cellStyle name="normální 3 71" xfId="1309"/>
    <cellStyle name="normální 3 72" xfId="1310"/>
    <cellStyle name="normální 3 73" xfId="1311"/>
    <cellStyle name="normální 3 74" xfId="1312"/>
    <cellStyle name="normální 3 75" xfId="1313"/>
    <cellStyle name="normální 3 76" xfId="1314"/>
    <cellStyle name="normální 3 77" xfId="1315"/>
    <cellStyle name="normální 3 78" xfId="1316"/>
    <cellStyle name="normální 3 79" xfId="1317"/>
    <cellStyle name="normální 3 8" xfId="65"/>
    <cellStyle name="normální 3 80" xfId="1318"/>
    <cellStyle name="normální 3 81" xfId="1319"/>
    <cellStyle name="normální 3 82" xfId="1320"/>
    <cellStyle name="normální 3 83" xfId="1321"/>
    <cellStyle name="normální 3 84" xfId="1322"/>
    <cellStyle name="normální 3 85" xfId="1323"/>
    <cellStyle name="normální 3 86" xfId="1324"/>
    <cellStyle name="normální 3 87" xfId="1325"/>
    <cellStyle name="normální 3 88" xfId="1326"/>
    <cellStyle name="normální 3 89" xfId="1327"/>
    <cellStyle name="normální 3 9" xfId="66"/>
    <cellStyle name="normální 3 90" xfId="1328"/>
    <cellStyle name="normální 3 91" xfId="1329"/>
    <cellStyle name="normální 3 92" xfId="1330"/>
    <cellStyle name="normální 3 93" xfId="1331"/>
    <cellStyle name="normální 3 94" xfId="1332"/>
    <cellStyle name="normální 3 95" xfId="1333"/>
    <cellStyle name="normální 3 96" xfId="1334"/>
    <cellStyle name="normální 3 97" xfId="1335"/>
    <cellStyle name="normální 3 98" xfId="1336"/>
    <cellStyle name="normální 3 99" xfId="1337"/>
    <cellStyle name="Normální 30" xfId="1163"/>
    <cellStyle name="Normální 30 2" xfId="5044"/>
    <cellStyle name="Normální 30 2 2" xfId="12180"/>
    <cellStyle name="Normální 30 2 2 2" xfId="18664"/>
    <cellStyle name="Normální 30 2 3" xfId="15423"/>
    <cellStyle name="Normální 30 2 4" xfId="8929"/>
    <cellStyle name="Normální 30 3" xfId="6307"/>
    <cellStyle name="Normální 30 3 2" xfId="7201"/>
    <cellStyle name="Normální 30 3 2 2" xfId="13874"/>
    <cellStyle name="Normální 30 3 2 2 2" xfId="20358"/>
    <cellStyle name="Normální 30 3 2 3" xfId="17118"/>
    <cellStyle name="Normální 30 3 2 4" xfId="10631"/>
    <cellStyle name="Normální 30 4" xfId="6898"/>
    <cellStyle name="Normální 30 4 2" xfId="13633"/>
    <cellStyle name="Normální 30 4 2 2" xfId="20117"/>
    <cellStyle name="Normální 30 4 3" xfId="16877"/>
    <cellStyle name="Normální 30 4 4" xfId="10389"/>
    <cellStyle name="Normální 30 5" xfId="7527"/>
    <cellStyle name="Normální 30 5 2" xfId="14087"/>
    <cellStyle name="Normální 30 5 2 2" xfId="20571"/>
    <cellStyle name="Normální 30 5 3" xfId="17331"/>
    <cellStyle name="Normální 30 5 4" xfId="10847"/>
    <cellStyle name="Normální 31" xfId="1160"/>
    <cellStyle name="normální 31 10" xfId="5554"/>
    <cellStyle name="Normální 31 2" xfId="1908"/>
    <cellStyle name="normální 31 3" xfId="1338"/>
    <cellStyle name="normální 31 4" xfId="1372"/>
    <cellStyle name="normální 31 5" xfId="4857"/>
    <cellStyle name="normální 31 6" xfId="5521"/>
    <cellStyle name="normální 31 7" xfId="5586"/>
    <cellStyle name="normální 31 8" xfId="5123"/>
    <cellStyle name="Normální 31 9" xfId="6304"/>
    <cellStyle name="normální 32" xfId="130"/>
    <cellStyle name="normální 32 2" xfId="432"/>
    <cellStyle name="normální 33" xfId="131"/>
    <cellStyle name="normální 34" xfId="132"/>
    <cellStyle name="normální 35" xfId="133"/>
    <cellStyle name="Normální 35 10" xfId="7560"/>
    <cellStyle name="Normální 35 10 2" xfId="14120"/>
    <cellStyle name="Normální 35 10 2 2" xfId="20604"/>
    <cellStyle name="Normální 35 10 3" xfId="17364"/>
    <cellStyle name="Normální 35 10 4" xfId="10880"/>
    <cellStyle name="Normální 35 2" xfId="5045"/>
    <cellStyle name="Normální 35 2 2" xfId="12181"/>
    <cellStyle name="Normální 35 2 2 2" xfId="18665"/>
    <cellStyle name="Normální 35 2 3" xfId="15424"/>
    <cellStyle name="Normální 35 2 4" xfId="8930"/>
    <cellStyle name="normální 35 3" xfId="5640"/>
    <cellStyle name="Normální 35 3 2" xfId="5613"/>
    <cellStyle name="Normální 35 3 2 2" xfId="12459"/>
    <cellStyle name="Normální 35 3 2 2 2" xfId="18943"/>
    <cellStyle name="Normální 35 3 2 3" xfId="15702"/>
    <cellStyle name="Normální 35 3 2 4" xfId="9213"/>
    <cellStyle name="Normální 35 4" xfId="7083"/>
    <cellStyle name="Normální 35 4 2" xfId="13789"/>
    <cellStyle name="Normální 35 4 2 2" xfId="20273"/>
    <cellStyle name="Normální 35 4 3" xfId="17033"/>
    <cellStyle name="Normální 35 4 4" xfId="10545"/>
    <cellStyle name="Normální 35 5" xfId="7528"/>
    <cellStyle name="Normální 35 5 2" xfId="14088"/>
    <cellStyle name="Normální 35 5 2 2" xfId="20572"/>
    <cellStyle name="Normální 35 5 3" xfId="17332"/>
    <cellStyle name="Normální 35 5 4" xfId="10848"/>
    <cellStyle name="Normální 35 6" xfId="7540"/>
    <cellStyle name="Normální 35 6 2" xfId="14100"/>
    <cellStyle name="Normální 35 6 2 2" xfId="20584"/>
    <cellStyle name="Normální 35 6 3" xfId="17344"/>
    <cellStyle name="Normální 35 6 4" xfId="10860"/>
    <cellStyle name="Normální 35 7" xfId="7545"/>
    <cellStyle name="Normální 35 7 2" xfId="14105"/>
    <cellStyle name="Normální 35 7 2 2" xfId="20589"/>
    <cellStyle name="Normální 35 7 3" xfId="17349"/>
    <cellStyle name="Normální 35 7 4" xfId="10865"/>
    <cellStyle name="Normální 35 8" xfId="7550"/>
    <cellStyle name="Normální 35 8 2" xfId="14110"/>
    <cellStyle name="Normální 35 8 2 2" xfId="20594"/>
    <cellStyle name="Normální 35 8 3" xfId="17354"/>
    <cellStyle name="Normální 35 8 4" xfId="10870"/>
    <cellStyle name="Normální 35 9" xfId="7555"/>
    <cellStyle name="Normální 35 9 2" xfId="14115"/>
    <cellStyle name="Normální 35 9 2 2" xfId="20599"/>
    <cellStyle name="Normální 35 9 3" xfId="17359"/>
    <cellStyle name="Normální 35 9 4" xfId="10875"/>
    <cellStyle name="normální 36" xfId="134"/>
    <cellStyle name="Normální 36 10" xfId="7561"/>
    <cellStyle name="Normální 36 10 2" xfId="14121"/>
    <cellStyle name="Normální 36 10 2 2" xfId="20605"/>
    <cellStyle name="Normální 36 10 3" xfId="17365"/>
    <cellStyle name="Normální 36 10 4" xfId="10881"/>
    <cellStyle name="Normální 36 2" xfId="5046"/>
    <cellStyle name="Normální 36 2 2" xfId="12182"/>
    <cellStyle name="Normální 36 2 2 2" xfId="18666"/>
    <cellStyle name="Normální 36 2 3" xfId="15425"/>
    <cellStyle name="Normální 36 2 4" xfId="8931"/>
    <cellStyle name="normální 36 3" xfId="5641"/>
    <cellStyle name="Normální 36 3 2" xfId="5292"/>
    <cellStyle name="Normální 36 3 2 2" xfId="12279"/>
    <cellStyle name="Normální 36 3 2 2 2" xfId="18763"/>
    <cellStyle name="Normální 36 3 2 3" xfId="15522"/>
    <cellStyle name="Normální 36 3 2 4" xfId="9031"/>
    <cellStyle name="Normální 36 4" xfId="6948"/>
    <cellStyle name="Normální 36 4 2" xfId="13677"/>
    <cellStyle name="Normální 36 4 2 2" xfId="20161"/>
    <cellStyle name="Normální 36 4 3" xfId="16921"/>
    <cellStyle name="Normální 36 4 4" xfId="10433"/>
    <cellStyle name="Normální 36 5" xfId="7529"/>
    <cellStyle name="Normální 36 5 2" xfId="14089"/>
    <cellStyle name="Normální 36 5 2 2" xfId="20573"/>
    <cellStyle name="Normální 36 5 3" xfId="17333"/>
    <cellStyle name="Normální 36 5 4" xfId="10849"/>
    <cellStyle name="Normální 36 6" xfId="7541"/>
    <cellStyle name="Normální 36 6 2" xfId="14101"/>
    <cellStyle name="Normální 36 6 2 2" xfId="20585"/>
    <cellStyle name="Normální 36 6 3" xfId="17345"/>
    <cellStyle name="Normální 36 6 4" xfId="10861"/>
    <cellStyle name="Normální 36 7" xfId="7546"/>
    <cellStyle name="Normální 36 7 2" xfId="14106"/>
    <cellStyle name="Normální 36 7 2 2" xfId="20590"/>
    <cellStyle name="Normální 36 7 3" xfId="17350"/>
    <cellStyle name="Normální 36 7 4" xfId="10866"/>
    <cellStyle name="Normální 36 8" xfId="7551"/>
    <cellStyle name="Normální 36 8 2" xfId="14111"/>
    <cellStyle name="Normální 36 8 2 2" xfId="20595"/>
    <cellStyle name="Normální 36 8 3" xfId="17355"/>
    <cellStyle name="Normální 36 8 4" xfId="10871"/>
    <cellStyle name="Normální 36 9" xfId="7556"/>
    <cellStyle name="Normální 36 9 2" xfId="14116"/>
    <cellStyle name="Normální 36 9 2 2" xfId="20600"/>
    <cellStyle name="Normální 36 9 3" xfId="17360"/>
    <cellStyle name="Normální 36 9 4" xfId="10876"/>
    <cellStyle name="normální 37" xfId="135"/>
    <cellStyle name="Normální 37 10" xfId="4851"/>
    <cellStyle name="Normální 37 10 2" xfId="12106"/>
    <cellStyle name="Normální 37 10 2 2" xfId="18590"/>
    <cellStyle name="Normální 37 10 3" xfId="15351"/>
    <cellStyle name="Normální 37 10 4" xfId="8854"/>
    <cellStyle name="Normální 37 11" xfId="7530"/>
    <cellStyle name="Normální 37 11 2" xfId="14090"/>
    <cellStyle name="Normální 37 11 2 2" xfId="20574"/>
    <cellStyle name="Normální 37 11 3" xfId="17334"/>
    <cellStyle name="Normální 37 11 4" xfId="10850"/>
    <cellStyle name="normální 37 2" xfId="433"/>
    <cellStyle name="Normální 37 2 2" xfId="7144"/>
    <cellStyle name="Normální 37 2 2 2" xfId="13836"/>
    <cellStyle name="Normální 37 2 2 2 2" xfId="20320"/>
    <cellStyle name="Normální 37 2 2 3" xfId="17080"/>
    <cellStyle name="Normální 37 2 2 4" xfId="10593"/>
    <cellStyle name="Normální 37 3" xfId="5047"/>
    <cellStyle name="Normální 37 3 2" xfId="12183"/>
    <cellStyle name="Normální 37 3 2 2" xfId="18667"/>
    <cellStyle name="Normální 37 3 3" xfId="15426"/>
    <cellStyle name="Normální 37 3 4" xfId="8932"/>
    <cellStyle name="Normální 37 4" xfId="5548"/>
    <cellStyle name="Normální 37 4 2" xfId="12410"/>
    <cellStyle name="Normální 37 4 2 2" xfId="18894"/>
    <cellStyle name="Normální 37 4 3" xfId="15653"/>
    <cellStyle name="Normální 37 4 4" xfId="9164"/>
    <cellStyle name="Normální 37 5" xfId="5611"/>
    <cellStyle name="Normální 37 5 2" xfId="12457"/>
    <cellStyle name="Normální 37 5 2 2" xfId="18941"/>
    <cellStyle name="Normální 37 5 3" xfId="15700"/>
    <cellStyle name="Normální 37 5 4" xfId="9211"/>
    <cellStyle name="Normální 37 6" xfId="5614"/>
    <cellStyle name="Normální 37 6 2" xfId="12460"/>
    <cellStyle name="Normální 37 6 2 2" xfId="18944"/>
    <cellStyle name="Normální 37 6 3" xfId="15703"/>
    <cellStyle name="Normální 37 6 4" xfId="9214"/>
    <cellStyle name="normální 37 7" xfId="5642"/>
    <cellStyle name="Normální 37 8" xfId="5625"/>
    <cellStyle name="Normální 37 8 2" xfId="12469"/>
    <cellStyle name="Normální 37 8 2 2" xfId="18953"/>
    <cellStyle name="Normální 37 8 3" xfId="15712"/>
    <cellStyle name="Normální 37 8 4" xfId="9223"/>
    <cellStyle name="Normální 37 9" xfId="5525"/>
    <cellStyle name="Normální 37 9 2" xfId="12391"/>
    <cellStyle name="Normální 37 9 2 2" xfId="18875"/>
    <cellStyle name="Normální 37 9 3" xfId="15634"/>
    <cellStyle name="Normální 37 9 4" xfId="9145"/>
    <cellStyle name="normální 38" xfId="136"/>
    <cellStyle name="Normální 38 10" xfId="5167"/>
    <cellStyle name="Normální 38 10 2" xfId="12233"/>
    <cellStyle name="Normální 38 10 2 2" xfId="18717"/>
    <cellStyle name="Normální 38 10 3" xfId="15476"/>
    <cellStyle name="Normální 38 10 4" xfId="8983"/>
    <cellStyle name="Normální 38 11" xfId="7531"/>
    <cellStyle name="Normální 38 11 2" xfId="14091"/>
    <cellStyle name="Normální 38 11 2 2" xfId="20575"/>
    <cellStyle name="Normální 38 11 3" xfId="17335"/>
    <cellStyle name="Normální 38 11 4" xfId="10851"/>
    <cellStyle name="normální 38 2" xfId="434"/>
    <cellStyle name="Normální 38 2 2" xfId="6912"/>
    <cellStyle name="Normální 38 2 2 2" xfId="13643"/>
    <cellStyle name="Normální 38 2 2 2 2" xfId="20127"/>
    <cellStyle name="Normální 38 2 2 3" xfId="16887"/>
    <cellStyle name="Normální 38 2 2 4" xfId="10399"/>
    <cellStyle name="Normální 38 3" xfId="5048"/>
    <cellStyle name="Normální 38 3 2" xfId="12184"/>
    <cellStyle name="Normální 38 3 2 2" xfId="18668"/>
    <cellStyle name="Normální 38 3 3" xfId="15427"/>
    <cellStyle name="Normální 38 3 4" xfId="8933"/>
    <cellStyle name="Normální 38 4" xfId="5549"/>
    <cellStyle name="Normální 38 4 2" xfId="12411"/>
    <cellStyle name="Normální 38 4 2 2" xfId="18895"/>
    <cellStyle name="Normální 38 4 3" xfId="15654"/>
    <cellStyle name="Normální 38 4 4" xfId="9165"/>
    <cellStyle name="Normální 38 5" xfId="5612"/>
    <cellStyle name="Normální 38 5 2" xfId="12458"/>
    <cellStyle name="Normální 38 5 2 2" xfId="18942"/>
    <cellStyle name="Normální 38 5 3" xfId="15701"/>
    <cellStyle name="Normální 38 5 4" xfId="9212"/>
    <cellStyle name="Normální 38 6" xfId="5615"/>
    <cellStyle name="Normální 38 6 2" xfId="12461"/>
    <cellStyle name="Normální 38 6 2 2" xfId="18945"/>
    <cellStyle name="Normální 38 6 3" xfId="15704"/>
    <cellStyle name="Normální 38 6 4" xfId="9215"/>
    <cellStyle name="normální 38 7" xfId="5643"/>
    <cellStyle name="Normální 38 8" xfId="5626"/>
    <cellStyle name="Normální 38 8 2" xfId="12470"/>
    <cellStyle name="Normální 38 8 2 2" xfId="18954"/>
    <cellStyle name="Normální 38 8 3" xfId="15713"/>
    <cellStyle name="Normální 38 8 4" xfId="9224"/>
    <cellStyle name="Normální 38 9" xfId="5255"/>
    <cellStyle name="Normální 38 9 2" xfId="12261"/>
    <cellStyle name="Normální 38 9 2 2" xfId="18745"/>
    <cellStyle name="Normální 38 9 3" xfId="15504"/>
    <cellStyle name="Normální 38 9 4" xfId="9013"/>
    <cellStyle name="normální 39" xfId="137"/>
    <cellStyle name="normální 4" xfId="4"/>
    <cellStyle name="normální 4 10" xfId="436"/>
    <cellStyle name="normální 4 10 2" xfId="4926"/>
    <cellStyle name="normální 4 10 2 2" xfId="6960"/>
    <cellStyle name="normální 4 10 2 2 2" xfId="13688"/>
    <cellStyle name="normální 4 10 2 2 2 2" xfId="20172"/>
    <cellStyle name="normální 4 10 2 2 3" xfId="16932"/>
    <cellStyle name="normální 4 10 2 2 4" xfId="10444"/>
    <cellStyle name="normální 4 10 2 3" xfId="7020"/>
    <cellStyle name="normální 4 10 2 3 2" xfId="13743"/>
    <cellStyle name="normální 4 10 2 3 2 2" xfId="20227"/>
    <cellStyle name="normální 4 10 2 3 3" xfId="16987"/>
    <cellStyle name="normální 4 10 2 3 4" xfId="10499"/>
    <cellStyle name="normální 4 10 2 4" xfId="7034"/>
    <cellStyle name="normální 4 10 2 4 2" xfId="13755"/>
    <cellStyle name="normální 4 10 2 4 2 2" xfId="20239"/>
    <cellStyle name="normální 4 10 2 4 3" xfId="16999"/>
    <cellStyle name="normální 4 10 2 4 4" xfId="10511"/>
    <cellStyle name="normální 4 10 2 5" xfId="7470"/>
    <cellStyle name="normální 4 10 2 5 2" xfId="14031"/>
    <cellStyle name="normální 4 10 2 5 2 2" xfId="20515"/>
    <cellStyle name="normální 4 10 2 5 3" xfId="17275"/>
    <cellStyle name="normální 4 10 2 5 4" xfId="10791"/>
    <cellStyle name="normální 4 10 2 6" xfId="12124"/>
    <cellStyle name="normální 4 10 2 6 2" xfId="18608"/>
    <cellStyle name="normální 4 10 2 7" xfId="15367"/>
    <cellStyle name="normální 4 10 2 8" xfId="8873"/>
    <cellStyle name="normální 4 10 3" xfId="2069"/>
    <cellStyle name="normální 4 10 3 2" xfId="12040"/>
    <cellStyle name="normální 4 10 3 2 2" xfId="18524"/>
    <cellStyle name="normální 4 10 3 3" xfId="15285"/>
    <cellStyle name="normální 4 10 3 4" xfId="8750"/>
    <cellStyle name="normální 4 10 4" xfId="5715"/>
    <cellStyle name="normální 4 10 4 2" xfId="5914"/>
    <cellStyle name="normální 4 10 4 2 2" xfId="12681"/>
    <cellStyle name="normální 4 10 4 2 2 2" xfId="19165"/>
    <cellStyle name="normální 4 10 4 2 3" xfId="15925"/>
    <cellStyle name="normální 4 10 4 2 4" xfId="9435"/>
    <cellStyle name="normální 4 10 5" xfId="5353"/>
    <cellStyle name="normální 4 10 5 2" xfId="12304"/>
    <cellStyle name="normální 4 10 5 2 2" xfId="18788"/>
    <cellStyle name="normální 4 10 5 3" xfId="15547"/>
    <cellStyle name="normální 4 10 5 4" xfId="9057"/>
    <cellStyle name="normální 4 10 6" xfId="7354"/>
    <cellStyle name="normální 4 10 6 2" xfId="13940"/>
    <cellStyle name="normální 4 10 6 2 2" xfId="20424"/>
    <cellStyle name="normální 4 10 6 3" xfId="17184"/>
    <cellStyle name="normální 4 10 6 4" xfId="10700"/>
    <cellStyle name="normální 4 11" xfId="437"/>
    <cellStyle name="normální 4 11 2" xfId="4899"/>
    <cellStyle name="normální 4 11 3" xfId="5716"/>
    <cellStyle name="normální 4 12" xfId="438"/>
    <cellStyle name="normální 4 12 2" xfId="4858"/>
    <cellStyle name="normální 4 12 3" xfId="5717"/>
    <cellStyle name="normální 4 13" xfId="439"/>
    <cellStyle name="normální 4 13 2" xfId="5606"/>
    <cellStyle name="normální 4 14" xfId="440"/>
    <cellStyle name="normální 4 15" xfId="441"/>
    <cellStyle name="normální 4 16" xfId="442"/>
    <cellStyle name="normální 4 17" xfId="443"/>
    <cellStyle name="normální 4 18" xfId="444"/>
    <cellStyle name="normální 4 19" xfId="435"/>
    <cellStyle name="normální 4 2" xfId="148"/>
    <cellStyle name="normální 4 2 2" xfId="445"/>
    <cellStyle name="normální 4 2 3" xfId="1355"/>
    <cellStyle name="normální 4 2 3 2" xfId="4656"/>
    <cellStyle name="normální 4 2 3 3" xfId="6326"/>
    <cellStyle name="normální 4 2 3 3 2" xfId="13066"/>
    <cellStyle name="normální 4 2 3 3 2 2" xfId="19550"/>
    <cellStyle name="normální 4 2 3 3 3" xfId="16310"/>
    <cellStyle name="normální 4 2 3 3 4" xfId="9822"/>
    <cellStyle name="normální 4 2 3 4" xfId="11454"/>
    <cellStyle name="normální 4 2 3 4 2" xfId="17938"/>
    <cellStyle name="normální 4 2 3 5" xfId="14698"/>
    <cellStyle name="normální 4 2 3 6" xfId="8159"/>
    <cellStyle name="normální 4 2 4" xfId="2098"/>
    <cellStyle name="normální 4 2 5" xfId="5647"/>
    <cellStyle name="normální 4 2 5 2" xfId="12477"/>
    <cellStyle name="normální 4 2 5 2 2" xfId="18961"/>
    <cellStyle name="normální 4 2 5 3" xfId="15720"/>
    <cellStyle name="normální 4 2 5 4" xfId="9231"/>
    <cellStyle name="normální 4 2 6" xfId="10897"/>
    <cellStyle name="normální 4 2 6 2" xfId="17381"/>
    <cellStyle name="normální 4 2 7" xfId="14141"/>
    <cellStyle name="normální 4 2 8" xfId="7592"/>
    <cellStyle name="normální 4 20" xfId="1349"/>
    <cellStyle name="normální 4 20 2" xfId="6322"/>
    <cellStyle name="normální 4 20 2 2" xfId="13062"/>
    <cellStyle name="normální 4 20 2 2 2" xfId="19546"/>
    <cellStyle name="normální 4 20 2 3" xfId="16306"/>
    <cellStyle name="normální 4 20 2 4" xfId="9818"/>
    <cellStyle name="normální 4 20 3" xfId="11450"/>
    <cellStyle name="normální 4 20 3 2" xfId="17934"/>
    <cellStyle name="normální 4 20 4" xfId="14694"/>
    <cellStyle name="normální 4 20 5" xfId="8155"/>
    <cellStyle name="normální 4 21" xfId="1339"/>
    <cellStyle name="normální 4 22" xfId="1975"/>
    <cellStyle name="normální 4 23" xfId="5632"/>
    <cellStyle name="normální 4 23 2" xfId="12472"/>
    <cellStyle name="normální 4 23 2 2" xfId="18956"/>
    <cellStyle name="normální 4 23 3" xfId="15715"/>
    <cellStyle name="normální 4 23 4" xfId="9226"/>
    <cellStyle name="normální 4 24" xfId="31"/>
    <cellStyle name="normální 4 24 2" xfId="17377"/>
    <cellStyle name="normální 4 24 3" xfId="10893"/>
    <cellStyle name="normální 4 25" xfId="14136"/>
    <cellStyle name="normální 4 26" xfId="7585"/>
    <cellStyle name="normální 4 3" xfId="156"/>
    <cellStyle name="normální 4 3 2" xfId="446"/>
    <cellStyle name="normální 4 3 2 2" xfId="4966"/>
    <cellStyle name="normální 4 3 2 2 2" xfId="12164"/>
    <cellStyle name="normální 4 3 2 2 2 2" xfId="18648"/>
    <cellStyle name="normální 4 3 2 2 3" xfId="15407"/>
    <cellStyle name="normální 4 3 2 2 4" xfId="8913"/>
    <cellStyle name="normální 4 3 2 3" xfId="5720"/>
    <cellStyle name="normální 4 3 2 3 2" xfId="5601"/>
    <cellStyle name="normální 4 3 2 3 2 2" xfId="12450"/>
    <cellStyle name="normální 4 3 2 3 2 2 2" xfId="18934"/>
    <cellStyle name="normální 4 3 2 3 2 3" xfId="15693"/>
    <cellStyle name="normální 4 3 2 3 2 4" xfId="9204"/>
    <cellStyle name="normální 4 3 2 4" xfId="5337"/>
    <cellStyle name="normální 4 3 2 4 2" xfId="12297"/>
    <cellStyle name="normální 4 3 2 4 2 2" xfId="18781"/>
    <cellStyle name="normální 4 3 2 4 3" xfId="15540"/>
    <cellStyle name="normální 4 3 2 4 4" xfId="9050"/>
    <cellStyle name="normální 4 3 2 5" xfId="7510"/>
    <cellStyle name="normální 4 3 2 5 2" xfId="14071"/>
    <cellStyle name="normální 4 3 2 5 2 2" xfId="20555"/>
    <cellStyle name="normální 4 3 2 5 3" xfId="17315"/>
    <cellStyle name="normální 4 3 2 5 4" xfId="10831"/>
    <cellStyle name="normální 4 3 3" xfId="1362"/>
    <cellStyle name="normální 4 3 3 2" xfId="6333"/>
    <cellStyle name="normální 4 3 3 2 2" xfId="13073"/>
    <cellStyle name="normální 4 3 3 2 2 2" xfId="19557"/>
    <cellStyle name="normální 4 3 3 2 3" xfId="16317"/>
    <cellStyle name="normální 4 3 3 2 4" xfId="9829"/>
    <cellStyle name="normální 4 3 3 3" xfId="11461"/>
    <cellStyle name="normální 4 3 3 3 2" xfId="17945"/>
    <cellStyle name="normální 4 3 3 4" xfId="14705"/>
    <cellStyle name="normální 4 3 3 5" xfId="8166"/>
    <cellStyle name="normální 4 3 4" xfId="4426"/>
    <cellStyle name="normální 4 3 4 2" xfId="12085"/>
    <cellStyle name="normální 4 3 4 2 2" xfId="18569"/>
    <cellStyle name="normální 4 3 4 3" xfId="15332"/>
    <cellStyle name="normální 4 3 4 4" xfId="8830"/>
    <cellStyle name="normální 4 3 5" xfId="5654"/>
    <cellStyle name="normální 4 3 5 2" xfId="12484"/>
    <cellStyle name="normální 4 3 5 2 2" xfId="18968"/>
    <cellStyle name="normální 4 3 5 3" xfId="15727"/>
    <cellStyle name="normální 4 3 5 4" xfId="9238"/>
    <cellStyle name="normální 4 3 6" xfId="7433"/>
    <cellStyle name="normální 4 3 6 2" xfId="14000"/>
    <cellStyle name="normální 4 3 6 2 2" xfId="20484"/>
    <cellStyle name="normální 4 3 6 3" xfId="17244"/>
    <cellStyle name="normální 4 3 6 4" xfId="10760"/>
    <cellStyle name="normální 4 3 7" xfId="10904"/>
    <cellStyle name="normální 4 3 7 2" xfId="17388"/>
    <cellStyle name="normální 4 3 8" xfId="14148"/>
    <cellStyle name="normální 4 3 9" xfId="7599"/>
    <cellStyle name="normální 4 4" xfId="447"/>
    <cellStyle name="normální 4 4 2" xfId="4967"/>
    <cellStyle name="normální 4 4 2 2" xfId="6998"/>
    <cellStyle name="normální 4 4 2 2 2" xfId="13725"/>
    <cellStyle name="normální 4 4 2 2 2 2" xfId="20209"/>
    <cellStyle name="normální 4 4 2 2 3" xfId="16969"/>
    <cellStyle name="normální 4 4 2 2 4" xfId="10481"/>
    <cellStyle name="normální 4 4 2 3" xfId="5127"/>
    <cellStyle name="normální 4 4 2 3 2" xfId="12220"/>
    <cellStyle name="normální 4 4 2 3 2 2" xfId="18704"/>
    <cellStyle name="normální 4 4 2 3 3" xfId="15463"/>
    <cellStyle name="normální 4 4 2 3 4" xfId="8970"/>
    <cellStyle name="normální 4 4 2 4" xfId="5136"/>
    <cellStyle name="normální 4 4 2 4 2" xfId="12225"/>
    <cellStyle name="normální 4 4 2 4 2 2" xfId="18709"/>
    <cellStyle name="normální 4 4 2 4 3" xfId="15468"/>
    <cellStyle name="normální 4 4 2 4 4" xfId="8975"/>
    <cellStyle name="normální 4 4 2 5" xfId="7511"/>
    <cellStyle name="normální 4 4 2 5 2" xfId="14072"/>
    <cellStyle name="normální 4 4 2 5 2 2" xfId="20556"/>
    <cellStyle name="normální 4 4 2 5 3" xfId="17316"/>
    <cellStyle name="normální 4 4 2 5 4" xfId="10832"/>
    <cellStyle name="normální 4 4 2 6" xfId="12165"/>
    <cellStyle name="normální 4 4 2 6 2" xfId="18649"/>
    <cellStyle name="normální 4 4 2 7" xfId="15408"/>
    <cellStyle name="normální 4 4 2 8" xfId="8914"/>
    <cellStyle name="normální 4 4 3" xfId="4472"/>
    <cellStyle name="normální 4 4 3 2" xfId="12086"/>
    <cellStyle name="normální 4 4 3 2 2" xfId="18570"/>
    <cellStyle name="normální 4 4 3 3" xfId="15333"/>
    <cellStyle name="normální 4 4 3 4" xfId="8831"/>
    <cellStyle name="normální 4 4 4" xfId="5721"/>
    <cellStyle name="normální 4 4 4 2" xfId="5575"/>
    <cellStyle name="normální 4 4 4 2 2" xfId="12433"/>
    <cellStyle name="normální 4 4 4 2 2 2" xfId="18917"/>
    <cellStyle name="normální 4 4 4 2 3" xfId="15676"/>
    <cellStyle name="normální 4 4 4 2 4" xfId="9187"/>
    <cellStyle name="normální 4 4 5" xfId="5343"/>
    <cellStyle name="normální 4 4 5 2" xfId="12299"/>
    <cellStyle name="normální 4 4 5 2 2" xfId="18783"/>
    <cellStyle name="normální 4 4 5 3" xfId="15542"/>
    <cellStyle name="normální 4 4 5 4" xfId="9052"/>
    <cellStyle name="normální 4 4 6" xfId="7435"/>
    <cellStyle name="normální 4 4 6 2" xfId="14001"/>
    <cellStyle name="normální 4 4 6 2 2" xfId="20485"/>
    <cellStyle name="normální 4 4 6 3" xfId="17245"/>
    <cellStyle name="normální 4 4 6 4" xfId="10761"/>
    <cellStyle name="normální 4 5" xfId="448"/>
    <cellStyle name="normální 4 5 2" xfId="4968"/>
    <cellStyle name="normální 4 5 2 2" xfId="6999"/>
    <cellStyle name="normální 4 5 2 2 2" xfId="13726"/>
    <cellStyle name="normální 4 5 2 2 2 2" xfId="20210"/>
    <cellStyle name="normální 4 5 2 2 3" xfId="16970"/>
    <cellStyle name="normální 4 5 2 2 4" xfId="10482"/>
    <cellStyle name="normální 4 5 2 3" xfId="7139"/>
    <cellStyle name="normální 4 5 2 3 2" xfId="13832"/>
    <cellStyle name="normální 4 5 2 3 2 2" xfId="20316"/>
    <cellStyle name="normální 4 5 2 3 3" xfId="17076"/>
    <cellStyle name="normální 4 5 2 3 4" xfId="10589"/>
    <cellStyle name="normální 4 5 2 4" xfId="5561"/>
    <cellStyle name="normální 4 5 2 4 2" xfId="12422"/>
    <cellStyle name="normální 4 5 2 4 2 2" xfId="18906"/>
    <cellStyle name="normální 4 5 2 4 3" xfId="15665"/>
    <cellStyle name="normální 4 5 2 4 4" xfId="9176"/>
    <cellStyle name="normální 4 5 2 5" xfId="7512"/>
    <cellStyle name="normální 4 5 2 5 2" xfId="14073"/>
    <cellStyle name="normální 4 5 2 5 2 2" xfId="20557"/>
    <cellStyle name="normální 4 5 2 5 3" xfId="17317"/>
    <cellStyle name="normální 4 5 2 5 4" xfId="10833"/>
    <cellStyle name="normální 4 5 2 6" xfId="12166"/>
    <cellStyle name="normální 4 5 2 6 2" xfId="18650"/>
    <cellStyle name="normální 4 5 2 7" xfId="15409"/>
    <cellStyle name="normální 4 5 2 8" xfId="8915"/>
    <cellStyle name="normální 4 5 3" xfId="4518"/>
    <cellStyle name="normální 4 5 3 2" xfId="12087"/>
    <cellStyle name="normální 4 5 3 2 2" xfId="18571"/>
    <cellStyle name="normální 4 5 3 3" xfId="15334"/>
    <cellStyle name="normální 4 5 3 4" xfId="8832"/>
    <cellStyle name="normální 4 5 4" xfId="5722"/>
    <cellStyle name="normální 4 5 4 2" xfId="5512"/>
    <cellStyle name="normální 4 5 4 2 2" xfId="12384"/>
    <cellStyle name="normální 4 5 4 2 2 2" xfId="18868"/>
    <cellStyle name="normální 4 5 4 2 3" xfId="15627"/>
    <cellStyle name="normální 4 5 4 2 4" xfId="9138"/>
    <cellStyle name="normální 4 5 5" xfId="5718"/>
    <cellStyle name="normální 4 5 5 2" xfId="12512"/>
    <cellStyle name="normální 4 5 5 2 2" xfId="18996"/>
    <cellStyle name="normální 4 5 5 3" xfId="15757"/>
    <cellStyle name="normální 4 5 5 4" xfId="9267"/>
    <cellStyle name="normální 4 5 6" xfId="7436"/>
    <cellStyle name="normální 4 5 6 2" xfId="14002"/>
    <cellStyle name="normální 4 5 6 2 2" xfId="20486"/>
    <cellStyle name="normální 4 5 6 3" xfId="17246"/>
    <cellStyle name="normální 4 5 6 4" xfId="10762"/>
    <cellStyle name="normální 4 6" xfId="449"/>
    <cellStyle name="normální 4 6 2" xfId="4969"/>
    <cellStyle name="normální 4 6 2 2" xfId="7000"/>
    <cellStyle name="normální 4 6 2 2 2" xfId="13727"/>
    <cellStyle name="normální 4 6 2 2 2 2" xfId="20211"/>
    <cellStyle name="normální 4 6 2 2 3" xfId="16971"/>
    <cellStyle name="normální 4 6 2 2 4" xfId="10483"/>
    <cellStyle name="normální 4 6 2 3" xfId="5497"/>
    <cellStyle name="normální 4 6 2 3 2" xfId="12372"/>
    <cellStyle name="normální 4 6 2 3 2 2" xfId="18856"/>
    <cellStyle name="normální 4 6 2 3 3" xfId="15615"/>
    <cellStyle name="normální 4 6 2 3 4" xfId="9126"/>
    <cellStyle name="normální 4 6 2 4" xfId="5688"/>
    <cellStyle name="normální 4 6 2 4 2" xfId="12499"/>
    <cellStyle name="normální 4 6 2 4 2 2" xfId="18983"/>
    <cellStyle name="normální 4 6 2 4 3" xfId="15744"/>
    <cellStyle name="normální 4 6 2 4 4" xfId="9253"/>
    <cellStyle name="normální 4 6 2 5" xfId="7513"/>
    <cellStyle name="normální 4 6 2 5 2" xfId="14074"/>
    <cellStyle name="normální 4 6 2 5 2 2" xfId="20558"/>
    <cellStyle name="normální 4 6 2 5 3" xfId="17318"/>
    <cellStyle name="normální 4 6 2 5 4" xfId="10834"/>
    <cellStyle name="normální 4 6 2 6" xfId="12167"/>
    <cellStyle name="normální 4 6 2 6 2" xfId="18651"/>
    <cellStyle name="normální 4 6 2 7" xfId="15410"/>
    <cellStyle name="normální 4 6 2 8" xfId="8916"/>
    <cellStyle name="normální 4 6 3" xfId="4564"/>
    <cellStyle name="normální 4 6 3 2" xfId="12088"/>
    <cellStyle name="normální 4 6 3 2 2" xfId="18572"/>
    <cellStyle name="normální 4 6 3 3" xfId="15335"/>
    <cellStyle name="normální 4 6 3 4" xfId="8833"/>
    <cellStyle name="normální 4 6 4" xfId="5723"/>
    <cellStyle name="normální 4 6 4 2" xfId="5566"/>
    <cellStyle name="normální 4 6 4 2 2" xfId="12426"/>
    <cellStyle name="normální 4 6 4 2 2 2" xfId="18910"/>
    <cellStyle name="normální 4 6 4 2 3" xfId="15669"/>
    <cellStyle name="normální 4 6 4 2 4" xfId="9180"/>
    <cellStyle name="normální 4 6 5" xfId="5592"/>
    <cellStyle name="normální 4 6 5 2" xfId="12444"/>
    <cellStyle name="normální 4 6 5 2 2" xfId="18928"/>
    <cellStyle name="normální 4 6 5 3" xfId="15687"/>
    <cellStyle name="normální 4 6 5 4" xfId="9198"/>
    <cellStyle name="normální 4 6 6" xfId="7437"/>
    <cellStyle name="normální 4 6 6 2" xfId="14003"/>
    <cellStyle name="normální 4 6 6 2 2" xfId="20487"/>
    <cellStyle name="normální 4 6 6 3" xfId="17247"/>
    <cellStyle name="normální 4 6 6 4" xfId="10763"/>
    <cellStyle name="normální 4 7" xfId="450"/>
    <cellStyle name="normální 4 7 2" xfId="4970"/>
    <cellStyle name="normální 4 7 2 2" xfId="7001"/>
    <cellStyle name="normální 4 7 2 2 2" xfId="13728"/>
    <cellStyle name="normální 4 7 2 2 2 2" xfId="20212"/>
    <cellStyle name="normální 4 7 2 2 3" xfId="16972"/>
    <cellStyle name="normální 4 7 2 2 4" xfId="10484"/>
    <cellStyle name="normální 4 7 2 3" xfId="5218"/>
    <cellStyle name="normální 4 7 2 3 2" xfId="12247"/>
    <cellStyle name="normální 4 7 2 3 2 2" xfId="18731"/>
    <cellStyle name="normální 4 7 2 3 3" xfId="15490"/>
    <cellStyle name="normální 4 7 2 3 4" xfId="8998"/>
    <cellStyle name="normální 4 7 2 4" xfId="5238"/>
    <cellStyle name="normální 4 7 2 4 2" xfId="12256"/>
    <cellStyle name="normální 4 7 2 4 2 2" xfId="18740"/>
    <cellStyle name="normální 4 7 2 4 3" xfId="15499"/>
    <cellStyle name="normální 4 7 2 4 4" xfId="9008"/>
    <cellStyle name="normální 4 7 2 5" xfId="7514"/>
    <cellStyle name="normální 4 7 2 5 2" xfId="14075"/>
    <cellStyle name="normální 4 7 2 5 2 2" xfId="20559"/>
    <cellStyle name="normální 4 7 2 5 3" xfId="17319"/>
    <cellStyle name="normální 4 7 2 5 4" xfId="10835"/>
    <cellStyle name="normální 4 7 2 6" xfId="12168"/>
    <cellStyle name="normální 4 7 2 6 2" xfId="18652"/>
    <cellStyle name="normální 4 7 2 7" xfId="15411"/>
    <cellStyle name="normální 4 7 2 8" xfId="8917"/>
    <cellStyle name="normální 4 7 3" xfId="4599"/>
    <cellStyle name="normální 4 7 3 2" xfId="12089"/>
    <cellStyle name="normální 4 7 3 2 2" xfId="18573"/>
    <cellStyle name="normální 4 7 3 3" xfId="15336"/>
    <cellStyle name="normální 4 7 3 4" xfId="8835"/>
    <cellStyle name="normální 4 7 4" xfId="5724"/>
    <cellStyle name="normální 4 7 4 2" xfId="5250"/>
    <cellStyle name="normální 4 7 4 2 2" xfId="12260"/>
    <cellStyle name="normální 4 7 4 2 2 2" xfId="18744"/>
    <cellStyle name="normální 4 7 4 2 3" xfId="15503"/>
    <cellStyle name="normální 4 7 4 2 4" xfId="9012"/>
    <cellStyle name="normální 4 7 5" xfId="5445"/>
    <cellStyle name="normální 4 7 5 2" xfId="12349"/>
    <cellStyle name="normální 4 7 5 2 2" xfId="18833"/>
    <cellStyle name="normální 4 7 5 3" xfId="15592"/>
    <cellStyle name="normální 4 7 5 4" xfId="9102"/>
    <cellStyle name="normální 4 7 6" xfId="7439"/>
    <cellStyle name="normální 4 7 6 2" xfId="14004"/>
    <cellStyle name="normální 4 7 6 2 2" xfId="20488"/>
    <cellStyle name="normální 4 7 6 3" xfId="17248"/>
    <cellStyle name="normální 4 7 6 4" xfId="10764"/>
    <cellStyle name="normální 4 8" xfId="451"/>
    <cellStyle name="normální 4 8 2" xfId="4971"/>
    <cellStyle name="normální 4 8 2 2" xfId="7002"/>
    <cellStyle name="normální 4 8 2 2 2" xfId="13729"/>
    <cellStyle name="normální 4 8 2 2 2 2" xfId="20213"/>
    <cellStyle name="normální 4 8 2 2 3" xfId="16973"/>
    <cellStyle name="normální 4 8 2 2 4" xfId="10485"/>
    <cellStyle name="normální 4 8 2 3" xfId="7123"/>
    <cellStyle name="normální 4 8 2 3 2" xfId="13819"/>
    <cellStyle name="normální 4 8 2 3 2 2" xfId="20303"/>
    <cellStyle name="normální 4 8 2 3 3" xfId="17063"/>
    <cellStyle name="normální 4 8 2 3 4" xfId="10576"/>
    <cellStyle name="normální 4 8 2 4" xfId="1976"/>
    <cellStyle name="normální 4 8 2 4 2" xfId="12031"/>
    <cellStyle name="normální 4 8 2 4 2 2" xfId="18515"/>
    <cellStyle name="normální 4 8 2 4 3" xfId="15276"/>
    <cellStyle name="normální 4 8 2 4 4" xfId="8739"/>
    <cellStyle name="normální 4 8 2 5" xfId="7515"/>
    <cellStyle name="normální 4 8 2 5 2" xfId="14076"/>
    <cellStyle name="normální 4 8 2 5 2 2" xfId="20560"/>
    <cellStyle name="normální 4 8 2 5 3" xfId="17320"/>
    <cellStyle name="normální 4 8 2 5 4" xfId="10836"/>
    <cellStyle name="normální 4 8 2 6" xfId="12169"/>
    <cellStyle name="normální 4 8 2 6 2" xfId="18653"/>
    <cellStyle name="normální 4 8 2 7" xfId="15412"/>
    <cellStyle name="normální 4 8 2 8" xfId="8918"/>
    <cellStyle name="normální 4 8 3" xfId="4639"/>
    <cellStyle name="normální 4 8 3 2" xfId="12090"/>
    <cellStyle name="normální 4 8 3 2 2" xfId="18574"/>
    <cellStyle name="normální 4 8 3 3" xfId="15337"/>
    <cellStyle name="normální 4 8 3 4" xfId="8837"/>
    <cellStyle name="normální 4 8 4" xfId="5725"/>
    <cellStyle name="normální 4 8 4 2" xfId="5484"/>
    <cellStyle name="normální 4 8 4 2 2" xfId="12363"/>
    <cellStyle name="normální 4 8 4 2 2 2" xfId="18847"/>
    <cellStyle name="normální 4 8 4 2 3" xfId="15606"/>
    <cellStyle name="normální 4 8 4 2 4" xfId="9117"/>
    <cellStyle name="normální 4 8 5" xfId="5581"/>
    <cellStyle name="normální 4 8 5 2" xfId="12436"/>
    <cellStyle name="normální 4 8 5 2 2" xfId="18920"/>
    <cellStyle name="normální 4 8 5 3" xfId="15679"/>
    <cellStyle name="normální 4 8 5 4" xfId="9190"/>
    <cellStyle name="normální 4 8 6" xfId="7440"/>
    <cellStyle name="normální 4 8 6 2" xfId="14005"/>
    <cellStyle name="normální 4 8 6 2 2" xfId="20489"/>
    <cellStyle name="normální 4 8 6 3" xfId="17249"/>
    <cellStyle name="normální 4 8 6 4" xfId="10765"/>
    <cellStyle name="normální 4 9" xfId="452"/>
    <cellStyle name="normální 4 9 2" xfId="4424"/>
    <cellStyle name="normální 4 9 3" xfId="5726"/>
    <cellStyle name="normální 40" xfId="138"/>
    <cellStyle name="normální 41" xfId="139"/>
    <cellStyle name="normální 42" xfId="140"/>
    <cellStyle name="normální 42 2" xfId="453"/>
    <cellStyle name="normální 43" xfId="141"/>
    <cellStyle name="normální 43 2" xfId="454"/>
    <cellStyle name="normální 43 3" xfId="4675"/>
    <cellStyle name="normální 43 4" xfId="5644"/>
    <cellStyle name="normální 44" xfId="455"/>
    <cellStyle name="normální 44 2" xfId="4676"/>
    <cellStyle name="normální 44 3" xfId="5727"/>
    <cellStyle name="normální 45" xfId="456"/>
    <cellStyle name="normální 45 2" xfId="4677"/>
    <cellStyle name="normální 45 3" xfId="5728"/>
    <cellStyle name="Normální 46" xfId="1165"/>
    <cellStyle name="normální 46 2" xfId="4678"/>
    <cellStyle name="normální 46 3" xfId="1977"/>
    <cellStyle name="Normální 46 4" xfId="6309"/>
    <cellStyle name="Normální 47" xfId="1156"/>
    <cellStyle name="normální 47 2" xfId="4679"/>
    <cellStyle name="normální 47 3" xfId="1978"/>
    <cellStyle name="Normální 47 4" xfId="6300"/>
    <cellStyle name="Normální 48" xfId="1164"/>
    <cellStyle name="normální 48 2" xfId="4680"/>
    <cellStyle name="Normální 48 3" xfId="6308"/>
    <cellStyle name="Normální 49" xfId="1162"/>
    <cellStyle name="normální 49 2" xfId="4681"/>
    <cellStyle name="normální 49 3" xfId="1979"/>
    <cellStyle name="Normální 49 4" xfId="6306"/>
    <cellStyle name="normální 5" xfId="158"/>
    <cellStyle name="normální 5 10" xfId="560"/>
    <cellStyle name="normální 5 10 2" xfId="669"/>
    <cellStyle name="normální 5 10 2 2" xfId="1499"/>
    <cellStyle name="normální 5 10 2 2 2" xfId="6467"/>
    <cellStyle name="normální 5 10 2 2 2 2" xfId="13204"/>
    <cellStyle name="normální 5 10 2 2 2 2 2" xfId="19688"/>
    <cellStyle name="normální 5 10 2 2 2 3" xfId="16448"/>
    <cellStyle name="normální 5 10 2 2 2 4" xfId="9960"/>
    <cellStyle name="normální 5 10 2 2 3" xfId="11592"/>
    <cellStyle name="normální 5 10 2 2 3 2" xfId="18076"/>
    <cellStyle name="normální 5 10 2 2 4" xfId="14836"/>
    <cellStyle name="normální 5 10 2 2 5" xfId="8297"/>
    <cellStyle name="normální 5 10 2 3" xfId="5878"/>
    <cellStyle name="normální 5 10 2 3 2" xfId="12645"/>
    <cellStyle name="normální 5 10 2 3 2 2" xfId="19129"/>
    <cellStyle name="normální 5 10 2 3 3" xfId="15889"/>
    <cellStyle name="normální 5 10 2 3 4" xfId="9399"/>
    <cellStyle name="normální 5 10 2 4" xfId="11038"/>
    <cellStyle name="normální 5 10 2 4 2" xfId="17522"/>
    <cellStyle name="normální 5 10 2 5" xfId="14283"/>
    <cellStyle name="normální 5 10 2 6" xfId="7740"/>
    <cellStyle name="normální 5 10 3" xfId="843"/>
    <cellStyle name="normální 5 10 3 2" xfId="1646"/>
    <cellStyle name="normální 5 10 3 2 2" xfId="6614"/>
    <cellStyle name="normální 5 10 3 2 2 2" xfId="13351"/>
    <cellStyle name="normální 5 10 3 2 2 2 2" xfId="19835"/>
    <cellStyle name="normální 5 10 3 2 2 3" xfId="16595"/>
    <cellStyle name="normální 5 10 3 2 2 4" xfId="10107"/>
    <cellStyle name="normální 5 10 3 2 3" xfId="11739"/>
    <cellStyle name="normální 5 10 3 2 3 2" xfId="18223"/>
    <cellStyle name="normální 5 10 3 2 4" xfId="14983"/>
    <cellStyle name="normální 5 10 3 2 5" xfId="8444"/>
    <cellStyle name="normální 5 10 3 3" xfId="6028"/>
    <cellStyle name="normální 5 10 3 3 2" xfId="12794"/>
    <cellStyle name="normální 5 10 3 3 2 2" xfId="19278"/>
    <cellStyle name="normální 5 10 3 3 3" xfId="16038"/>
    <cellStyle name="normální 5 10 3 3 4" xfId="9548"/>
    <cellStyle name="normální 5 10 3 4" xfId="11185"/>
    <cellStyle name="normální 5 10 3 4 2" xfId="17669"/>
    <cellStyle name="normální 5 10 3 5" xfId="14430"/>
    <cellStyle name="normální 5 10 3 6" xfId="7887"/>
    <cellStyle name="normální 5 10 4" xfId="1018"/>
    <cellStyle name="normální 5 10 4 2" xfId="1794"/>
    <cellStyle name="normální 5 10 4 2 2" xfId="6762"/>
    <cellStyle name="normální 5 10 4 2 2 2" xfId="13499"/>
    <cellStyle name="normální 5 10 4 2 2 2 2" xfId="19983"/>
    <cellStyle name="normální 5 10 4 2 2 3" xfId="16743"/>
    <cellStyle name="normální 5 10 4 2 2 4" xfId="10255"/>
    <cellStyle name="normální 5 10 4 2 3" xfId="11887"/>
    <cellStyle name="normální 5 10 4 2 3 2" xfId="18371"/>
    <cellStyle name="normální 5 10 4 2 4" xfId="15131"/>
    <cellStyle name="normální 5 10 4 2 5" xfId="8592"/>
    <cellStyle name="normální 5 10 4 3" xfId="6180"/>
    <cellStyle name="normální 5 10 4 3 2" xfId="12944"/>
    <cellStyle name="normální 5 10 4 3 2 2" xfId="19428"/>
    <cellStyle name="normální 5 10 4 3 3" xfId="16188"/>
    <cellStyle name="normální 5 10 4 3 4" xfId="9699"/>
    <cellStyle name="normální 5 10 4 4" xfId="11333"/>
    <cellStyle name="normální 5 10 4 4 2" xfId="17817"/>
    <cellStyle name="normální 5 10 4 5" xfId="14578"/>
    <cellStyle name="normální 5 10 4 6" xfId="8035"/>
    <cellStyle name="normální 5 10 5" xfId="1404"/>
    <cellStyle name="normální 5 10 5 2" xfId="6372"/>
    <cellStyle name="normální 5 10 5 2 2" xfId="13109"/>
    <cellStyle name="normální 5 10 5 2 2 2" xfId="19593"/>
    <cellStyle name="normální 5 10 5 2 3" xfId="16353"/>
    <cellStyle name="normální 5 10 5 2 4" xfId="9865"/>
    <cellStyle name="normální 5 10 5 3" xfId="11497"/>
    <cellStyle name="normální 5 10 5 3 2" xfId="17981"/>
    <cellStyle name="normální 5 10 5 4" xfId="14741"/>
    <cellStyle name="normální 5 10 5 5" xfId="8202"/>
    <cellStyle name="normální 5 10 6" xfId="5782"/>
    <cellStyle name="normální 5 10 6 2" xfId="12550"/>
    <cellStyle name="normální 5 10 6 2 2" xfId="19034"/>
    <cellStyle name="normální 5 10 6 3" xfId="15794"/>
    <cellStyle name="normální 5 10 6 4" xfId="9304"/>
    <cellStyle name="normální 5 10 7" xfId="10943"/>
    <cellStyle name="normální 5 10 7 2" xfId="17427"/>
    <cellStyle name="normální 5 10 8" xfId="14188"/>
    <cellStyle name="normální 5 10 9" xfId="7645"/>
    <cellStyle name="normální 5 11" xfId="596"/>
    <cellStyle name="normální 5 11 2" xfId="755"/>
    <cellStyle name="normální 5 11 2 2" xfId="1572"/>
    <cellStyle name="normální 5 11 2 2 2" xfId="6540"/>
    <cellStyle name="normální 5 11 2 2 2 2" xfId="13277"/>
    <cellStyle name="normální 5 11 2 2 2 2 2" xfId="19761"/>
    <cellStyle name="normální 5 11 2 2 2 3" xfId="16521"/>
    <cellStyle name="normální 5 11 2 2 2 4" xfId="10033"/>
    <cellStyle name="normální 5 11 2 2 3" xfId="11665"/>
    <cellStyle name="normální 5 11 2 2 3 2" xfId="18149"/>
    <cellStyle name="normální 5 11 2 2 4" xfId="14909"/>
    <cellStyle name="normální 5 11 2 2 5" xfId="8370"/>
    <cellStyle name="normální 5 11 2 3" xfId="5953"/>
    <cellStyle name="normální 5 11 2 3 2" xfId="12720"/>
    <cellStyle name="normální 5 11 2 3 2 2" xfId="19204"/>
    <cellStyle name="normální 5 11 2 3 3" xfId="15964"/>
    <cellStyle name="normální 5 11 2 3 4" xfId="9474"/>
    <cellStyle name="normální 5 11 2 4" xfId="11111"/>
    <cellStyle name="normální 5 11 2 4 2" xfId="17595"/>
    <cellStyle name="normální 5 11 2 5" xfId="14356"/>
    <cellStyle name="normální 5 11 2 6" xfId="7813"/>
    <cellStyle name="normální 5 11 3" xfId="930"/>
    <cellStyle name="normální 5 11 3 2" xfId="1720"/>
    <cellStyle name="normální 5 11 3 2 2" xfId="6688"/>
    <cellStyle name="normální 5 11 3 2 2 2" xfId="13425"/>
    <cellStyle name="normální 5 11 3 2 2 2 2" xfId="19909"/>
    <cellStyle name="normální 5 11 3 2 2 3" xfId="16669"/>
    <cellStyle name="normální 5 11 3 2 2 4" xfId="10181"/>
    <cellStyle name="normální 5 11 3 2 3" xfId="11813"/>
    <cellStyle name="normální 5 11 3 2 3 2" xfId="18297"/>
    <cellStyle name="normální 5 11 3 2 4" xfId="15057"/>
    <cellStyle name="normální 5 11 3 2 5" xfId="8518"/>
    <cellStyle name="normální 5 11 3 3" xfId="6104"/>
    <cellStyle name="normální 5 11 3 3 2" xfId="12869"/>
    <cellStyle name="normální 5 11 3 3 2 2" xfId="19353"/>
    <cellStyle name="normální 5 11 3 3 3" xfId="16113"/>
    <cellStyle name="normální 5 11 3 3 4" xfId="9624"/>
    <cellStyle name="normální 5 11 3 4" xfId="11259"/>
    <cellStyle name="normální 5 11 3 4 2" xfId="17743"/>
    <cellStyle name="normální 5 11 3 5" xfId="14504"/>
    <cellStyle name="normální 5 11 3 6" xfId="7961"/>
    <cellStyle name="normální 5 11 4" xfId="1105"/>
    <cellStyle name="normální 5 11 4 2" xfId="1868"/>
    <cellStyle name="normální 5 11 4 2 2" xfId="6836"/>
    <cellStyle name="normální 5 11 4 2 2 2" xfId="13573"/>
    <cellStyle name="normální 5 11 4 2 2 2 2" xfId="20057"/>
    <cellStyle name="normální 5 11 4 2 2 3" xfId="16817"/>
    <cellStyle name="normální 5 11 4 2 2 4" xfId="10329"/>
    <cellStyle name="normální 5 11 4 2 3" xfId="11961"/>
    <cellStyle name="normální 5 11 4 2 3 2" xfId="18445"/>
    <cellStyle name="normální 5 11 4 2 4" xfId="15205"/>
    <cellStyle name="normální 5 11 4 2 5" xfId="8666"/>
    <cellStyle name="normální 5 11 4 3" xfId="6259"/>
    <cellStyle name="normální 5 11 4 3 2" xfId="13021"/>
    <cellStyle name="normální 5 11 4 3 2 2" xfId="19505"/>
    <cellStyle name="normální 5 11 4 3 3" xfId="16265"/>
    <cellStyle name="normální 5 11 4 3 4" xfId="9776"/>
    <cellStyle name="normální 5 11 4 4" xfId="11407"/>
    <cellStyle name="normální 5 11 4 4 2" xfId="17891"/>
    <cellStyle name="normální 5 11 4 5" xfId="14652"/>
    <cellStyle name="normální 5 11 4 6" xfId="8109"/>
    <cellStyle name="normální 5 11 5" xfId="1436"/>
    <cellStyle name="normální 5 11 5 2" xfId="6404"/>
    <cellStyle name="normální 5 11 5 2 2" xfId="13141"/>
    <cellStyle name="normální 5 11 5 2 2 2" xfId="19625"/>
    <cellStyle name="normální 5 11 5 2 3" xfId="16385"/>
    <cellStyle name="normální 5 11 5 2 4" xfId="9897"/>
    <cellStyle name="normální 5 11 5 3" xfId="11529"/>
    <cellStyle name="normální 5 11 5 3 2" xfId="18013"/>
    <cellStyle name="normální 5 11 5 4" xfId="14773"/>
    <cellStyle name="normální 5 11 5 5" xfId="8234"/>
    <cellStyle name="normální 5 11 6" xfId="5815"/>
    <cellStyle name="normální 5 11 6 2" xfId="12582"/>
    <cellStyle name="normální 5 11 6 2 2" xfId="19066"/>
    <cellStyle name="normální 5 11 6 3" xfId="15826"/>
    <cellStyle name="normální 5 11 6 4" xfId="9336"/>
    <cellStyle name="normální 5 11 7" xfId="10975"/>
    <cellStyle name="normální 5 11 7 2" xfId="17459"/>
    <cellStyle name="normální 5 11 8" xfId="14220"/>
    <cellStyle name="normální 5 11 9" xfId="7677"/>
    <cellStyle name="normální 5 12" xfId="633"/>
    <cellStyle name="normální 5 12 2" xfId="888"/>
    <cellStyle name="normální 5 12 2 2" xfId="1682"/>
    <cellStyle name="normální 5 12 2 2 2" xfId="6650"/>
    <cellStyle name="normální 5 12 2 2 2 2" xfId="13387"/>
    <cellStyle name="normální 5 12 2 2 2 2 2" xfId="19871"/>
    <cellStyle name="normální 5 12 2 2 2 3" xfId="16631"/>
    <cellStyle name="normální 5 12 2 2 2 4" xfId="10143"/>
    <cellStyle name="normální 5 12 2 2 3" xfId="11775"/>
    <cellStyle name="normální 5 12 2 2 3 2" xfId="18259"/>
    <cellStyle name="normální 5 12 2 2 4" xfId="15019"/>
    <cellStyle name="normální 5 12 2 2 5" xfId="8480"/>
    <cellStyle name="normální 5 12 2 3" xfId="6065"/>
    <cellStyle name="normální 5 12 2 3 2" xfId="12830"/>
    <cellStyle name="normální 5 12 2 3 2 2" xfId="19314"/>
    <cellStyle name="normální 5 12 2 3 3" xfId="16074"/>
    <cellStyle name="normální 5 12 2 3 4" xfId="9585"/>
    <cellStyle name="normální 5 12 2 4" xfId="11221"/>
    <cellStyle name="normální 5 12 2 4 2" xfId="17705"/>
    <cellStyle name="normální 5 12 2 5" xfId="14466"/>
    <cellStyle name="normální 5 12 2 6" xfId="7923"/>
    <cellStyle name="normální 5 12 3" xfId="1063"/>
    <cellStyle name="normální 5 12 3 2" xfId="1830"/>
    <cellStyle name="normální 5 12 3 2 2" xfId="6798"/>
    <cellStyle name="normální 5 12 3 2 2 2" xfId="13535"/>
    <cellStyle name="normální 5 12 3 2 2 2 2" xfId="20019"/>
    <cellStyle name="normální 5 12 3 2 2 3" xfId="16779"/>
    <cellStyle name="normální 5 12 3 2 2 4" xfId="10291"/>
    <cellStyle name="normální 5 12 3 2 3" xfId="11923"/>
    <cellStyle name="normální 5 12 3 2 3 2" xfId="18407"/>
    <cellStyle name="normální 5 12 3 2 4" xfId="15167"/>
    <cellStyle name="normální 5 12 3 2 5" xfId="8628"/>
    <cellStyle name="normální 5 12 3 3" xfId="6218"/>
    <cellStyle name="normální 5 12 3 3 2" xfId="12981"/>
    <cellStyle name="normální 5 12 3 3 2 2" xfId="19465"/>
    <cellStyle name="normální 5 12 3 3 3" xfId="16225"/>
    <cellStyle name="normální 5 12 3 3 4" xfId="9736"/>
    <cellStyle name="normální 5 12 3 4" xfId="11369"/>
    <cellStyle name="normální 5 12 3 4 2" xfId="17853"/>
    <cellStyle name="normální 5 12 3 5" xfId="14614"/>
    <cellStyle name="normální 5 12 3 6" xfId="8071"/>
    <cellStyle name="normální 5 12 4" xfId="1468"/>
    <cellStyle name="normální 5 12 4 2" xfId="6436"/>
    <cellStyle name="normální 5 12 4 2 2" xfId="13173"/>
    <cellStyle name="normální 5 12 4 2 2 2" xfId="19657"/>
    <cellStyle name="normální 5 12 4 2 3" xfId="16417"/>
    <cellStyle name="normální 5 12 4 2 4" xfId="9929"/>
    <cellStyle name="normální 5 12 4 3" xfId="11561"/>
    <cellStyle name="normální 5 12 4 3 2" xfId="18045"/>
    <cellStyle name="normální 5 12 4 4" xfId="14805"/>
    <cellStyle name="normální 5 12 4 5" xfId="8266"/>
    <cellStyle name="normální 5 12 5" xfId="5847"/>
    <cellStyle name="normální 5 12 5 2" xfId="12614"/>
    <cellStyle name="normální 5 12 5 2 2" xfId="19098"/>
    <cellStyle name="normální 5 12 5 3" xfId="15858"/>
    <cellStyle name="normální 5 12 5 4" xfId="9368"/>
    <cellStyle name="normální 5 12 6" xfId="11007"/>
    <cellStyle name="normální 5 12 6 2" xfId="17491"/>
    <cellStyle name="normální 5 12 7" xfId="14252"/>
    <cellStyle name="normální 5 12 8" xfId="7709"/>
    <cellStyle name="normální 5 13" xfId="661"/>
    <cellStyle name="normální 5 13 2" xfId="833"/>
    <cellStyle name="normální 5 13 2 2" xfId="1637"/>
    <cellStyle name="normální 5 13 2 2 2" xfId="6605"/>
    <cellStyle name="normální 5 13 2 2 2 2" xfId="13342"/>
    <cellStyle name="normální 5 13 2 2 2 2 2" xfId="19826"/>
    <cellStyle name="normální 5 13 2 2 2 3" xfId="16586"/>
    <cellStyle name="normální 5 13 2 2 2 4" xfId="10098"/>
    <cellStyle name="normální 5 13 2 2 3" xfId="11730"/>
    <cellStyle name="normální 5 13 2 2 3 2" xfId="18214"/>
    <cellStyle name="normální 5 13 2 2 4" xfId="14974"/>
    <cellStyle name="normální 5 13 2 2 5" xfId="8435"/>
    <cellStyle name="normální 5 13 2 3" xfId="6019"/>
    <cellStyle name="normální 5 13 2 3 2" xfId="12785"/>
    <cellStyle name="normální 5 13 2 3 2 2" xfId="19269"/>
    <cellStyle name="normální 5 13 2 3 3" xfId="16029"/>
    <cellStyle name="normální 5 13 2 3 4" xfId="9539"/>
    <cellStyle name="normální 5 13 2 4" xfId="11176"/>
    <cellStyle name="normální 5 13 2 4 2" xfId="17660"/>
    <cellStyle name="normální 5 13 2 5" xfId="14421"/>
    <cellStyle name="normální 5 13 2 6" xfId="7878"/>
    <cellStyle name="normální 5 13 3" xfId="1008"/>
    <cellStyle name="normální 5 13 3 2" xfId="1785"/>
    <cellStyle name="normální 5 13 3 2 2" xfId="6753"/>
    <cellStyle name="normální 5 13 3 2 2 2" xfId="13490"/>
    <cellStyle name="normální 5 13 3 2 2 2 2" xfId="19974"/>
    <cellStyle name="normální 5 13 3 2 2 3" xfId="16734"/>
    <cellStyle name="normální 5 13 3 2 2 4" xfId="10246"/>
    <cellStyle name="normální 5 13 3 2 3" xfId="11878"/>
    <cellStyle name="normální 5 13 3 2 3 2" xfId="18362"/>
    <cellStyle name="normální 5 13 3 2 4" xfId="15122"/>
    <cellStyle name="normální 5 13 3 2 5" xfId="8583"/>
    <cellStyle name="normální 5 13 3 3" xfId="6171"/>
    <cellStyle name="normální 5 13 3 3 2" xfId="12935"/>
    <cellStyle name="normální 5 13 3 3 2 2" xfId="19419"/>
    <cellStyle name="normální 5 13 3 3 3" xfId="16179"/>
    <cellStyle name="normální 5 13 3 3 4" xfId="9690"/>
    <cellStyle name="normální 5 13 3 4" xfId="11324"/>
    <cellStyle name="normální 5 13 3 4 2" xfId="17808"/>
    <cellStyle name="normální 5 13 3 5" xfId="14569"/>
    <cellStyle name="normální 5 13 3 6" xfId="8026"/>
    <cellStyle name="normální 5 13 4" xfId="1492"/>
    <cellStyle name="normální 5 13 4 2" xfId="6460"/>
    <cellStyle name="normální 5 13 4 2 2" xfId="13197"/>
    <cellStyle name="normální 5 13 4 2 2 2" xfId="19681"/>
    <cellStyle name="normální 5 13 4 2 3" xfId="16441"/>
    <cellStyle name="normální 5 13 4 2 4" xfId="9953"/>
    <cellStyle name="normální 5 13 4 3" xfId="11585"/>
    <cellStyle name="normální 5 13 4 3 2" xfId="18069"/>
    <cellStyle name="normální 5 13 4 4" xfId="14829"/>
    <cellStyle name="normální 5 13 4 5" xfId="8290"/>
    <cellStyle name="normální 5 13 5" xfId="5871"/>
    <cellStyle name="normální 5 13 5 2" xfId="12638"/>
    <cellStyle name="normální 5 13 5 2 2" xfId="19122"/>
    <cellStyle name="normální 5 13 5 3" xfId="15882"/>
    <cellStyle name="normální 5 13 5 4" xfId="9392"/>
    <cellStyle name="normální 5 13 6" xfId="11031"/>
    <cellStyle name="normální 5 13 6 2" xfId="17515"/>
    <cellStyle name="normální 5 13 7" xfId="14276"/>
    <cellStyle name="normální 5 13 8" xfId="7733"/>
    <cellStyle name="normální 5 14" xfId="698"/>
    <cellStyle name="normální 5 14 2" xfId="872"/>
    <cellStyle name="normální 5 14 2 2" xfId="1671"/>
    <cellStyle name="normální 5 14 2 2 2" xfId="6639"/>
    <cellStyle name="normální 5 14 2 2 2 2" xfId="13376"/>
    <cellStyle name="normální 5 14 2 2 2 2 2" xfId="19860"/>
    <cellStyle name="normální 5 14 2 2 2 3" xfId="16620"/>
    <cellStyle name="normální 5 14 2 2 2 4" xfId="10132"/>
    <cellStyle name="normální 5 14 2 2 3" xfId="11764"/>
    <cellStyle name="normální 5 14 2 2 3 2" xfId="18248"/>
    <cellStyle name="normální 5 14 2 2 4" xfId="15008"/>
    <cellStyle name="normální 5 14 2 2 5" xfId="8469"/>
    <cellStyle name="normální 5 14 2 3" xfId="6054"/>
    <cellStyle name="normální 5 14 2 3 2" xfId="12819"/>
    <cellStyle name="normální 5 14 2 3 2 2" xfId="19303"/>
    <cellStyle name="normální 5 14 2 3 3" xfId="16063"/>
    <cellStyle name="normální 5 14 2 3 4" xfId="9574"/>
    <cellStyle name="normální 5 14 2 4" xfId="11210"/>
    <cellStyle name="normální 5 14 2 4 2" xfId="17694"/>
    <cellStyle name="normální 5 14 2 5" xfId="14455"/>
    <cellStyle name="normální 5 14 2 6" xfId="7912"/>
    <cellStyle name="normální 5 14 3" xfId="1047"/>
    <cellStyle name="normální 5 14 3 2" xfId="1819"/>
    <cellStyle name="normální 5 14 3 2 2" xfId="6787"/>
    <cellStyle name="normální 5 14 3 2 2 2" xfId="13524"/>
    <cellStyle name="normální 5 14 3 2 2 2 2" xfId="20008"/>
    <cellStyle name="normální 5 14 3 2 2 3" xfId="16768"/>
    <cellStyle name="normální 5 14 3 2 2 4" xfId="10280"/>
    <cellStyle name="normální 5 14 3 2 3" xfId="11912"/>
    <cellStyle name="normální 5 14 3 2 3 2" xfId="18396"/>
    <cellStyle name="normální 5 14 3 2 4" xfId="15156"/>
    <cellStyle name="normální 5 14 3 2 5" xfId="8617"/>
    <cellStyle name="normální 5 14 3 3" xfId="6207"/>
    <cellStyle name="normální 5 14 3 3 2" xfId="12970"/>
    <cellStyle name="normální 5 14 3 3 2 2" xfId="19454"/>
    <cellStyle name="normální 5 14 3 3 3" xfId="16214"/>
    <cellStyle name="normální 5 14 3 3 4" xfId="9725"/>
    <cellStyle name="normální 5 14 3 4" xfId="11358"/>
    <cellStyle name="normální 5 14 3 4 2" xfId="17842"/>
    <cellStyle name="normální 5 14 3 5" xfId="14603"/>
    <cellStyle name="normální 5 14 3 6" xfId="8060"/>
    <cellStyle name="normální 5 14 4" xfId="1524"/>
    <cellStyle name="normální 5 14 4 2" xfId="6492"/>
    <cellStyle name="normální 5 14 4 2 2" xfId="13229"/>
    <cellStyle name="normální 5 14 4 2 2 2" xfId="19713"/>
    <cellStyle name="normální 5 14 4 2 3" xfId="16473"/>
    <cellStyle name="normální 5 14 4 2 4" xfId="9985"/>
    <cellStyle name="normální 5 14 4 3" xfId="11617"/>
    <cellStyle name="normální 5 14 4 3 2" xfId="18101"/>
    <cellStyle name="normální 5 14 4 4" xfId="14861"/>
    <cellStyle name="normální 5 14 4 5" xfId="8322"/>
    <cellStyle name="normální 5 14 5" xfId="5904"/>
    <cellStyle name="normální 5 14 5 2" xfId="12671"/>
    <cellStyle name="normální 5 14 5 2 2" xfId="19155"/>
    <cellStyle name="normální 5 14 5 3" xfId="15915"/>
    <cellStyle name="normální 5 14 5 4" xfId="9425"/>
    <cellStyle name="normální 5 14 6" xfId="11063"/>
    <cellStyle name="normální 5 14 6 2" xfId="17547"/>
    <cellStyle name="normální 5 14 7" xfId="14308"/>
    <cellStyle name="normální 5 14 8" xfId="7765"/>
    <cellStyle name="normální 5 15" xfId="667"/>
    <cellStyle name="normální 5 15 2" xfId="841"/>
    <cellStyle name="normální 5 15 2 2" xfId="1644"/>
    <cellStyle name="normální 5 15 2 2 2" xfId="6612"/>
    <cellStyle name="normální 5 15 2 2 2 2" xfId="13349"/>
    <cellStyle name="normální 5 15 2 2 2 2 2" xfId="19833"/>
    <cellStyle name="normální 5 15 2 2 2 3" xfId="16593"/>
    <cellStyle name="normální 5 15 2 2 2 4" xfId="10105"/>
    <cellStyle name="normální 5 15 2 2 3" xfId="11737"/>
    <cellStyle name="normální 5 15 2 2 3 2" xfId="18221"/>
    <cellStyle name="normální 5 15 2 2 4" xfId="14981"/>
    <cellStyle name="normální 5 15 2 2 5" xfId="8442"/>
    <cellStyle name="normální 5 15 2 3" xfId="6026"/>
    <cellStyle name="normální 5 15 2 3 2" xfId="12792"/>
    <cellStyle name="normální 5 15 2 3 2 2" xfId="19276"/>
    <cellStyle name="normální 5 15 2 3 3" xfId="16036"/>
    <cellStyle name="normální 5 15 2 3 4" xfId="9546"/>
    <cellStyle name="normální 5 15 2 4" xfId="11183"/>
    <cellStyle name="normální 5 15 2 4 2" xfId="17667"/>
    <cellStyle name="normální 5 15 2 5" xfId="14428"/>
    <cellStyle name="normální 5 15 2 6" xfId="7885"/>
    <cellStyle name="normální 5 15 3" xfId="1016"/>
    <cellStyle name="normální 5 15 3 2" xfId="1792"/>
    <cellStyle name="normální 5 15 3 2 2" xfId="6760"/>
    <cellStyle name="normální 5 15 3 2 2 2" xfId="13497"/>
    <cellStyle name="normální 5 15 3 2 2 2 2" xfId="19981"/>
    <cellStyle name="normální 5 15 3 2 2 3" xfId="16741"/>
    <cellStyle name="normální 5 15 3 2 2 4" xfId="10253"/>
    <cellStyle name="normální 5 15 3 2 3" xfId="11885"/>
    <cellStyle name="normální 5 15 3 2 3 2" xfId="18369"/>
    <cellStyle name="normální 5 15 3 2 4" xfId="15129"/>
    <cellStyle name="normální 5 15 3 2 5" xfId="8590"/>
    <cellStyle name="normální 5 15 3 3" xfId="6178"/>
    <cellStyle name="normální 5 15 3 3 2" xfId="12942"/>
    <cellStyle name="normální 5 15 3 3 2 2" xfId="19426"/>
    <cellStyle name="normální 5 15 3 3 3" xfId="16186"/>
    <cellStyle name="normální 5 15 3 3 4" xfId="9697"/>
    <cellStyle name="normální 5 15 3 4" xfId="11331"/>
    <cellStyle name="normální 5 15 3 4 2" xfId="17815"/>
    <cellStyle name="normální 5 15 3 5" xfId="14576"/>
    <cellStyle name="normální 5 15 3 6" xfId="8033"/>
    <cellStyle name="normální 5 15 4" xfId="1497"/>
    <cellStyle name="normální 5 15 4 2" xfId="6465"/>
    <cellStyle name="normální 5 15 4 2 2" xfId="13202"/>
    <cellStyle name="normální 5 15 4 2 2 2" xfId="19686"/>
    <cellStyle name="normální 5 15 4 2 3" xfId="16446"/>
    <cellStyle name="normální 5 15 4 2 4" xfId="9958"/>
    <cellStyle name="normální 5 15 4 3" xfId="11590"/>
    <cellStyle name="normální 5 15 4 3 2" xfId="18074"/>
    <cellStyle name="normální 5 15 4 4" xfId="14834"/>
    <cellStyle name="normální 5 15 4 5" xfId="8295"/>
    <cellStyle name="normální 5 15 5" xfId="5876"/>
    <cellStyle name="normální 5 15 5 2" xfId="12643"/>
    <cellStyle name="normální 5 15 5 2 2" xfId="19127"/>
    <cellStyle name="normální 5 15 5 3" xfId="15887"/>
    <cellStyle name="normální 5 15 5 4" xfId="9397"/>
    <cellStyle name="normální 5 15 6" xfId="11036"/>
    <cellStyle name="normální 5 15 6 2" xfId="17520"/>
    <cellStyle name="normální 5 15 7" xfId="14281"/>
    <cellStyle name="normální 5 15 8" xfId="7738"/>
    <cellStyle name="normální 5 16" xfId="706"/>
    <cellStyle name="normální 5 16 2" xfId="880"/>
    <cellStyle name="normální 5 16 2 2" xfId="1678"/>
    <cellStyle name="normální 5 16 2 2 2" xfId="6646"/>
    <cellStyle name="normální 5 16 2 2 2 2" xfId="13383"/>
    <cellStyle name="normální 5 16 2 2 2 2 2" xfId="19867"/>
    <cellStyle name="normální 5 16 2 2 2 3" xfId="16627"/>
    <cellStyle name="normální 5 16 2 2 2 4" xfId="10139"/>
    <cellStyle name="normální 5 16 2 2 3" xfId="11771"/>
    <cellStyle name="normální 5 16 2 2 3 2" xfId="18255"/>
    <cellStyle name="normální 5 16 2 2 4" xfId="15015"/>
    <cellStyle name="normální 5 16 2 2 5" xfId="8476"/>
    <cellStyle name="normální 5 16 2 3" xfId="6061"/>
    <cellStyle name="normální 5 16 2 3 2" xfId="12826"/>
    <cellStyle name="normální 5 16 2 3 2 2" xfId="19310"/>
    <cellStyle name="normální 5 16 2 3 3" xfId="16070"/>
    <cellStyle name="normální 5 16 2 3 4" xfId="9581"/>
    <cellStyle name="normální 5 16 2 4" xfId="11217"/>
    <cellStyle name="normální 5 16 2 4 2" xfId="17701"/>
    <cellStyle name="normální 5 16 2 5" xfId="14462"/>
    <cellStyle name="normální 5 16 2 6" xfId="7919"/>
    <cellStyle name="normální 5 16 3" xfId="1055"/>
    <cellStyle name="normální 5 16 3 2" xfId="1826"/>
    <cellStyle name="normální 5 16 3 2 2" xfId="6794"/>
    <cellStyle name="normální 5 16 3 2 2 2" xfId="13531"/>
    <cellStyle name="normální 5 16 3 2 2 2 2" xfId="20015"/>
    <cellStyle name="normální 5 16 3 2 2 3" xfId="16775"/>
    <cellStyle name="normální 5 16 3 2 2 4" xfId="10287"/>
    <cellStyle name="normální 5 16 3 2 3" xfId="11919"/>
    <cellStyle name="normální 5 16 3 2 3 2" xfId="18403"/>
    <cellStyle name="normální 5 16 3 2 4" xfId="15163"/>
    <cellStyle name="normální 5 16 3 2 5" xfId="8624"/>
    <cellStyle name="normální 5 16 3 3" xfId="6214"/>
    <cellStyle name="normální 5 16 3 3 2" xfId="12977"/>
    <cellStyle name="normální 5 16 3 3 2 2" xfId="19461"/>
    <cellStyle name="normální 5 16 3 3 3" xfId="16221"/>
    <cellStyle name="normální 5 16 3 3 4" xfId="9732"/>
    <cellStyle name="normální 5 16 3 4" xfId="11365"/>
    <cellStyle name="normální 5 16 3 4 2" xfId="17849"/>
    <cellStyle name="normální 5 16 3 5" xfId="14610"/>
    <cellStyle name="normální 5 16 3 6" xfId="8067"/>
    <cellStyle name="normální 5 16 4" xfId="1531"/>
    <cellStyle name="normální 5 16 4 2" xfId="6499"/>
    <cellStyle name="normální 5 16 4 2 2" xfId="13236"/>
    <cellStyle name="normální 5 16 4 2 2 2" xfId="19720"/>
    <cellStyle name="normální 5 16 4 2 3" xfId="16480"/>
    <cellStyle name="normální 5 16 4 2 4" xfId="9992"/>
    <cellStyle name="normální 5 16 4 3" xfId="11624"/>
    <cellStyle name="normální 5 16 4 3 2" xfId="18108"/>
    <cellStyle name="normální 5 16 4 4" xfId="14868"/>
    <cellStyle name="normální 5 16 4 5" xfId="8329"/>
    <cellStyle name="normální 5 16 5" xfId="5911"/>
    <cellStyle name="normální 5 16 5 2" xfId="12678"/>
    <cellStyle name="normální 5 16 5 2 2" xfId="19162"/>
    <cellStyle name="normální 5 16 5 3" xfId="15922"/>
    <cellStyle name="normální 5 16 5 4" xfId="9432"/>
    <cellStyle name="normální 5 16 6" xfId="11070"/>
    <cellStyle name="normální 5 16 6 2" xfId="17554"/>
    <cellStyle name="normální 5 16 7" xfId="14315"/>
    <cellStyle name="normální 5 16 8" xfId="7772"/>
    <cellStyle name="normální 5 17" xfId="660"/>
    <cellStyle name="normální 5 17 2" xfId="832"/>
    <cellStyle name="normální 5 17 2 2" xfId="1636"/>
    <cellStyle name="normální 5 17 2 2 2" xfId="6604"/>
    <cellStyle name="normální 5 17 2 2 2 2" xfId="13341"/>
    <cellStyle name="normální 5 17 2 2 2 2 2" xfId="19825"/>
    <cellStyle name="normální 5 17 2 2 2 3" xfId="16585"/>
    <cellStyle name="normální 5 17 2 2 2 4" xfId="10097"/>
    <cellStyle name="normální 5 17 2 2 3" xfId="11729"/>
    <cellStyle name="normální 5 17 2 2 3 2" xfId="18213"/>
    <cellStyle name="normální 5 17 2 2 4" xfId="14973"/>
    <cellStyle name="normální 5 17 2 2 5" xfId="8434"/>
    <cellStyle name="normální 5 17 2 3" xfId="6018"/>
    <cellStyle name="normální 5 17 2 3 2" xfId="12784"/>
    <cellStyle name="normální 5 17 2 3 2 2" xfId="19268"/>
    <cellStyle name="normální 5 17 2 3 3" xfId="16028"/>
    <cellStyle name="normální 5 17 2 3 4" xfId="9538"/>
    <cellStyle name="normální 5 17 2 4" xfId="11175"/>
    <cellStyle name="normální 5 17 2 4 2" xfId="17659"/>
    <cellStyle name="normální 5 17 2 5" xfId="14420"/>
    <cellStyle name="normální 5 17 2 6" xfId="7877"/>
    <cellStyle name="normální 5 17 3" xfId="1007"/>
    <cellStyle name="normální 5 17 3 2" xfId="1784"/>
    <cellStyle name="normální 5 17 3 2 2" xfId="6752"/>
    <cellStyle name="normální 5 17 3 2 2 2" xfId="13489"/>
    <cellStyle name="normální 5 17 3 2 2 2 2" xfId="19973"/>
    <cellStyle name="normální 5 17 3 2 2 3" xfId="16733"/>
    <cellStyle name="normální 5 17 3 2 2 4" xfId="10245"/>
    <cellStyle name="normální 5 17 3 2 3" xfId="11877"/>
    <cellStyle name="normální 5 17 3 2 3 2" xfId="18361"/>
    <cellStyle name="normální 5 17 3 2 4" xfId="15121"/>
    <cellStyle name="normální 5 17 3 2 5" xfId="8582"/>
    <cellStyle name="normální 5 17 3 3" xfId="6170"/>
    <cellStyle name="normální 5 17 3 3 2" xfId="12934"/>
    <cellStyle name="normální 5 17 3 3 2 2" xfId="19418"/>
    <cellStyle name="normální 5 17 3 3 3" xfId="16178"/>
    <cellStyle name="normální 5 17 3 3 4" xfId="9689"/>
    <cellStyle name="normální 5 17 3 4" xfId="11323"/>
    <cellStyle name="normální 5 17 3 4 2" xfId="17807"/>
    <cellStyle name="normální 5 17 3 5" xfId="14568"/>
    <cellStyle name="normální 5 17 3 6" xfId="8025"/>
    <cellStyle name="normální 5 17 4" xfId="1491"/>
    <cellStyle name="normální 5 17 4 2" xfId="6459"/>
    <cellStyle name="normální 5 17 4 2 2" xfId="13196"/>
    <cellStyle name="normální 5 17 4 2 2 2" xfId="19680"/>
    <cellStyle name="normální 5 17 4 2 3" xfId="16440"/>
    <cellStyle name="normální 5 17 4 2 4" xfId="9952"/>
    <cellStyle name="normální 5 17 4 3" xfId="11584"/>
    <cellStyle name="normální 5 17 4 3 2" xfId="18068"/>
    <cellStyle name="normální 5 17 4 4" xfId="14828"/>
    <cellStyle name="normální 5 17 4 5" xfId="8289"/>
    <cellStyle name="normální 5 17 5" xfId="5870"/>
    <cellStyle name="normální 5 17 5 2" xfId="12637"/>
    <cellStyle name="normální 5 17 5 2 2" xfId="19121"/>
    <cellStyle name="normální 5 17 5 3" xfId="15881"/>
    <cellStyle name="normální 5 17 5 4" xfId="9391"/>
    <cellStyle name="normální 5 17 6" xfId="11030"/>
    <cellStyle name="normální 5 17 6 2" xfId="17514"/>
    <cellStyle name="normální 5 17 7" xfId="14275"/>
    <cellStyle name="normální 5 17 8" xfId="7732"/>
    <cellStyle name="normální 5 18" xfId="697"/>
    <cellStyle name="normální 5 18 2" xfId="871"/>
    <cellStyle name="normální 5 18 2 2" xfId="1670"/>
    <cellStyle name="normální 5 18 2 2 2" xfId="6638"/>
    <cellStyle name="normální 5 18 2 2 2 2" xfId="13375"/>
    <cellStyle name="normální 5 18 2 2 2 2 2" xfId="19859"/>
    <cellStyle name="normální 5 18 2 2 2 3" xfId="16619"/>
    <cellStyle name="normální 5 18 2 2 2 4" xfId="10131"/>
    <cellStyle name="normální 5 18 2 2 3" xfId="11763"/>
    <cellStyle name="normální 5 18 2 2 3 2" xfId="18247"/>
    <cellStyle name="normální 5 18 2 2 4" xfId="15007"/>
    <cellStyle name="normální 5 18 2 2 5" xfId="8468"/>
    <cellStyle name="normální 5 18 2 3" xfId="6053"/>
    <cellStyle name="normální 5 18 2 3 2" xfId="12818"/>
    <cellStyle name="normální 5 18 2 3 2 2" xfId="19302"/>
    <cellStyle name="normální 5 18 2 3 3" xfId="16062"/>
    <cellStyle name="normální 5 18 2 3 4" xfId="9573"/>
    <cellStyle name="normální 5 18 2 4" xfId="11209"/>
    <cellStyle name="normální 5 18 2 4 2" xfId="17693"/>
    <cellStyle name="normální 5 18 2 5" xfId="14454"/>
    <cellStyle name="normální 5 18 2 6" xfId="7911"/>
    <cellStyle name="normální 5 18 3" xfId="1046"/>
    <cellStyle name="normální 5 18 3 2" xfId="1818"/>
    <cellStyle name="normální 5 18 3 2 2" xfId="6786"/>
    <cellStyle name="normální 5 18 3 2 2 2" xfId="13523"/>
    <cellStyle name="normální 5 18 3 2 2 2 2" xfId="20007"/>
    <cellStyle name="normální 5 18 3 2 2 3" xfId="16767"/>
    <cellStyle name="normální 5 18 3 2 2 4" xfId="10279"/>
    <cellStyle name="normální 5 18 3 2 3" xfId="11911"/>
    <cellStyle name="normální 5 18 3 2 3 2" xfId="18395"/>
    <cellStyle name="normální 5 18 3 2 4" xfId="15155"/>
    <cellStyle name="normální 5 18 3 2 5" xfId="8616"/>
    <cellStyle name="normální 5 18 3 3" xfId="6206"/>
    <cellStyle name="normální 5 18 3 3 2" xfId="12969"/>
    <cellStyle name="normální 5 18 3 3 2 2" xfId="19453"/>
    <cellStyle name="normální 5 18 3 3 3" xfId="16213"/>
    <cellStyle name="normální 5 18 3 3 4" xfId="9724"/>
    <cellStyle name="normální 5 18 3 4" xfId="11357"/>
    <cellStyle name="normální 5 18 3 4 2" xfId="17841"/>
    <cellStyle name="normální 5 18 3 5" xfId="14602"/>
    <cellStyle name="normální 5 18 3 6" xfId="8059"/>
    <cellStyle name="normální 5 18 4" xfId="1523"/>
    <cellStyle name="normální 5 18 4 2" xfId="6491"/>
    <cellStyle name="normální 5 18 4 2 2" xfId="13228"/>
    <cellStyle name="normální 5 18 4 2 2 2" xfId="19712"/>
    <cellStyle name="normální 5 18 4 2 3" xfId="16472"/>
    <cellStyle name="normální 5 18 4 2 4" xfId="9984"/>
    <cellStyle name="normální 5 18 4 3" xfId="11616"/>
    <cellStyle name="normální 5 18 4 3 2" xfId="18100"/>
    <cellStyle name="normální 5 18 4 4" xfId="14860"/>
    <cellStyle name="normální 5 18 4 5" xfId="8321"/>
    <cellStyle name="normální 5 18 5" xfId="5903"/>
    <cellStyle name="normální 5 18 5 2" xfId="12670"/>
    <cellStyle name="normální 5 18 5 2 2" xfId="19154"/>
    <cellStyle name="normální 5 18 5 3" xfId="15914"/>
    <cellStyle name="normální 5 18 5 4" xfId="9424"/>
    <cellStyle name="normální 5 18 6" xfId="11062"/>
    <cellStyle name="normální 5 18 6 2" xfId="17546"/>
    <cellStyle name="normální 5 18 7" xfId="14307"/>
    <cellStyle name="normální 5 18 8" xfId="7764"/>
    <cellStyle name="normální 5 19" xfId="801"/>
    <cellStyle name="normální 5 19 2" xfId="976"/>
    <cellStyle name="normální 5 19 2 2" xfId="1757"/>
    <cellStyle name="normální 5 19 2 2 2" xfId="6725"/>
    <cellStyle name="normální 5 19 2 2 2 2" xfId="13462"/>
    <cellStyle name="normální 5 19 2 2 2 2 2" xfId="19946"/>
    <cellStyle name="normální 5 19 2 2 2 3" xfId="16706"/>
    <cellStyle name="normální 5 19 2 2 2 4" xfId="10218"/>
    <cellStyle name="normální 5 19 2 2 3" xfId="11850"/>
    <cellStyle name="normální 5 19 2 2 3 2" xfId="18334"/>
    <cellStyle name="normální 5 19 2 2 4" xfId="15094"/>
    <cellStyle name="normální 5 19 2 2 5" xfId="8555"/>
    <cellStyle name="normální 5 19 2 3" xfId="6141"/>
    <cellStyle name="normální 5 19 2 3 2" xfId="12906"/>
    <cellStyle name="normální 5 19 2 3 2 2" xfId="19390"/>
    <cellStyle name="normální 5 19 2 3 3" xfId="16150"/>
    <cellStyle name="normální 5 19 2 3 4" xfId="9661"/>
    <cellStyle name="normální 5 19 2 4" xfId="11296"/>
    <cellStyle name="normální 5 19 2 4 2" xfId="17780"/>
    <cellStyle name="normální 5 19 2 5" xfId="14541"/>
    <cellStyle name="normální 5 19 2 6" xfId="7998"/>
    <cellStyle name="normální 5 19 3" xfId="1151"/>
    <cellStyle name="normální 5 19 3 2" xfId="1905"/>
    <cellStyle name="normální 5 19 3 2 2" xfId="6873"/>
    <cellStyle name="normální 5 19 3 2 2 2" xfId="13610"/>
    <cellStyle name="normální 5 19 3 2 2 2 2" xfId="20094"/>
    <cellStyle name="normální 5 19 3 2 2 3" xfId="16854"/>
    <cellStyle name="normální 5 19 3 2 2 4" xfId="10366"/>
    <cellStyle name="normální 5 19 3 2 3" xfId="11998"/>
    <cellStyle name="normální 5 19 3 2 3 2" xfId="18482"/>
    <cellStyle name="normální 5 19 3 2 4" xfId="15242"/>
    <cellStyle name="normální 5 19 3 2 5" xfId="8703"/>
    <cellStyle name="normální 5 19 3 3" xfId="6296"/>
    <cellStyle name="normální 5 19 3 3 2" xfId="13058"/>
    <cellStyle name="normální 5 19 3 3 2 2" xfId="19542"/>
    <cellStyle name="normální 5 19 3 3 3" xfId="16302"/>
    <cellStyle name="normální 5 19 3 3 4" xfId="9813"/>
    <cellStyle name="normální 5 19 3 4" xfId="11444"/>
    <cellStyle name="normální 5 19 3 4 2" xfId="17928"/>
    <cellStyle name="normální 5 19 3 5" xfId="14689"/>
    <cellStyle name="normální 5 19 3 6" xfId="8146"/>
    <cellStyle name="normální 5 19 4" xfId="1609"/>
    <cellStyle name="normální 5 19 4 2" xfId="6577"/>
    <cellStyle name="normální 5 19 4 2 2" xfId="13314"/>
    <cellStyle name="normální 5 19 4 2 2 2" xfId="19798"/>
    <cellStyle name="normální 5 19 4 2 3" xfId="16558"/>
    <cellStyle name="normální 5 19 4 2 4" xfId="10070"/>
    <cellStyle name="normální 5 19 4 3" xfId="11702"/>
    <cellStyle name="normální 5 19 4 3 2" xfId="18186"/>
    <cellStyle name="normální 5 19 4 4" xfId="14946"/>
    <cellStyle name="normální 5 19 4 5" xfId="8407"/>
    <cellStyle name="normální 5 19 5" xfId="5991"/>
    <cellStyle name="normální 5 19 5 2" xfId="12757"/>
    <cellStyle name="normální 5 19 5 2 2" xfId="19241"/>
    <cellStyle name="normální 5 19 5 3" xfId="16001"/>
    <cellStyle name="normální 5 19 5 4" xfId="9511"/>
    <cellStyle name="normální 5 19 6" xfId="11148"/>
    <cellStyle name="normální 5 19 6 2" xfId="17632"/>
    <cellStyle name="normální 5 19 7" xfId="14393"/>
    <cellStyle name="normální 5 19 8" xfId="7850"/>
    <cellStyle name="normální 5 2" xfId="524"/>
    <cellStyle name="normální 5 2 2" xfId="5278"/>
    <cellStyle name="normální 5 2 2 2" xfId="5621"/>
    <cellStyle name="normální 5 2 2 2 2" xfId="12465"/>
    <cellStyle name="normální 5 2 2 2 2 2" xfId="18949"/>
    <cellStyle name="normální 5 2 2 2 3" xfId="15708"/>
    <cellStyle name="normální 5 2 2 2 4" xfId="9219"/>
    <cellStyle name="normální 5 2 2 3" xfId="7019"/>
    <cellStyle name="normální 5 2 2 3 2" xfId="13742"/>
    <cellStyle name="normální 5 2 2 3 2 2" xfId="20226"/>
    <cellStyle name="normální 5 2 2 3 3" xfId="16986"/>
    <cellStyle name="normální 5 2 2 3 4" xfId="10498"/>
    <cellStyle name="normální 5 2 2 4" xfId="12274"/>
    <cellStyle name="normální 5 2 2 4 2" xfId="18758"/>
    <cellStyle name="normální 5 2 2 5" xfId="15517"/>
    <cellStyle name="normální 5 2 2 6" xfId="9026"/>
    <cellStyle name="normální 5 2 3" xfId="7575"/>
    <cellStyle name="normální 5 2 3 2" xfId="14131"/>
    <cellStyle name="normální 5 2 3 2 2" xfId="20615"/>
    <cellStyle name="normální 5 2 3 3" xfId="17375"/>
    <cellStyle name="normální 5 2 3 4" xfId="10891"/>
    <cellStyle name="normální 5 20" xfId="719"/>
    <cellStyle name="normální 5 20 2" xfId="894"/>
    <cellStyle name="normální 5 20 2 2" xfId="1688"/>
    <cellStyle name="normální 5 20 2 2 2" xfId="6656"/>
    <cellStyle name="normální 5 20 2 2 2 2" xfId="13393"/>
    <cellStyle name="normální 5 20 2 2 2 2 2" xfId="19877"/>
    <cellStyle name="normální 5 20 2 2 2 3" xfId="16637"/>
    <cellStyle name="normální 5 20 2 2 2 4" xfId="10149"/>
    <cellStyle name="normální 5 20 2 2 3" xfId="11781"/>
    <cellStyle name="normální 5 20 2 2 3 2" xfId="18265"/>
    <cellStyle name="normální 5 20 2 2 4" xfId="15025"/>
    <cellStyle name="normální 5 20 2 2 5" xfId="8486"/>
    <cellStyle name="normální 5 20 2 3" xfId="6071"/>
    <cellStyle name="normální 5 20 2 3 2" xfId="12836"/>
    <cellStyle name="normální 5 20 2 3 2 2" xfId="19320"/>
    <cellStyle name="normální 5 20 2 3 3" xfId="16080"/>
    <cellStyle name="normální 5 20 2 3 4" xfId="9591"/>
    <cellStyle name="normální 5 20 2 4" xfId="11227"/>
    <cellStyle name="normální 5 20 2 4 2" xfId="17711"/>
    <cellStyle name="normální 5 20 2 5" xfId="14472"/>
    <cellStyle name="normální 5 20 2 6" xfId="7929"/>
    <cellStyle name="normální 5 20 3" xfId="1069"/>
    <cellStyle name="normální 5 20 3 2" xfId="1836"/>
    <cellStyle name="normální 5 20 3 2 2" xfId="6804"/>
    <cellStyle name="normální 5 20 3 2 2 2" xfId="13541"/>
    <cellStyle name="normální 5 20 3 2 2 2 2" xfId="20025"/>
    <cellStyle name="normální 5 20 3 2 2 3" xfId="16785"/>
    <cellStyle name="normální 5 20 3 2 2 4" xfId="10297"/>
    <cellStyle name="normální 5 20 3 2 3" xfId="11929"/>
    <cellStyle name="normální 5 20 3 2 3 2" xfId="18413"/>
    <cellStyle name="normální 5 20 3 2 4" xfId="15173"/>
    <cellStyle name="normální 5 20 3 2 5" xfId="8634"/>
    <cellStyle name="normální 5 20 3 3" xfId="6224"/>
    <cellStyle name="normální 5 20 3 3 2" xfId="12987"/>
    <cellStyle name="normální 5 20 3 3 2 2" xfId="19471"/>
    <cellStyle name="normální 5 20 3 3 3" xfId="16231"/>
    <cellStyle name="normální 5 20 3 3 4" xfId="9742"/>
    <cellStyle name="normální 5 20 3 4" xfId="11375"/>
    <cellStyle name="normální 5 20 3 4 2" xfId="17859"/>
    <cellStyle name="normální 5 20 3 5" xfId="14620"/>
    <cellStyle name="normální 5 20 3 6" xfId="8077"/>
    <cellStyle name="normální 5 20 4" xfId="1540"/>
    <cellStyle name="normální 5 20 4 2" xfId="6508"/>
    <cellStyle name="normální 5 20 4 2 2" xfId="13245"/>
    <cellStyle name="normální 5 20 4 2 2 2" xfId="19729"/>
    <cellStyle name="normální 5 20 4 2 3" xfId="16489"/>
    <cellStyle name="normální 5 20 4 2 4" xfId="10001"/>
    <cellStyle name="normální 5 20 4 3" xfId="11633"/>
    <cellStyle name="normální 5 20 4 3 2" xfId="18117"/>
    <cellStyle name="normální 5 20 4 4" xfId="14877"/>
    <cellStyle name="normální 5 20 4 5" xfId="8338"/>
    <cellStyle name="normální 5 20 5" xfId="5921"/>
    <cellStyle name="normální 5 20 5 2" xfId="12688"/>
    <cellStyle name="normální 5 20 5 2 2" xfId="19172"/>
    <cellStyle name="normální 5 20 5 3" xfId="15932"/>
    <cellStyle name="normální 5 20 5 4" xfId="9442"/>
    <cellStyle name="normální 5 20 6" xfId="11079"/>
    <cellStyle name="normální 5 20 6 2" xfId="17563"/>
    <cellStyle name="normální 5 20 7" xfId="14324"/>
    <cellStyle name="normální 5 20 8" xfId="7781"/>
    <cellStyle name="normální 5 21" xfId="690"/>
    <cellStyle name="normální 5 21 2" xfId="864"/>
    <cellStyle name="normální 5 21 2 2" xfId="1664"/>
    <cellStyle name="normální 5 21 2 2 2" xfId="6632"/>
    <cellStyle name="normální 5 21 2 2 2 2" xfId="13369"/>
    <cellStyle name="normální 5 21 2 2 2 2 2" xfId="19853"/>
    <cellStyle name="normální 5 21 2 2 2 3" xfId="16613"/>
    <cellStyle name="normální 5 21 2 2 2 4" xfId="10125"/>
    <cellStyle name="normální 5 21 2 2 3" xfId="11757"/>
    <cellStyle name="normální 5 21 2 2 3 2" xfId="18241"/>
    <cellStyle name="normální 5 21 2 2 4" xfId="15001"/>
    <cellStyle name="normální 5 21 2 2 5" xfId="8462"/>
    <cellStyle name="normální 5 21 2 3" xfId="6046"/>
    <cellStyle name="normální 5 21 2 3 2" xfId="12812"/>
    <cellStyle name="normální 5 21 2 3 2 2" xfId="19296"/>
    <cellStyle name="normální 5 21 2 3 3" xfId="16056"/>
    <cellStyle name="normální 5 21 2 3 4" xfId="9566"/>
    <cellStyle name="normální 5 21 2 4" xfId="11203"/>
    <cellStyle name="normální 5 21 2 4 2" xfId="17687"/>
    <cellStyle name="normální 5 21 2 5" xfId="14448"/>
    <cellStyle name="normální 5 21 2 6" xfId="7905"/>
    <cellStyle name="normální 5 21 3" xfId="1039"/>
    <cellStyle name="normální 5 21 3 2" xfId="1812"/>
    <cellStyle name="normální 5 21 3 2 2" xfId="6780"/>
    <cellStyle name="normální 5 21 3 2 2 2" xfId="13517"/>
    <cellStyle name="normální 5 21 3 2 2 2 2" xfId="20001"/>
    <cellStyle name="normální 5 21 3 2 2 3" xfId="16761"/>
    <cellStyle name="normální 5 21 3 2 2 4" xfId="10273"/>
    <cellStyle name="normální 5 21 3 2 3" xfId="11905"/>
    <cellStyle name="normální 5 21 3 2 3 2" xfId="18389"/>
    <cellStyle name="normální 5 21 3 2 4" xfId="15149"/>
    <cellStyle name="normální 5 21 3 2 5" xfId="8610"/>
    <cellStyle name="normální 5 21 3 3" xfId="6199"/>
    <cellStyle name="normální 5 21 3 3 2" xfId="12963"/>
    <cellStyle name="normální 5 21 3 3 2 2" xfId="19447"/>
    <cellStyle name="normální 5 21 3 3 3" xfId="16207"/>
    <cellStyle name="normální 5 21 3 3 4" xfId="9718"/>
    <cellStyle name="normální 5 21 3 4" xfId="11351"/>
    <cellStyle name="normální 5 21 3 4 2" xfId="17835"/>
    <cellStyle name="normální 5 21 3 5" xfId="14596"/>
    <cellStyle name="normální 5 21 3 6" xfId="8053"/>
    <cellStyle name="normální 5 21 4" xfId="1517"/>
    <cellStyle name="normální 5 21 4 2" xfId="6485"/>
    <cellStyle name="normální 5 21 4 2 2" xfId="13222"/>
    <cellStyle name="normální 5 21 4 2 2 2" xfId="19706"/>
    <cellStyle name="normální 5 21 4 2 3" xfId="16466"/>
    <cellStyle name="normální 5 21 4 2 4" xfId="9978"/>
    <cellStyle name="normální 5 21 4 3" xfId="11610"/>
    <cellStyle name="normální 5 21 4 3 2" xfId="18094"/>
    <cellStyle name="normální 5 21 4 4" xfId="14854"/>
    <cellStyle name="normální 5 21 4 5" xfId="8315"/>
    <cellStyle name="normální 5 21 5" xfId="5897"/>
    <cellStyle name="normální 5 21 5 2" xfId="12664"/>
    <cellStyle name="normální 5 21 5 2 2" xfId="19148"/>
    <cellStyle name="normální 5 21 5 3" xfId="15908"/>
    <cellStyle name="normální 5 21 5 4" xfId="9418"/>
    <cellStyle name="normální 5 21 6" xfId="11056"/>
    <cellStyle name="normální 5 21 6 2" xfId="17540"/>
    <cellStyle name="normální 5 21 7" xfId="14301"/>
    <cellStyle name="normální 5 21 8" xfId="7758"/>
    <cellStyle name="normální 5 22" xfId="703"/>
    <cellStyle name="normální 5 22 2" xfId="877"/>
    <cellStyle name="normální 5 22 2 2" xfId="1676"/>
    <cellStyle name="normální 5 22 2 2 2" xfId="6644"/>
    <cellStyle name="normální 5 22 2 2 2 2" xfId="13381"/>
    <cellStyle name="normální 5 22 2 2 2 2 2" xfId="19865"/>
    <cellStyle name="normální 5 22 2 2 2 3" xfId="16625"/>
    <cellStyle name="normální 5 22 2 2 2 4" xfId="10137"/>
    <cellStyle name="normální 5 22 2 2 3" xfId="11769"/>
    <cellStyle name="normální 5 22 2 2 3 2" xfId="18253"/>
    <cellStyle name="normální 5 22 2 2 4" xfId="15013"/>
    <cellStyle name="normální 5 22 2 2 5" xfId="8474"/>
    <cellStyle name="normální 5 22 2 3" xfId="6059"/>
    <cellStyle name="normální 5 22 2 3 2" xfId="12824"/>
    <cellStyle name="normální 5 22 2 3 2 2" xfId="19308"/>
    <cellStyle name="normální 5 22 2 3 3" xfId="16068"/>
    <cellStyle name="normální 5 22 2 3 4" xfId="9579"/>
    <cellStyle name="normální 5 22 2 4" xfId="11215"/>
    <cellStyle name="normální 5 22 2 4 2" xfId="17699"/>
    <cellStyle name="normální 5 22 2 5" xfId="14460"/>
    <cellStyle name="normální 5 22 2 6" xfId="7917"/>
    <cellStyle name="normální 5 22 3" xfId="1052"/>
    <cellStyle name="normální 5 22 3 2" xfId="1824"/>
    <cellStyle name="normální 5 22 3 2 2" xfId="6792"/>
    <cellStyle name="normální 5 22 3 2 2 2" xfId="13529"/>
    <cellStyle name="normální 5 22 3 2 2 2 2" xfId="20013"/>
    <cellStyle name="normální 5 22 3 2 2 3" xfId="16773"/>
    <cellStyle name="normální 5 22 3 2 2 4" xfId="10285"/>
    <cellStyle name="normální 5 22 3 2 3" xfId="11917"/>
    <cellStyle name="normální 5 22 3 2 3 2" xfId="18401"/>
    <cellStyle name="normální 5 22 3 2 4" xfId="15161"/>
    <cellStyle name="normální 5 22 3 2 5" xfId="8622"/>
    <cellStyle name="normální 5 22 3 3" xfId="6212"/>
    <cellStyle name="normální 5 22 3 3 2" xfId="12975"/>
    <cellStyle name="normální 5 22 3 3 2 2" xfId="19459"/>
    <cellStyle name="normální 5 22 3 3 3" xfId="16219"/>
    <cellStyle name="normální 5 22 3 3 4" xfId="9730"/>
    <cellStyle name="normální 5 22 3 4" xfId="11363"/>
    <cellStyle name="normální 5 22 3 4 2" xfId="17847"/>
    <cellStyle name="normální 5 22 3 5" xfId="14608"/>
    <cellStyle name="normální 5 22 3 6" xfId="8065"/>
    <cellStyle name="normální 5 22 4" xfId="1529"/>
    <cellStyle name="normální 5 22 4 2" xfId="6497"/>
    <cellStyle name="normální 5 22 4 2 2" xfId="13234"/>
    <cellStyle name="normální 5 22 4 2 2 2" xfId="19718"/>
    <cellStyle name="normální 5 22 4 2 3" xfId="16478"/>
    <cellStyle name="normální 5 22 4 2 4" xfId="9990"/>
    <cellStyle name="normální 5 22 4 3" xfId="11622"/>
    <cellStyle name="normální 5 22 4 3 2" xfId="18106"/>
    <cellStyle name="normální 5 22 4 4" xfId="14866"/>
    <cellStyle name="normální 5 22 4 5" xfId="8327"/>
    <cellStyle name="normální 5 22 5" xfId="5909"/>
    <cellStyle name="normální 5 22 5 2" xfId="12676"/>
    <cellStyle name="normální 5 22 5 2 2" xfId="19160"/>
    <cellStyle name="normální 5 22 5 3" xfId="15920"/>
    <cellStyle name="normální 5 22 5 4" xfId="9430"/>
    <cellStyle name="normální 5 22 6" xfId="11068"/>
    <cellStyle name="normální 5 22 6 2" xfId="17552"/>
    <cellStyle name="normální 5 22 7" xfId="14313"/>
    <cellStyle name="normální 5 22 8" xfId="7770"/>
    <cellStyle name="normální 5 23" xfId="657"/>
    <cellStyle name="normální 5 23 2" xfId="828"/>
    <cellStyle name="normální 5 23 2 2" xfId="1633"/>
    <cellStyle name="normální 5 23 2 2 2" xfId="6601"/>
    <cellStyle name="normální 5 23 2 2 2 2" xfId="13338"/>
    <cellStyle name="normální 5 23 2 2 2 2 2" xfId="19822"/>
    <cellStyle name="normální 5 23 2 2 2 3" xfId="16582"/>
    <cellStyle name="normální 5 23 2 2 2 4" xfId="10094"/>
    <cellStyle name="normální 5 23 2 2 3" xfId="11726"/>
    <cellStyle name="normální 5 23 2 2 3 2" xfId="18210"/>
    <cellStyle name="normální 5 23 2 2 4" xfId="14970"/>
    <cellStyle name="normální 5 23 2 2 5" xfId="8431"/>
    <cellStyle name="normální 5 23 2 3" xfId="6015"/>
    <cellStyle name="normální 5 23 2 3 2" xfId="12781"/>
    <cellStyle name="normální 5 23 2 3 2 2" xfId="19265"/>
    <cellStyle name="normální 5 23 2 3 3" xfId="16025"/>
    <cellStyle name="normální 5 23 2 3 4" xfId="9535"/>
    <cellStyle name="normální 5 23 2 4" xfId="11172"/>
    <cellStyle name="normální 5 23 2 4 2" xfId="17656"/>
    <cellStyle name="normální 5 23 2 5" xfId="14417"/>
    <cellStyle name="normální 5 23 2 6" xfId="7874"/>
    <cellStyle name="normální 5 23 3" xfId="1003"/>
    <cellStyle name="normální 5 23 3 2" xfId="1781"/>
    <cellStyle name="normální 5 23 3 2 2" xfId="6749"/>
    <cellStyle name="normální 5 23 3 2 2 2" xfId="13486"/>
    <cellStyle name="normální 5 23 3 2 2 2 2" xfId="19970"/>
    <cellStyle name="normální 5 23 3 2 2 3" xfId="16730"/>
    <cellStyle name="normální 5 23 3 2 2 4" xfId="10242"/>
    <cellStyle name="normální 5 23 3 2 3" xfId="11874"/>
    <cellStyle name="normální 5 23 3 2 3 2" xfId="18358"/>
    <cellStyle name="normální 5 23 3 2 4" xfId="15118"/>
    <cellStyle name="normální 5 23 3 2 5" xfId="8579"/>
    <cellStyle name="normální 5 23 3 3" xfId="6167"/>
    <cellStyle name="normální 5 23 3 3 2" xfId="12931"/>
    <cellStyle name="normální 5 23 3 3 2 2" xfId="19415"/>
    <cellStyle name="normální 5 23 3 3 3" xfId="16175"/>
    <cellStyle name="normální 5 23 3 3 4" xfId="9686"/>
    <cellStyle name="normální 5 23 3 4" xfId="11320"/>
    <cellStyle name="normální 5 23 3 4 2" xfId="17804"/>
    <cellStyle name="normální 5 23 3 5" xfId="14565"/>
    <cellStyle name="normální 5 23 3 6" xfId="8022"/>
    <cellStyle name="normální 5 23 4" xfId="1489"/>
    <cellStyle name="normální 5 23 4 2" xfId="6457"/>
    <cellStyle name="normální 5 23 4 2 2" xfId="13194"/>
    <cellStyle name="normální 5 23 4 2 2 2" xfId="19678"/>
    <cellStyle name="normální 5 23 4 2 3" xfId="16438"/>
    <cellStyle name="normální 5 23 4 2 4" xfId="9950"/>
    <cellStyle name="normální 5 23 4 3" xfId="11582"/>
    <cellStyle name="normální 5 23 4 3 2" xfId="18066"/>
    <cellStyle name="normální 5 23 4 4" xfId="14826"/>
    <cellStyle name="normální 5 23 4 5" xfId="8287"/>
    <cellStyle name="normální 5 23 5" xfId="5868"/>
    <cellStyle name="normální 5 23 5 2" xfId="12635"/>
    <cellStyle name="normální 5 23 5 2 2" xfId="19119"/>
    <cellStyle name="normální 5 23 5 3" xfId="15879"/>
    <cellStyle name="normální 5 23 5 4" xfId="9389"/>
    <cellStyle name="normální 5 23 6" xfId="11028"/>
    <cellStyle name="normální 5 23 6 2" xfId="17512"/>
    <cellStyle name="normální 5 23 7" xfId="14273"/>
    <cellStyle name="normální 5 23 8" xfId="7730"/>
    <cellStyle name="normální 5 24" xfId="693"/>
    <cellStyle name="normální 5 24 2" xfId="867"/>
    <cellStyle name="normální 5 24 2 2" xfId="1667"/>
    <cellStyle name="normální 5 24 2 2 2" xfId="6635"/>
    <cellStyle name="normální 5 24 2 2 2 2" xfId="13372"/>
    <cellStyle name="normální 5 24 2 2 2 2 2" xfId="19856"/>
    <cellStyle name="normální 5 24 2 2 2 3" xfId="16616"/>
    <cellStyle name="normální 5 24 2 2 2 4" xfId="10128"/>
    <cellStyle name="normální 5 24 2 2 3" xfId="11760"/>
    <cellStyle name="normální 5 24 2 2 3 2" xfId="18244"/>
    <cellStyle name="normální 5 24 2 2 4" xfId="15004"/>
    <cellStyle name="normální 5 24 2 2 5" xfId="8465"/>
    <cellStyle name="normální 5 24 2 3" xfId="6049"/>
    <cellStyle name="normální 5 24 2 3 2" xfId="12815"/>
    <cellStyle name="normální 5 24 2 3 2 2" xfId="19299"/>
    <cellStyle name="normální 5 24 2 3 3" xfId="16059"/>
    <cellStyle name="normální 5 24 2 3 4" xfId="9569"/>
    <cellStyle name="normální 5 24 2 4" xfId="11206"/>
    <cellStyle name="normální 5 24 2 4 2" xfId="17690"/>
    <cellStyle name="normální 5 24 2 5" xfId="14451"/>
    <cellStyle name="normální 5 24 2 6" xfId="7908"/>
    <cellStyle name="normální 5 24 3" xfId="1042"/>
    <cellStyle name="normální 5 24 3 2" xfId="1815"/>
    <cellStyle name="normální 5 24 3 2 2" xfId="6783"/>
    <cellStyle name="normální 5 24 3 2 2 2" xfId="13520"/>
    <cellStyle name="normální 5 24 3 2 2 2 2" xfId="20004"/>
    <cellStyle name="normální 5 24 3 2 2 3" xfId="16764"/>
    <cellStyle name="normální 5 24 3 2 2 4" xfId="10276"/>
    <cellStyle name="normální 5 24 3 2 3" xfId="11908"/>
    <cellStyle name="normální 5 24 3 2 3 2" xfId="18392"/>
    <cellStyle name="normální 5 24 3 2 4" xfId="15152"/>
    <cellStyle name="normální 5 24 3 2 5" xfId="8613"/>
    <cellStyle name="normální 5 24 3 3" xfId="6202"/>
    <cellStyle name="normální 5 24 3 3 2" xfId="12966"/>
    <cellStyle name="normální 5 24 3 3 2 2" xfId="19450"/>
    <cellStyle name="normální 5 24 3 3 3" xfId="16210"/>
    <cellStyle name="normální 5 24 3 3 4" xfId="9721"/>
    <cellStyle name="normální 5 24 3 4" xfId="11354"/>
    <cellStyle name="normální 5 24 3 4 2" xfId="17838"/>
    <cellStyle name="normální 5 24 3 5" xfId="14599"/>
    <cellStyle name="normální 5 24 3 6" xfId="8056"/>
    <cellStyle name="normální 5 24 4" xfId="1520"/>
    <cellStyle name="normální 5 24 4 2" xfId="6488"/>
    <cellStyle name="normální 5 24 4 2 2" xfId="13225"/>
    <cellStyle name="normální 5 24 4 2 2 2" xfId="19709"/>
    <cellStyle name="normální 5 24 4 2 3" xfId="16469"/>
    <cellStyle name="normální 5 24 4 2 4" xfId="9981"/>
    <cellStyle name="normální 5 24 4 3" xfId="11613"/>
    <cellStyle name="normální 5 24 4 3 2" xfId="18097"/>
    <cellStyle name="normální 5 24 4 4" xfId="14857"/>
    <cellStyle name="normální 5 24 4 5" xfId="8318"/>
    <cellStyle name="normální 5 24 5" xfId="5900"/>
    <cellStyle name="normální 5 24 5 2" xfId="12667"/>
    <cellStyle name="normální 5 24 5 2 2" xfId="19151"/>
    <cellStyle name="normální 5 24 5 3" xfId="15911"/>
    <cellStyle name="normální 5 24 5 4" xfId="9421"/>
    <cellStyle name="normální 5 24 6" xfId="11059"/>
    <cellStyle name="normální 5 24 6 2" xfId="17543"/>
    <cellStyle name="normální 5 24 7" xfId="14304"/>
    <cellStyle name="normální 5 24 8" xfId="7761"/>
    <cellStyle name="normální 5 25" xfId="804"/>
    <cellStyle name="normální 5 25 2" xfId="1612"/>
    <cellStyle name="normální 5 25 2 2" xfId="6580"/>
    <cellStyle name="normální 5 25 2 2 2" xfId="13317"/>
    <cellStyle name="normální 5 25 2 2 2 2" xfId="19801"/>
    <cellStyle name="normální 5 25 2 2 3" xfId="16561"/>
    <cellStyle name="normální 5 25 2 2 4" xfId="10073"/>
    <cellStyle name="normální 5 25 2 3" xfId="11705"/>
    <cellStyle name="normální 5 25 2 3 2" xfId="18189"/>
    <cellStyle name="normální 5 25 2 4" xfId="14949"/>
    <cellStyle name="normální 5 25 2 5" xfId="8410"/>
    <cellStyle name="normální 5 25 3" xfId="5994"/>
    <cellStyle name="normální 5 25 3 2" xfId="12760"/>
    <cellStyle name="normální 5 25 3 2 2" xfId="19244"/>
    <cellStyle name="normální 5 25 3 3" xfId="16004"/>
    <cellStyle name="normální 5 25 3 4" xfId="9514"/>
    <cellStyle name="normální 5 25 4" xfId="11151"/>
    <cellStyle name="normální 5 25 4 2" xfId="17635"/>
    <cellStyle name="normální 5 25 5" xfId="14396"/>
    <cellStyle name="normální 5 25 6" xfId="7853"/>
    <cellStyle name="normální 5 26" xfId="979"/>
    <cellStyle name="normální 5 26 2" xfId="1760"/>
    <cellStyle name="normální 5 26 2 2" xfId="6728"/>
    <cellStyle name="normální 5 26 2 2 2" xfId="13465"/>
    <cellStyle name="normální 5 26 2 2 2 2" xfId="19949"/>
    <cellStyle name="normální 5 26 2 2 3" xfId="16709"/>
    <cellStyle name="normální 5 26 2 2 4" xfId="10221"/>
    <cellStyle name="normální 5 26 2 3" xfId="11853"/>
    <cellStyle name="normální 5 26 2 3 2" xfId="18337"/>
    <cellStyle name="normální 5 26 2 4" xfId="15097"/>
    <cellStyle name="normální 5 26 2 5" xfId="8558"/>
    <cellStyle name="normální 5 26 3" xfId="6144"/>
    <cellStyle name="normální 5 26 3 2" xfId="12909"/>
    <cellStyle name="normální 5 26 3 2 2" xfId="19393"/>
    <cellStyle name="normální 5 26 3 3" xfId="16153"/>
    <cellStyle name="normální 5 26 3 4" xfId="9664"/>
    <cellStyle name="normální 5 26 4" xfId="11299"/>
    <cellStyle name="normální 5 26 4 2" xfId="17783"/>
    <cellStyle name="normální 5 26 5" xfId="14544"/>
    <cellStyle name="normální 5 26 6" xfId="8001"/>
    <cellStyle name="normální 5 27" xfId="175"/>
    <cellStyle name="normální 5 27 2" xfId="1370"/>
    <cellStyle name="normální 5 27 2 2" xfId="6339"/>
    <cellStyle name="normální 5 27 2 2 2" xfId="13077"/>
    <cellStyle name="normální 5 27 2 2 2 2" xfId="19561"/>
    <cellStyle name="normální 5 27 2 2 3" xfId="16321"/>
    <cellStyle name="normální 5 27 2 2 4" xfId="9833"/>
    <cellStyle name="normální 5 27 2 3" xfId="11465"/>
    <cellStyle name="normální 5 27 2 3 2" xfId="17949"/>
    <cellStyle name="normální 5 27 2 4" xfId="14709"/>
    <cellStyle name="normální 5 27 2 5" xfId="8170"/>
    <cellStyle name="normální 5 27 3" xfId="5665"/>
    <cellStyle name="normální 5 27 3 2" xfId="12488"/>
    <cellStyle name="normální 5 27 3 2 2" xfId="18972"/>
    <cellStyle name="normální 5 27 3 3" xfId="15732"/>
    <cellStyle name="normální 5 27 3 4" xfId="9242"/>
    <cellStyle name="normální 5 27 4" xfId="10908"/>
    <cellStyle name="normální 5 27 4 2" xfId="17392"/>
    <cellStyle name="normální 5 27 5" xfId="14152"/>
    <cellStyle name="normální 5 27 6" xfId="7603"/>
    <cellStyle name="normální 5 28" xfId="1364"/>
    <cellStyle name="normální 5 29" xfId="1340"/>
    <cellStyle name="normální 5 3" xfId="528"/>
    <cellStyle name="normální 5 3 10" xfId="5754"/>
    <cellStyle name="normální 5 3 10 2" xfId="12522"/>
    <cellStyle name="normální 5 3 10 2 2" xfId="19006"/>
    <cellStyle name="normální 5 3 10 3" xfId="15766"/>
    <cellStyle name="normální 5 3 10 4" xfId="9276"/>
    <cellStyle name="normální 5 3 11" xfId="10915"/>
    <cellStyle name="normální 5 3 11 2" xfId="17399"/>
    <cellStyle name="normální 5 3 12" xfId="14160"/>
    <cellStyle name="normální 5 3 13" xfId="7617"/>
    <cellStyle name="normální 5 3 2" xfId="566"/>
    <cellStyle name="normální 5 3 2 2" xfId="725"/>
    <cellStyle name="normální 5 3 2 2 2" xfId="1546"/>
    <cellStyle name="normální 5 3 2 2 2 2" xfId="6514"/>
    <cellStyle name="normální 5 3 2 2 2 2 2" xfId="13251"/>
    <cellStyle name="normální 5 3 2 2 2 2 2 2" xfId="19735"/>
    <cellStyle name="normální 5 3 2 2 2 2 3" xfId="16495"/>
    <cellStyle name="normální 5 3 2 2 2 2 4" xfId="10007"/>
    <cellStyle name="normální 5 3 2 2 2 3" xfId="11639"/>
    <cellStyle name="normální 5 3 2 2 2 3 2" xfId="18123"/>
    <cellStyle name="normální 5 3 2 2 2 4" xfId="14883"/>
    <cellStyle name="normální 5 3 2 2 2 5" xfId="8344"/>
    <cellStyle name="normální 5 3 2 2 3" xfId="5927"/>
    <cellStyle name="normální 5 3 2 2 3 2" xfId="12694"/>
    <cellStyle name="normální 5 3 2 2 3 2 2" xfId="19178"/>
    <cellStyle name="normální 5 3 2 2 3 3" xfId="15938"/>
    <cellStyle name="normální 5 3 2 2 3 4" xfId="9448"/>
    <cellStyle name="normální 5 3 2 2 4" xfId="11085"/>
    <cellStyle name="normální 5 3 2 2 4 2" xfId="17569"/>
    <cellStyle name="normální 5 3 2 2 5" xfId="14330"/>
    <cellStyle name="normální 5 3 2 2 6" xfId="7787"/>
    <cellStyle name="normální 5 3 2 3" xfId="900"/>
    <cellStyle name="normální 5 3 2 3 2" xfId="1694"/>
    <cellStyle name="normální 5 3 2 3 2 2" xfId="6662"/>
    <cellStyle name="normální 5 3 2 3 2 2 2" xfId="13399"/>
    <cellStyle name="normální 5 3 2 3 2 2 2 2" xfId="19883"/>
    <cellStyle name="normální 5 3 2 3 2 2 3" xfId="16643"/>
    <cellStyle name="normální 5 3 2 3 2 2 4" xfId="10155"/>
    <cellStyle name="normální 5 3 2 3 2 3" xfId="11787"/>
    <cellStyle name="normální 5 3 2 3 2 3 2" xfId="18271"/>
    <cellStyle name="normální 5 3 2 3 2 4" xfId="15031"/>
    <cellStyle name="normální 5 3 2 3 2 5" xfId="8492"/>
    <cellStyle name="normální 5 3 2 3 3" xfId="6077"/>
    <cellStyle name="normální 5 3 2 3 3 2" xfId="12842"/>
    <cellStyle name="normální 5 3 2 3 3 2 2" xfId="19326"/>
    <cellStyle name="normální 5 3 2 3 3 3" xfId="16086"/>
    <cellStyle name="normální 5 3 2 3 3 4" xfId="9597"/>
    <cellStyle name="normální 5 3 2 3 4" xfId="11233"/>
    <cellStyle name="normální 5 3 2 3 4 2" xfId="17717"/>
    <cellStyle name="normální 5 3 2 3 5" xfId="14478"/>
    <cellStyle name="normální 5 3 2 3 6" xfId="7935"/>
    <cellStyle name="normální 5 3 2 4" xfId="1075"/>
    <cellStyle name="normální 5 3 2 4 2" xfId="1842"/>
    <cellStyle name="normální 5 3 2 4 2 2" xfId="6810"/>
    <cellStyle name="normální 5 3 2 4 2 2 2" xfId="13547"/>
    <cellStyle name="normální 5 3 2 4 2 2 2 2" xfId="20031"/>
    <cellStyle name="normální 5 3 2 4 2 2 3" xfId="16791"/>
    <cellStyle name="normální 5 3 2 4 2 2 4" xfId="10303"/>
    <cellStyle name="normální 5 3 2 4 2 3" xfId="11935"/>
    <cellStyle name="normální 5 3 2 4 2 3 2" xfId="18419"/>
    <cellStyle name="normální 5 3 2 4 2 4" xfId="15179"/>
    <cellStyle name="normální 5 3 2 4 2 5" xfId="8640"/>
    <cellStyle name="normální 5 3 2 4 3" xfId="6230"/>
    <cellStyle name="normální 5 3 2 4 3 2" xfId="12993"/>
    <cellStyle name="normální 5 3 2 4 3 2 2" xfId="19477"/>
    <cellStyle name="normální 5 3 2 4 3 3" xfId="16237"/>
    <cellStyle name="normální 5 3 2 4 3 4" xfId="9748"/>
    <cellStyle name="normální 5 3 2 4 4" xfId="11381"/>
    <cellStyle name="normální 5 3 2 4 4 2" xfId="17865"/>
    <cellStyle name="normální 5 3 2 4 5" xfId="14626"/>
    <cellStyle name="normální 5 3 2 4 6" xfId="8083"/>
    <cellStyle name="normální 5 3 2 5" xfId="1410"/>
    <cellStyle name="normální 5 3 2 5 2" xfId="6378"/>
    <cellStyle name="normální 5 3 2 5 2 2" xfId="13115"/>
    <cellStyle name="normální 5 3 2 5 2 2 2" xfId="19599"/>
    <cellStyle name="normální 5 3 2 5 2 3" xfId="16359"/>
    <cellStyle name="normální 5 3 2 5 2 4" xfId="9871"/>
    <cellStyle name="normální 5 3 2 5 3" xfId="11503"/>
    <cellStyle name="normální 5 3 2 5 3 2" xfId="17987"/>
    <cellStyle name="normální 5 3 2 5 4" xfId="14747"/>
    <cellStyle name="normální 5 3 2 5 5" xfId="8208"/>
    <cellStyle name="normální 5 3 2 6" xfId="5788"/>
    <cellStyle name="normální 5 3 2 6 2" xfId="12556"/>
    <cellStyle name="normální 5 3 2 6 2 2" xfId="19040"/>
    <cellStyle name="normální 5 3 2 6 3" xfId="15800"/>
    <cellStyle name="normální 5 3 2 6 4" xfId="9310"/>
    <cellStyle name="normální 5 3 2 7" xfId="10949"/>
    <cellStyle name="normální 5 3 2 7 2" xfId="17433"/>
    <cellStyle name="normální 5 3 2 8" xfId="14194"/>
    <cellStyle name="normální 5 3 2 9" xfId="7651"/>
    <cellStyle name="normální 5 3 3" xfId="603"/>
    <cellStyle name="normální 5 3 3 2" xfId="761"/>
    <cellStyle name="normální 5 3 3 2 2" xfId="1578"/>
    <cellStyle name="normální 5 3 3 2 2 2" xfId="6546"/>
    <cellStyle name="normální 5 3 3 2 2 2 2" xfId="13283"/>
    <cellStyle name="normální 5 3 3 2 2 2 2 2" xfId="19767"/>
    <cellStyle name="normální 5 3 3 2 2 2 3" xfId="16527"/>
    <cellStyle name="normální 5 3 3 2 2 2 4" xfId="10039"/>
    <cellStyle name="normální 5 3 3 2 2 3" xfId="11671"/>
    <cellStyle name="normální 5 3 3 2 2 3 2" xfId="18155"/>
    <cellStyle name="normální 5 3 3 2 2 4" xfId="14915"/>
    <cellStyle name="normální 5 3 3 2 2 5" xfId="8376"/>
    <cellStyle name="normální 5 3 3 2 3" xfId="5959"/>
    <cellStyle name="normální 5 3 3 2 3 2" xfId="12726"/>
    <cellStyle name="normální 5 3 3 2 3 2 2" xfId="19210"/>
    <cellStyle name="normální 5 3 3 2 3 3" xfId="15970"/>
    <cellStyle name="normální 5 3 3 2 3 4" xfId="9480"/>
    <cellStyle name="normální 5 3 3 2 4" xfId="11117"/>
    <cellStyle name="normální 5 3 3 2 4 2" xfId="17601"/>
    <cellStyle name="normální 5 3 3 2 5" xfId="14362"/>
    <cellStyle name="normální 5 3 3 2 6" xfId="7819"/>
    <cellStyle name="normální 5 3 3 3" xfId="936"/>
    <cellStyle name="normální 5 3 3 3 2" xfId="1726"/>
    <cellStyle name="normální 5 3 3 3 2 2" xfId="6694"/>
    <cellStyle name="normální 5 3 3 3 2 2 2" xfId="13431"/>
    <cellStyle name="normální 5 3 3 3 2 2 2 2" xfId="19915"/>
    <cellStyle name="normální 5 3 3 3 2 2 3" xfId="16675"/>
    <cellStyle name="normální 5 3 3 3 2 2 4" xfId="10187"/>
    <cellStyle name="normální 5 3 3 3 2 3" xfId="11819"/>
    <cellStyle name="normální 5 3 3 3 2 3 2" xfId="18303"/>
    <cellStyle name="normální 5 3 3 3 2 4" xfId="15063"/>
    <cellStyle name="normální 5 3 3 3 2 5" xfId="8524"/>
    <cellStyle name="normální 5 3 3 3 3" xfId="6110"/>
    <cellStyle name="normální 5 3 3 3 3 2" xfId="12875"/>
    <cellStyle name="normální 5 3 3 3 3 2 2" xfId="19359"/>
    <cellStyle name="normální 5 3 3 3 3 3" xfId="16119"/>
    <cellStyle name="normální 5 3 3 3 3 4" xfId="9630"/>
    <cellStyle name="normální 5 3 3 3 4" xfId="11265"/>
    <cellStyle name="normální 5 3 3 3 4 2" xfId="17749"/>
    <cellStyle name="normální 5 3 3 3 5" xfId="14510"/>
    <cellStyle name="normální 5 3 3 3 6" xfId="7967"/>
    <cellStyle name="normální 5 3 3 4" xfId="1111"/>
    <cellStyle name="normální 5 3 3 4 2" xfId="1874"/>
    <cellStyle name="normální 5 3 3 4 2 2" xfId="6842"/>
    <cellStyle name="normální 5 3 3 4 2 2 2" xfId="13579"/>
    <cellStyle name="normální 5 3 3 4 2 2 2 2" xfId="20063"/>
    <cellStyle name="normální 5 3 3 4 2 2 3" xfId="16823"/>
    <cellStyle name="normální 5 3 3 4 2 2 4" xfId="10335"/>
    <cellStyle name="normální 5 3 3 4 2 3" xfId="11967"/>
    <cellStyle name="normální 5 3 3 4 2 3 2" xfId="18451"/>
    <cellStyle name="normální 5 3 3 4 2 4" xfId="15211"/>
    <cellStyle name="normální 5 3 3 4 2 5" xfId="8672"/>
    <cellStyle name="normální 5 3 3 4 3" xfId="6265"/>
    <cellStyle name="normální 5 3 3 4 3 2" xfId="13027"/>
    <cellStyle name="normální 5 3 3 4 3 2 2" xfId="19511"/>
    <cellStyle name="normální 5 3 3 4 3 3" xfId="16271"/>
    <cellStyle name="normální 5 3 3 4 3 4" xfId="9782"/>
    <cellStyle name="normální 5 3 3 4 4" xfId="11413"/>
    <cellStyle name="normální 5 3 3 4 4 2" xfId="17897"/>
    <cellStyle name="normální 5 3 3 4 5" xfId="14658"/>
    <cellStyle name="normální 5 3 3 4 6" xfId="8115"/>
    <cellStyle name="normální 5 3 3 5" xfId="1442"/>
    <cellStyle name="normální 5 3 3 5 2" xfId="6410"/>
    <cellStyle name="normální 5 3 3 5 2 2" xfId="13147"/>
    <cellStyle name="normální 5 3 3 5 2 2 2" xfId="19631"/>
    <cellStyle name="normální 5 3 3 5 2 3" xfId="16391"/>
    <cellStyle name="normální 5 3 3 5 2 4" xfId="9903"/>
    <cellStyle name="normální 5 3 3 5 3" xfId="11535"/>
    <cellStyle name="normální 5 3 3 5 3 2" xfId="18019"/>
    <cellStyle name="normální 5 3 3 5 4" xfId="14779"/>
    <cellStyle name="normální 5 3 3 5 5" xfId="8240"/>
    <cellStyle name="normální 5 3 3 6" xfId="5821"/>
    <cellStyle name="normální 5 3 3 6 2" xfId="12588"/>
    <cellStyle name="normální 5 3 3 6 2 2" xfId="19072"/>
    <cellStyle name="normální 5 3 3 6 3" xfId="15832"/>
    <cellStyle name="normální 5 3 3 6 4" xfId="9342"/>
    <cellStyle name="normální 5 3 3 7" xfId="10981"/>
    <cellStyle name="normální 5 3 3 7 2" xfId="17465"/>
    <cellStyle name="normální 5 3 3 8" xfId="14226"/>
    <cellStyle name="normální 5 3 3 9" xfId="7683"/>
    <cellStyle name="normální 5 3 4" xfId="640"/>
    <cellStyle name="normální 5 3 4 2" xfId="1474"/>
    <cellStyle name="normální 5 3 4 2 2" xfId="6442"/>
    <cellStyle name="normální 5 3 4 2 2 2" xfId="13179"/>
    <cellStyle name="normální 5 3 4 2 2 2 2" xfId="19663"/>
    <cellStyle name="normální 5 3 4 2 2 3" xfId="16423"/>
    <cellStyle name="normální 5 3 4 2 2 4" xfId="9935"/>
    <cellStyle name="normální 5 3 4 2 3" xfId="11567"/>
    <cellStyle name="normální 5 3 4 2 3 2" xfId="18051"/>
    <cellStyle name="normální 5 3 4 2 4" xfId="14811"/>
    <cellStyle name="normální 5 3 4 2 5" xfId="8272"/>
    <cellStyle name="normální 5 3 4 3" xfId="5853"/>
    <cellStyle name="normální 5 3 4 3 2" xfId="12620"/>
    <cellStyle name="normální 5 3 4 3 2 2" xfId="19104"/>
    <cellStyle name="normální 5 3 4 3 3" xfId="15864"/>
    <cellStyle name="normální 5 3 4 3 4" xfId="9374"/>
    <cellStyle name="normální 5 3 4 4" xfId="11013"/>
    <cellStyle name="normální 5 3 4 4 2" xfId="17497"/>
    <cellStyle name="normální 5 3 4 5" xfId="14258"/>
    <cellStyle name="normální 5 3 4 6" xfId="7715"/>
    <cellStyle name="normální 5 3 5" xfId="811"/>
    <cellStyle name="normální 5 3 5 2" xfId="1618"/>
    <cellStyle name="normální 5 3 5 2 2" xfId="6586"/>
    <cellStyle name="normální 5 3 5 2 2 2" xfId="13323"/>
    <cellStyle name="normální 5 3 5 2 2 2 2" xfId="19807"/>
    <cellStyle name="normální 5 3 5 2 2 3" xfId="16567"/>
    <cellStyle name="normální 5 3 5 2 2 4" xfId="10079"/>
    <cellStyle name="normální 5 3 5 2 3" xfId="11711"/>
    <cellStyle name="normální 5 3 5 2 3 2" xfId="18195"/>
    <cellStyle name="normální 5 3 5 2 4" xfId="14955"/>
    <cellStyle name="normální 5 3 5 2 5" xfId="8416"/>
    <cellStyle name="normální 5 3 5 3" xfId="6000"/>
    <cellStyle name="normální 5 3 5 3 2" xfId="12766"/>
    <cellStyle name="normální 5 3 5 3 2 2" xfId="19250"/>
    <cellStyle name="normální 5 3 5 3 3" xfId="16010"/>
    <cellStyle name="normální 5 3 5 3 4" xfId="9520"/>
    <cellStyle name="normální 5 3 5 4" xfId="11157"/>
    <cellStyle name="normální 5 3 5 4 2" xfId="17641"/>
    <cellStyle name="normální 5 3 5 5" xfId="14402"/>
    <cellStyle name="normální 5 3 5 6" xfId="7859"/>
    <cellStyle name="normální 5 3 6" xfId="986"/>
    <cellStyle name="normální 5 3 6 2" xfId="1766"/>
    <cellStyle name="normální 5 3 6 2 2" xfId="6734"/>
    <cellStyle name="normální 5 3 6 2 2 2" xfId="13471"/>
    <cellStyle name="normální 5 3 6 2 2 2 2" xfId="19955"/>
    <cellStyle name="normální 5 3 6 2 2 3" xfId="16715"/>
    <cellStyle name="normální 5 3 6 2 2 4" xfId="10227"/>
    <cellStyle name="normální 5 3 6 2 3" xfId="11859"/>
    <cellStyle name="normální 5 3 6 2 3 2" xfId="18343"/>
    <cellStyle name="normální 5 3 6 2 4" xfId="15103"/>
    <cellStyle name="normální 5 3 6 2 5" xfId="8564"/>
    <cellStyle name="normální 5 3 6 3" xfId="6151"/>
    <cellStyle name="normální 5 3 6 3 2" xfId="12916"/>
    <cellStyle name="normální 5 3 6 3 2 2" xfId="19400"/>
    <cellStyle name="normální 5 3 6 3 3" xfId="16160"/>
    <cellStyle name="normální 5 3 6 3 4" xfId="9671"/>
    <cellStyle name="normální 5 3 6 4" xfId="11305"/>
    <cellStyle name="normální 5 3 6 4 2" xfId="17789"/>
    <cellStyle name="normální 5 3 6 5" xfId="14550"/>
    <cellStyle name="normální 5 3 6 6" xfId="8007"/>
    <cellStyle name="normální 5 3 7" xfId="1376"/>
    <cellStyle name="normální 5 3 7 2" xfId="6344"/>
    <cellStyle name="normální 5 3 7 2 2" xfId="13081"/>
    <cellStyle name="normální 5 3 7 2 2 2" xfId="19565"/>
    <cellStyle name="normální 5 3 7 2 3" xfId="16325"/>
    <cellStyle name="normální 5 3 7 2 4" xfId="9837"/>
    <cellStyle name="normální 5 3 7 3" xfId="11469"/>
    <cellStyle name="normální 5 3 7 3 2" xfId="17953"/>
    <cellStyle name="normální 5 3 7 4" xfId="14713"/>
    <cellStyle name="normální 5 3 7 5" xfId="8174"/>
    <cellStyle name="normální 5 3 8" xfId="4900"/>
    <cellStyle name="normální 5 3 9" xfId="5216"/>
    <cellStyle name="normální 5 30" xfId="1980"/>
    <cellStyle name="normální 5 31" xfId="5656"/>
    <cellStyle name="normální 5 32" xfId="7569"/>
    <cellStyle name="normální 5 32 2" xfId="14127"/>
    <cellStyle name="normální 5 32 2 2" xfId="20611"/>
    <cellStyle name="normální 5 32 3" xfId="17371"/>
    <cellStyle name="normální 5 32 4" xfId="10887"/>
    <cellStyle name="normální 5 4" xfId="556"/>
    <cellStyle name="normální 5 4 10" xfId="10941"/>
    <cellStyle name="normální 5 4 10 2" xfId="17425"/>
    <cellStyle name="normální 5 4 11" xfId="14186"/>
    <cellStyle name="normální 5 4 12" xfId="7643"/>
    <cellStyle name="normální 5 4 2" xfId="592"/>
    <cellStyle name="normální 5 4 2 2" xfId="751"/>
    <cellStyle name="normální 5 4 2 2 2" xfId="1570"/>
    <cellStyle name="normální 5 4 2 2 2 2" xfId="6538"/>
    <cellStyle name="normální 5 4 2 2 2 2 2" xfId="13275"/>
    <cellStyle name="normální 5 4 2 2 2 2 2 2" xfId="19759"/>
    <cellStyle name="normální 5 4 2 2 2 2 3" xfId="16519"/>
    <cellStyle name="normální 5 4 2 2 2 2 4" xfId="10031"/>
    <cellStyle name="normální 5 4 2 2 2 3" xfId="11663"/>
    <cellStyle name="normální 5 4 2 2 2 3 2" xfId="18147"/>
    <cellStyle name="normální 5 4 2 2 2 4" xfId="14907"/>
    <cellStyle name="normální 5 4 2 2 2 5" xfId="8368"/>
    <cellStyle name="normální 5 4 2 2 3" xfId="5951"/>
    <cellStyle name="normální 5 4 2 2 3 2" xfId="12718"/>
    <cellStyle name="normální 5 4 2 2 3 2 2" xfId="19202"/>
    <cellStyle name="normální 5 4 2 2 3 3" xfId="15962"/>
    <cellStyle name="normální 5 4 2 2 3 4" xfId="9472"/>
    <cellStyle name="normální 5 4 2 2 4" xfId="11109"/>
    <cellStyle name="normální 5 4 2 2 4 2" xfId="17593"/>
    <cellStyle name="normální 5 4 2 2 5" xfId="14354"/>
    <cellStyle name="normální 5 4 2 2 6" xfId="7811"/>
    <cellStyle name="normální 5 4 2 3" xfId="926"/>
    <cellStyle name="normální 5 4 2 3 2" xfId="1718"/>
    <cellStyle name="normální 5 4 2 3 2 2" xfId="6686"/>
    <cellStyle name="normální 5 4 2 3 2 2 2" xfId="13423"/>
    <cellStyle name="normální 5 4 2 3 2 2 2 2" xfId="19907"/>
    <cellStyle name="normální 5 4 2 3 2 2 3" xfId="16667"/>
    <cellStyle name="normální 5 4 2 3 2 2 4" xfId="10179"/>
    <cellStyle name="normální 5 4 2 3 2 3" xfId="11811"/>
    <cellStyle name="normální 5 4 2 3 2 3 2" xfId="18295"/>
    <cellStyle name="normální 5 4 2 3 2 4" xfId="15055"/>
    <cellStyle name="normální 5 4 2 3 2 5" xfId="8516"/>
    <cellStyle name="normální 5 4 2 3 3" xfId="6102"/>
    <cellStyle name="normální 5 4 2 3 3 2" xfId="12867"/>
    <cellStyle name="normální 5 4 2 3 3 2 2" xfId="19351"/>
    <cellStyle name="normální 5 4 2 3 3 3" xfId="16111"/>
    <cellStyle name="normální 5 4 2 3 3 4" xfId="9622"/>
    <cellStyle name="normální 5 4 2 3 4" xfId="11257"/>
    <cellStyle name="normální 5 4 2 3 4 2" xfId="17741"/>
    <cellStyle name="normální 5 4 2 3 5" xfId="14502"/>
    <cellStyle name="normální 5 4 2 3 6" xfId="7959"/>
    <cellStyle name="normální 5 4 2 4" xfId="1101"/>
    <cellStyle name="normální 5 4 2 4 2" xfId="1866"/>
    <cellStyle name="normální 5 4 2 4 2 2" xfId="6834"/>
    <cellStyle name="normální 5 4 2 4 2 2 2" xfId="13571"/>
    <cellStyle name="normální 5 4 2 4 2 2 2 2" xfId="20055"/>
    <cellStyle name="normální 5 4 2 4 2 2 3" xfId="16815"/>
    <cellStyle name="normální 5 4 2 4 2 2 4" xfId="10327"/>
    <cellStyle name="normální 5 4 2 4 2 3" xfId="11959"/>
    <cellStyle name="normální 5 4 2 4 2 3 2" xfId="18443"/>
    <cellStyle name="normální 5 4 2 4 2 4" xfId="15203"/>
    <cellStyle name="normální 5 4 2 4 2 5" xfId="8664"/>
    <cellStyle name="normální 5 4 2 4 3" xfId="6256"/>
    <cellStyle name="normální 5 4 2 4 3 2" xfId="13018"/>
    <cellStyle name="normální 5 4 2 4 3 2 2" xfId="19502"/>
    <cellStyle name="normální 5 4 2 4 3 3" xfId="16262"/>
    <cellStyle name="normální 5 4 2 4 3 4" xfId="9773"/>
    <cellStyle name="normální 5 4 2 4 4" xfId="11405"/>
    <cellStyle name="normální 5 4 2 4 4 2" xfId="17889"/>
    <cellStyle name="normální 5 4 2 4 5" xfId="14650"/>
    <cellStyle name="normální 5 4 2 4 6" xfId="8107"/>
    <cellStyle name="normální 5 4 2 5" xfId="1434"/>
    <cellStyle name="normální 5 4 2 5 2" xfId="6402"/>
    <cellStyle name="normální 5 4 2 5 2 2" xfId="13139"/>
    <cellStyle name="normální 5 4 2 5 2 2 2" xfId="19623"/>
    <cellStyle name="normální 5 4 2 5 2 3" xfId="16383"/>
    <cellStyle name="normální 5 4 2 5 2 4" xfId="9895"/>
    <cellStyle name="normální 5 4 2 5 3" xfId="11527"/>
    <cellStyle name="normální 5 4 2 5 3 2" xfId="18011"/>
    <cellStyle name="normální 5 4 2 5 4" xfId="14771"/>
    <cellStyle name="normální 5 4 2 5 5" xfId="8232"/>
    <cellStyle name="normální 5 4 2 6" xfId="5812"/>
    <cellStyle name="normální 5 4 2 6 2" xfId="12580"/>
    <cellStyle name="normální 5 4 2 6 2 2" xfId="19064"/>
    <cellStyle name="normální 5 4 2 6 3" xfId="15824"/>
    <cellStyle name="normální 5 4 2 6 4" xfId="9334"/>
    <cellStyle name="normální 5 4 2 7" xfId="10973"/>
    <cellStyle name="normální 5 4 2 7 2" xfId="17457"/>
    <cellStyle name="normální 5 4 2 8" xfId="14218"/>
    <cellStyle name="normální 5 4 2 9" xfId="7675"/>
    <cellStyle name="normální 5 4 3" xfId="629"/>
    <cellStyle name="normální 5 4 3 2" xfId="787"/>
    <cellStyle name="normální 5 4 3 2 2" xfId="1602"/>
    <cellStyle name="normální 5 4 3 2 2 2" xfId="6570"/>
    <cellStyle name="normální 5 4 3 2 2 2 2" xfId="13307"/>
    <cellStyle name="normální 5 4 3 2 2 2 2 2" xfId="19791"/>
    <cellStyle name="normální 5 4 3 2 2 2 3" xfId="16551"/>
    <cellStyle name="normální 5 4 3 2 2 2 4" xfId="10063"/>
    <cellStyle name="normální 5 4 3 2 2 3" xfId="11695"/>
    <cellStyle name="normální 5 4 3 2 2 3 2" xfId="18179"/>
    <cellStyle name="normální 5 4 3 2 2 4" xfId="14939"/>
    <cellStyle name="normální 5 4 3 2 2 5" xfId="8400"/>
    <cellStyle name="normální 5 4 3 2 3" xfId="5983"/>
    <cellStyle name="normální 5 4 3 2 3 2" xfId="12750"/>
    <cellStyle name="normální 5 4 3 2 3 2 2" xfId="19234"/>
    <cellStyle name="normální 5 4 3 2 3 3" xfId="15994"/>
    <cellStyle name="normální 5 4 3 2 3 4" xfId="9504"/>
    <cellStyle name="normální 5 4 3 2 4" xfId="11141"/>
    <cellStyle name="normální 5 4 3 2 4 2" xfId="17625"/>
    <cellStyle name="normální 5 4 3 2 5" xfId="14386"/>
    <cellStyle name="normální 5 4 3 2 6" xfId="7843"/>
    <cellStyle name="normální 5 4 3 3" xfId="962"/>
    <cellStyle name="normální 5 4 3 3 2" xfId="1750"/>
    <cellStyle name="normální 5 4 3 3 2 2" xfId="6718"/>
    <cellStyle name="normální 5 4 3 3 2 2 2" xfId="13455"/>
    <cellStyle name="normální 5 4 3 3 2 2 2 2" xfId="19939"/>
    <cellStyle name="normální 5 4 3 3 2 2 3" xfId="16699"/>
    <cellStyle name="normální 5 4 3 3 2 2 4" xfId="10211"/>
    <cellStyle name="normální 5 4 3 3 2 3" xfId="11843"/>
    <cellStyle name="normální 5 4 3 3 2 3 2" xfId="18327"/>
    <cellStyle name="normální 5 4 3 3 2 4" xfId="15087"/>
    <cellStyle name="normální 5 4 3 3 2 5" xfId="8548"/>
    <cellStyle name="normální 5 4 3 3 3" xfId="6134"/>
    <cellStyle name="normální 5 4 3 3 3 2" xfId="12899"/>
    <cellStyle name="normální 5 4 3 3 3 2 2" xfId="19383"/>
    <cellStyle name="normální 5 4 3 3 3 3" xfId="16143"/>
    <cellStyle name="normální 5 4 3 3 3 4" xfId="9654"/>
    <cellStyle name="normální 5 4 3 3 4" xfId="11289"/>
    <cellStyle name="normální 5 4 3 3 4 2" xfId="17773"/>
    <cellStyle name="normální 5 4 3 3 5" xfId="14534"/>
    <cellStyle name="normální 5 4 3 3 6" xfId="7991"/>
    <cellStyle name="normální 5 4 3 4" xfId="1137"/>
    <cellStyle name="normální 5 4 3 4 2" xfId="1898"/>
    <cellStyle name="normální 5 4 3 4 2 2" xfId="6866"/>
    <cellStyle name="normální 5 4 3 4 2 2 2" xfId="13603"/>
    <cellStyle name="normální 5 4 3 4 2 2 2 2" xfId="20087"/>
    <cellStyle name="normální 5 4 3 4 2 2 3" xfId="16847"/>
    <cellStyle name="normální 5 4 3 4 2 2 4" xfId="10359"/>
    <cellStyle name="normální 5 4 3 4 2 3" xfId="11991"/>
    <cellStyle name="normální 5 4 3 4 2 3 2" xfId="18475"/>
    <cellStyle name="normální 5 4 3 4 2 4" xfId="15235"/>
    <cellStyle name="normální 5 4 3 4 2 5" xfId="8696"/>
    <cellStyle name="normální 5 4 3 4 3" xfId="6289"/>
    <cellStyle name="normální 5 4 3 4 3 2" xfId="13051"/>
    <cellStyle name="normální 5 4 3 4 3 2 2" xfId="19535"/>
    <cellStyle name="normální 5 4 3 4 3 3" xfId="16295"/>
    <cellStyle name="normální 5 4 3 4 3 4" xfId="9806"/>
    <cellStyle name="normální 5 4 3 4 4" xfId="11437"/>
    <cellStyle name="normální 5 4 3 4 4 2" xfId="17921"/>
    <cellStyle name="normální 5 4 3 4 5" xfId="14682"/>
    <cellStyle name="normální 5 4 3 4 6" xfId="8139"/>
    <cellStyle name="normální 5 4 3 5" xfId="1466"/>
    <cellStyle name="normální 5 4 3 5 2" xfId="6434"/>
    <cellStyle name="normální 5 4 3 5 2 2" xfId="13171"/>
    <cellStyle name="normální 5 4 3 5 2 2 2" xfId="19655"/>
    <cellStyle name="normální 5 4 3 5 2 3" xfId="16415"/>
    <cellStyle name="normální 5 4 3 5 2 4" xfId="9927"/>
    <cellStyle name="normální 5 4 3 5 3" xfId="11559"/>
    <cellStyle name="normální 5 4 3 5 3 2" xfId="18043"/>
    <cellStyle name="normální 5 4 3 5 4" xfId="14803"/>
    <cellStyle name="normální 5 4 3 5 5" xfId="8264"/>
    <cellStyle name="normální 5 4 3 6" xfId="5845"/>
    <cellStyle name="normální 5 4 3 6 2" xfId="12612"/>
    <cellStyle name="normální 5 4 3 6 2 2" xfId="19096"/>
    <cellStyle name="normální 5 4 3 6 3" xfId="15856"/>
    <cellStyle name="normální 5 4 3 6 4" xfId="9366"/>
    <cellStyle name="normální 5 4 3 7" xfId="11005"/>
    <cellStyle name="normální 5 4 3 7 2" xfId="17489"/>
    <cellStyle name="normální 5 4 3 8" xfId="14250"/>
    <cellStyle name="normální 5 4 3 9" xfId="7707"/>
    <cellStyle name="normální 5 4 4" xfId="684"/>
    <cellStyle name="normální 5 4 4 2" xfId="1514"/>
    <cellStyle name="normální 5 4 4 2 2" xfId="6482"/>
    <cellStyle name="normální 5 4 4 2 2 2" xfId="13219"/>
    <cellStyle name="normální 5 4 4 2 2 2 2" xfId="19703"/>
    <cellStyle name="normální 5 4 4 2 2 3" xfId="16463"/>
    <cellStyle name="normální 5 4 4 2 2 4" xfId="9975"/>
    <cellStyle name="normální 5 4 4 2 3" xfId="11607"/>
    <cellStyle name="normální 5 4 4 2 3 2" xfId="18091"/>
    <cellStyle name="normální 5 4 4 2 4" xfId="14851"/>
    <cellStyle name="normální 5 4 4 2 5" xfId="8312"/>
    <cellStyle name="normální 5 4 4 3" xfId="5893"/>
    <cellStyle name="normální 5 4 4 3 2" xfId="12660"/>
    <cellStyle name="normální 5 4 4 3 2 2" xfId="19144"/>
    <cellStyle name="normální 5 4 4 3 3" xfId="15904"/>
    <cellStyle name="normální 5 4 4 3 4" xfId="9414"/>
    <cellStyle name="normální 5 4 4 4" xfId="11053"/>
    <cellStyle name="normální 5 4 4 4 2" xfId="17537"/>
    <cellStyle name="normální 5 4 4 5" xfId="14298"/>
    <cellStyle name="normální 5 4 4 6" xfId="7755"/>
    <cellStyle name="normální 5 4 5" xfId="858"/>
    <cellStyle name="normální 5 4 5 2" xfId="1661"/>
    <cellStyle name="normální 5 4 5 2 2" xfId="6629"/>
    <cellStyle name="normální 5 4 5 2 2 2" xfId="13366"/>
    <cellStyle name="normální 5 4 5 2 2 2 2" xfId="19850"/>
    <cellStyle name="normální 5 4 5 2 2 3" xfId="16610"/>
    <cellStyle name="normální 5 4 5 2 2 4" xfId="10122"/>
    <cellStyle name="normální 5 4 5 2 3" xfId="11754"/>
    <cellStyle name="normální 5 4 5 2 3 2" xfId="18238"/>
    <cellStyle name="normální 5 4 5 2 4" xfId="14998"/>
    <cellStyle name="normální 5 4 5 2 5" xfId="8459"/>
    <cellStyle name="normální 5 4 5 3" xfId="6043"/>
    <cellStyle name="normální 5 4 5 3 2" xfId="12809"/>
    <cellStyle name="normální 5 4 5 3 2 2" xfId="19293"/>
    <cellStyle name="normální 5 4 5 3 3" xfId="16053"/>
    <cellStyle name="normální 5 4 5 3 4" xfId="9563"/>
    <cellStyle name="normální 5 4 5 4" xfId="11200"/>
    <cellStyle name="normální 5 4 5 4 2" xfId="17684"/>
    <cellStyle name="normální 5 4 5 5" xfId="14445"/>
    <cellStyle name="normální 5 4 5 6" xfId="7902"/>
    <cellStyle name="normální 5 4 6" xfId="1033"/>
    <cellStyle name="normální 5 4 6 2" xfId="1809"/>
    <cellStyle name="normální 5 4 6 2 2" xfId="6777"/>
    <cellStyle name="normální 5 4 6 2 2 2" xfId="13514"/>
    <cellStyle name="normální 5 4 6 2 2 2 2" xfId="19998"/>
    <cellStyle name="normální 5 4 6 2 2 3" xfId="16758"/>
    <cellStyle name="normální 5 4 6 2 2 4" xfId="10270"/>
    <cellStyle name="normální 5 4 6 2 3" xfId="11902"/>
    <cellStyle name="normální 5 4 6 2 3 2" xfId="18386"/>
    <cellStyle name="normální 5 4 6 2 4" xfId="15146"/>
    <cellStyle name="normální 5 4 6 2 5" xfId="8607"/>
    <cellStyle name="normální 5 4 6 3" xfId="6195"/>
    <cellStyle name="normální 5 4 6 3 2" xfId="12959"/>
    <cellStyle name="normální 5 4 6 3 2 2" xfId="19443"/>
    <cellStyle name="normální 5 4 6 3 3" xfId="16203"/>
    <cellStyle name="normální 5 4 6 3 4" xfId="9714"/>
    <cellStyle name="normální 5 4 6 4" xfId="11348"/>
    <cellStyle name="normální 5 4 6 4 2" xfId="17832"/>
    <cellStyle name="normální 5 4 6 5" xfId="14593"/>
    <cellStyle name="normální 5 4 6 6" xfId="8050"/>
    <cellStyle name="normální 5 4 7" xfId="1402"/>
    <cellStyle name="normální 5 4 7 2" xfId="6370"/>
    <cellStyle name="normální 5 4 7 2 2" xfId="13107"/>
    <cellStyle name="normální 5 4 7 2 2 2" xfId="19591"/>
    <cellStyle name="normální 5 4 7 2 3" xfId="16351"/>
    <cellStyle name="normální 5 4 7 2 4" xfId="9863"/>
    <cellStyle name="normální 5 4 7 3" xfId="11495"/>
    <cellStyle name="normální 5 4 7 3 2" xfId="17979"/>
    <cellStyle name="normální 5 4 7 4" xfId="14739"/>
    <cellStyle name="normální 5 4 7 5" xfId="8200"/>
    <cellStyle name="normální 5 4 8" xfId="4859"/>
    <cellStyle name="normální 5 4 9" xfId="5780"/>
    <cellStyle name="normální 5 4 9 2" xfId="12548"/>
    <cellStyle name="normální 5 4 9 2 2" xfId="19032"/>
    <cellStyle name="normální 5 4 9 3" xfId="15792"/>
    <cellStyle name="normální 5 4 9 4" xfId="9302"/>
    <cellStyle name="normální 5 5" xfId="540"/>
    <cellStyle name="normální 5 5 10" xfId="14171"/>
    <cellStyle name="normální 5 5 11" xfId="7628"/>
    <cellStyle name="normální 5 5 2" xfId="573"/>
    <cellStyle name="normální 5 5 2 2" xfId="732"/>
    <cellStyle name="normální 5 5 2 2 2" xfId="1552"/>
    <cellStyle name="normální 5 5 2 2 2 2" xfId="6520"/>
    <cellStyle name="normální 5 5 2 2 2 2 2" xfId="13257"/>
    <cellStyle name="normální 5 5 2 2 2 2 2 2" xfId="19741"/>
    <cellStyle name="normální 5 5 2 2 2 2 3" xfId="16501"/>
    <cellStyle name="normální 5 5 2 2 2 2 4" xfId="10013"/>
    <cellStyle name="normální 5 5 2 2 2 3" xfId="11645"/>
    <cellStyle name="normální 5 5 2 2 2 3 2" xfId="18129"/>
    <cellStyle name="normální 5 5 2 2 2 4" xfId="14889"/>
    <cellStyle name="normální 5 5 2 2 2 5" xfId="8350"/>
    <cellStyle name="normální 5 5 2 2 3" xfId="5933"/>
    <cellStyle name="normální 5 5 2 2 3 2" xfId="12700"/>
    <cellStyle name="normální 5 5 2 2 3 2 2" xfId="19184"/>
    <cellStyle name="normální 5 5 2 2 3 3" xfId="15944"/>
    <cellStyle name="normální 5 5 2 2 3 4" xfId="9454"/>
    <cellStyle name="normální 5 5 2 2 4" xfId="11091"/>
    <cellStyle name="normální 5 5 2 2 4 2" xfId="17575"/>
    <cellStyle name="normální 5 5 2 2 5" xfId="14336"/>
    <cellStyle name="normální 5 5 2 2 6" xfId="7793"/>
    <cellStyle name="normální 5 5 2 3" xfId="907"/>
    <cellStyle name="normální 5 5 2 3 2" xfId="1700"/>
    <cellStyle name="normální 5 5 2 3 2 2" xfId="6668"/>
    <cellStyle name="normální 5 5 2 3 2 2 2" xfId="13405"/>
    <cellStyle name="normální 5 5 2 3 2 2 2 2" xfId="19889"/>
    <cellStyle name="normální 5 5 2 3 2 2 3" xfId="16649"/>
    <cellStyle name="normální 5 5 2 3 2 2 4" xfId="10161"/>
    <cellStyle name="normální 5 5 2 3 2 3" xfId="11793"/>
    <cellStyle name="normální 5 5 2 3 2 3 2" xfId="18277"/>
    <cellStyle name="normální 5 5 2 3 2 4" xfId="15037"/>
    <cellStyle name="normální 5 5 2 3 2 5" xfId="8498"/>
    <cellStyle name="normální 5 5 2 3 3" xfId="6084"/>
    <cellStyle name="normální 5 5 2 3 3 2" xfId="12849"/>
    <cellStyle name="normální 5 5 2 3 3 2 2" xfId="19333"/>
    <cellStyle name="normální 5 5 2 3 3 3" xfId="16093"/>
    <cellStyle name="normální 5 5 2 3 3 4" xfId="9604"/>
    <cellStyle name="normální 5 5 2 3 4" xfId="11239"/>
    <cellStyle name="normální 5 5 2 3 4 2" xfId="17723"/>
    <cellStyle name="normální 5 5 2 3 5" xfId="14484"/>
    <cellStyle name="normální 5 5 2 3 6" xfId="7941"/>
    <cellStyle name="normální 5 5 2 4" xfId="1082"/>
    <cellStyle name="normální 5 5 2 4 2" xfId="1848"/>
    <cellStyle name="normální 5 5 2 4 2 2" xfId="6816"/>
    <cellStyle name="normální 5 5 2 4 2 2 2" xfId="13553"/>
    <cellStyle name="normální 5 5 2 4 2 2 2 2" xfId="20037"/>
    <cellStyle name="normální 5 5 2 4 2 2 3" xfId="16797"/>
    <cellStyle name="normální 5 5 2 4 2 2 4" xfId="10309"/>
    <cellStyle name="normální 5 5 2 4 2 3" xfId="11941"/>
    <cellStyle name="normální 5 5 2 4 2 3 2" xfId="18425"/>
    <cellStyle name="normální 5 5 2 4 2 4" xfId="15185"/>
    <cellStyle name="normální 5 5 2 4 2 5" xfId="8646"/>
    <cellStyle name="normální 5 5 2 4 3" xfId="6237"/>
    <cellStyle name="normální 5 5 2 4 3 2" xfId="12999"/>
    <cellStyle name="normální 5 5 2 4 3 2 2" xfId="19483"/>
    <cellStyle name="normální 5 5 2 4 3 3" xfId="16243"/>
    <cellStyle name="normální 5 5 2 4 3 4" xfId="9754"/>
    <cellStyle name="normální 5 5 2 4 4" xfId="11387"/>
    <cellStyle name="normální 5 5 2 4 4 2" xfId="17871"/>
    <cellStyle name="normální 5 5 2 4 5" xfId="14632"/>
    <cellStyle name="normální 5 5 2 4 6" xfId="8089"/>
    <cellStyle name="normální 5 5 2 5" xfId="1416"/>
    <cellStyle name="normální 5 5 2 5 2" xfId="6384"/>
    <cellStyle name="normální 5 5 2 5 2 2" xfId="13121"/>
    <cellStyle name="normální 5 5 2 5 2 2 2" xfId="19605"/>
    <cellStyle name="normální 5 5 2 5 2 3" xfId="16365"/>
    <cellStyle name="normální 5 5 2 5 2 4" xfId="9877"/>
    <cellStyle name="normální 5 5 2 5 3" xfId="11509"/>
    <cellStyle name="normální 5 5 2 5 3 2" xfId="17993"/>
    <cellStyle name="normální 5 5 2 5 4" xfId="14753"/>
    <cellStyle name="normální 5 5 2 5 5" xfId="8214"/>
    <cellStyle name="normální 5 5 2 6" xfId="5794"/>
    <cellStyle name="normální 5 5 2 6 2" xfId="12562"/>
    <cellStyle name="normální 5 5 2 6 2 2" xfId="19046"/>
    <cellStyle name="normální 5 5 2 6 3" xfId="15806"/>
    <cellStyle name="normální 5 5 2 6 4" xfId="9316"/>
    <cellStyle name="normální 5 5 2 7" xfId="10955"/>
    <cellStyle name="normální 5 5 2 7 2" xfId="17439"/>
    <cellStyle name="normální 5 5 2 8" xfId="14200"/>
    <cellStyle name="normální 5 5 2 9" xfId="7657"/>
    <cellStyle name="normální 5 5 3" xfId="610"/>
    <cellStyle name="normální 5 5 3 2" xfId="768"/>
    <cellStyle name="normální 5 5 3 2 2" xfId="1584"/>
    <cellStyle name="normální 5 5 3 2 2 2" xfId="6552"/>
    <cellStyle name="normální 5 5 3 2 2 2 2" xfId="13289"/>
    <cellStyle name="normální 5 5 3 2 2 2 2 2" xfId="19773"/>
    <cellStyle name="normální 5 5 3 2 2 2 3" xfId="16533"/>
    <cellStyle name="normální 5 5 3 2 2 2 4" xfId="10045"/>
    <cellStyle name="normální 5 5 3 2 2 3" xfId="11677"/>
    <cellStyle name="normální 5 5 3 2 2 3 2" xfId="18161"/>
    <cellStyle name="normální 5 5 3 2 2 4" xfId="14921"/>
    <cellStyle name="normální 5 5 3 2 2 5" xfId="8382"/>
    <cellStyle name="normální 5 5 3 2 3" xfId="5965"/>
    <cellStyle name="normální 5 5 3 2 3 2" xfId="12732"/>
    <cellStyle name="normální 5 5 3 2 3 2 2" xfId="19216"/>
    <cellStyle name="normální 5 5 3 2 3 3" xfId="15976"/>
    <cellStyle name="normální 5 5 3 2 3 4" xfId="9486"/>
    <cellStyle name="normální 5 5 3 2 4" xfId="11123"/>
    <cellStyle name="normální 5 5 3 2 4 2" xfId="17607"/>
    <cellStyle name="normální 5 5 3 2 5" xfId="14368"/>
    <cellStyle name="normální 5 5 3 2 6" xfId="7825"/>
    <cellStyle name="normální 5 5 3 3" xfId="943"/>
    <cellStyle name="normální 5 5 3 3 2" xfId="1732"/>
    <cellStyle name="normální 5 5 3 3 2 2" xfId="6700"/>
    <cellStyle name="normální 5 5 3 3 2 2 2" xfId="13437"/>
    <cellStyle name="normální 5 5 3 3 2 2 2 2" xfId="19921"/>
    <cellStyle name="normální 5 5 3 3 2 2 3" xfId="16681"/>
    <cellStyle name="normální 5 5 3 3 2 2 4" xfId="10193"/>
    <cellStyle name="normální 5 5 3 3 2 3" xfId="11825"/>
    <cellStyle name="normální 5 5 3 3 2 3 2" xfId="18309"/>
    <cellStyle name="normální 5 5 3 3 2 4" xfId="15069"/>
    <cellStyle name="normální 5 5 3 3 2 5" xfId="8530"/>
    <cellStyle name="normální 5 5 3 3 3" xfId="6116"/>
    <cellStyle name="normální 5 5 3 3 3 2" xfId="12881"/>
    <cellStyle name="normální 5 5 3 3 3 2 2" xfId="19365"/>
    <cellStyle name="normální 5 5 3 3 3 3" xfId="16125"/>
    <cellStyle name="normální 5 5 3 3 3 4" xfId="9636"/>
    <cellStyle name="normální 5 5 3 3 4" xfId="11271"/>
    <cellStyle name="normální 5 5 3 3 4 2" xfId="17755"/>
    <cellStyle name="normální 5 5 3 3 5" xfId="14516"/>
    <cellStyle name="normální 5 5 3 3 6" xfId="7973"/>
    <cellStyle name="normální 5 5 3 4" xfId="1118"/>
    <cellStyle name="normální 5 5 3 4 2" xfId="1880"/>
    <cellStyle name="normální 5 5 3 4 2 2" xfId="6848"/>
    <cellStyle name="normální 5 5 3 4 2 2 2" xfId="13585"/>
    <cellStyle name="normální 5 5 3 4 2 2 2 2" xfId="20069"/>
    <cellStyle name="normální 5 5 3 4 2 2 3" xfId="16829"/>
    <cellStyle name="normální 5 5 3 4 2 2 4" xfId="10341"/>
    <cellStyle name="normální 5 5 3 4 2 3" xfId="11973"/>
    <cellStyle name="normální 5 5 3 4 2 3 2" xfId="18457"/>
    <cellStyle name="normální 5 5 3 4 2 4" xfId="15217"/>
    <cellStyle name="normální 5 5 3 4 2 5" xfId="8678"/>
    <cellStyle name="normální 5 5 3 4 3" xfId="6271"/>
    <cellStyle name="normální 5 5 3 4 3 2" xfId="13033"/>
    <cellStyle name="normální 5 5 3 4 3 2 2" xfId="19517"/>
    <cellStyle name="normální 5 5 3 4 3 3" xfId="16277"/>
    <cellStyle name="normální 5 5 3 4 3 4" xfId="9788"/>
    <cellStyle name="normální 5 5 3 4 4" xfId="11419"/>
    <cellStyle name="normální 5 5 3 4 4 2" xfId="17903"/>
    <cellStyle name="normální 5 5 3 4 5" xfId="14664"/>
    <cellStyle name="normální 5 5 3 4 6" xfId="8121"/>
    <cellStyle name="normální 5 5 3 5" xfId="1448"/>
    <cellStyle name="normální 5 5 3 5 2" xfId="6416"/>
    <cellStyle name="normální 5 5 3 5 2 2" xfId="13153"/>
    <cellStyle name="normální 5 5 3 5 2 2 2" xfId="19637"/>
    <cellStyle name="normální 5 5 3 5 2 3" xfId="16397"/>
    <cellStyle name="normální 5 5 3 5 2 4" xfId="9909"/>
    <cellStyle name="normální 5 5 3 5 3" xfId="11541"/>
    <cellStyle name="normální 5 5 3 5 3 2" xfId="18025"/>
    <cellStyle name="normální 5 5 3 5 4" xfId="14785"/>
    <cellStyle name="normální 5 5 3 5 5" xfId="8246"/>
    <cellStyle name="normální 5 5 3 6" xfId="5827"/>
    <cellStyle name="normální 5 5 3 6 2" xfId="12594"/>
    <cellStyle name="normální 5 5 3 6 2 2" xfId="19078"/>
    <cellStyle name="normální 5 5 3 6 3" xfId="15838"/>
    <cellStyle name="normální 5 5 3 6 4" xfId="9348"/>
    <cellStyle name="normální 5 5 3 7" xfId="10987"/>
    <cellStyle name="normální 5 5 3 7 2" xfId="17471"/>
    <cellStyle name="normální 5 5 3 8" xfId="14232"/>
    <cellStyle name="normální 5 5 3 9" xfId="7689"/>
    <cellStyle name="normální 5 5 4" xfId="647"/>
    <cellStyle name="normální 5 5 4 2" xfId="1480"/>
    <cellStyle name="normální 5 5 4 2 2" xfId="6448"/>
    <cellStyle name="normální 5 5 4 2 2 2" xfId="13185"/>
    <cellStyle name="normální 5 5 4 2 2 2 2" xfId="19669"/>
    <cellStyle name="normální 5 5 4 2 2 3" xfId="16429"/>
    <cellStyle name="normální 5 5 4 2 2 4" xfId="9941"/>
    <cellStyle name="normální 5 5 4 2 3" xfId="11573"/>
    <cellStyle name="normální 5 5 4 2 3 2" xfId="18057"/>
    <cellStyle name="normální 5 5 4 2 4" xfId="14817"/>
    <cellStyle name="normální 5 5 4 2 5" xfId="8278"/>
    <cellStyle name="normální 5 5 4 3" xfId="5859"/>
    <cellStyle name="normální 5 5 4 3 2" xfId="12626"/>
    <cellStyle name="normální 5 5 4 3 2 2" xfId="19110"/>
    <cellStyle name="normální 5 5 4 3 3" xfId="15870"/>
    <cellStyle name="normální 5 5 4 3 4" xfId="9380"/>
    <cellStyle name="normální 5 5 4 4" xfId="11019"/>
    <cellStyle name="normální 5 5 4 4 2" xfId="17503"/>
    <cellStyle name="normální 5 5 4 5" xfId="14264"/>
    <cellStyle name="normální 5 5 4 6" xfId="7721"/>
    <cellStyle name="normální 5 5 5" xfId="818"/>
    <cellStyle name="normální 5 5 5 2" xfId="1624"/>
    <cellStyle name="normální 5 5 5 2 2" xfId="6592"/>
    <cellStyle name="normální 5 5 5 2 2 2" xfId="13329"/>
    <cellStyle name="normální 5 5 5 2 2 2 2" xfId="19813"/>
    <cellStyle name="normální 5 5 5 2 2 3" xfId="16573"/>
    <cellStyle name="normální 5 5 5 2 2 4" xfId="10085"/>
    <cellStyle name="normální 5 5 5 2 3" xfId="11717"/>
    <cellStyle name="normální 5 5 5 2 3 2" xfId="18201"/>
    <cellStyle name="normální 5 5 5 2 4" xfId="14961"/>
    <cellStyle name="normální 5 5 5 2 5" xfId="8422"/>
    <cellStyle name="normální 5 5 5 3" xfId="6006"/>
    <cellStyle name="normální 5 5 5 3 2" xfId="12772"/>
    <cellStyle name="normální 5 5 5 3 2 2" xfId="19256"/>
    <cellStyle name="normální 5 5 5 3 3" xfId="16016"/>
    <cellStyle name="normální 5 5 5 3 4" xfId="9526"/>
    <cellStyle name="normální 5 5 5 4" xfId="11163"/>
    <cellStyle name="normální 5 5 5 4 2" xfId="17647"/>
    <cellStyle name="normální 5 5 5 5" xfId="14408"/>
    <cellStyle name="normální 5 5 5 6" xfId="7865"/>
    <cellStyle name="normální 5 5 6" xfId="993"/>
    <cellStyle name="normální 5 5 6 2" xfId="1772"/>
    <cellStyle name="normální 5 5 6 2 2" xfId="6740"/>
    <cellStyle name="normální 5 5 6 2 2 2" xfId="13477"/>
    <cellStyle name="normální 5 5 6 2 2 2 2" xfId="19961"/>
    <cellStyle name="normální 5 5 6 2 2 3" xfId="16721"/>
    <cellStyle name="normální 5 5 6 2 2 4" xfId="10233"/>
    <cellStyle name="normální 5 5 6 2 3" xfId="11865"/>
    <cellStyle name="normální 5 5 6 2 3 2" xfId="18349"/>
    <cellStyle name="normální 5 5 6 2 4" xfId="15109"/>
    <cellStyle name="normální 5 5 6 2 5" xfId="8570"/>
    <cellStyle name="normální 5 5 6 3" xfId="6158"/>
    <cellStyle name="normální 5 5 6 3 2" xfId="12922"/>
    <cellStyle name="normální 5 5 6 3 2 2" xfId="19406"/>
    <cellStyle name="normální 5 5 6 3 3" xfId="16166"/>
    <cellStyle name="normální 5 5 6 3 4" xfId="9677"/>
    <cellStyle name="normální 5 5 6 4" xfId="11311"/>
    <cellStyle name="normální 5 5 6 4 2" xfId="17795"/>
    <cellStyle name="normální 5 5 6 5" xfId="14556"/>
    <cellStyle name="normální 5 5 6 6" xfId="8013"/>
    <cellStyle name="normální 5 5 7" xfId="1387"/>
    <cellStyle name="normální 5 5 7 2" xfId="6355"/>
    <cellStyle name="normální 5 5 7 2 2" xfId="13092"/>
    <cellStyle name="normální 5 5 7 2 2 2" xfId="19576"/>
    <cellStyle name="normální 5 5 7 2 3" xfId="16336"/>
    <cellStyle name="normální 5 5 7 2 4" xfId="9848"/>
    <cellStyle name="normální 5 5 7 3" xfId="11480"/>
    <cellStyle name="normální 5 5 7 3 2" xfId="17964"/>
    <cellStyle name="normální 5 5 7 4" xfId="14724"/>
    <cellStyle name="normální 5 5 7 5" xfId="8185"/>
    <cellStyle name="normální 5 5 8" xfId="5765"/>
    <cellStyle name="normální 5 5 8 2" xfId="12533"/>
    <cellStyle name="normální 5 5 8 2 2" xfId="19017"/>
    <cellStyle name="normální 5 5 8 3" xfId="15777"/>
    <cellStyle name="normální 5 5 8 4" xfId="9287"/>
    <cellStyle name="normální 5 5 9" xfId="10926"/>
    <cellStyle name="normální 5 5 9 2" xfId="17410"/>
    <cellStyle name="normální 5 6" xfId="559"/>
    <cellStyle name="normální 5 6 10" xfId="14187"/>
    <cellStyle name="normální 5 6 11" xfId="7644"/>
    <cellStyle name="normální 5 6 2" xfId="595"/>
    <cellStyle name="normální 5 6 2 2" xfId="754"/>
    <cellStyle name="normální 5 6 2 2 2" xfId="1571"/>
    <cellStyle name="normální 5 6 2 2 2 2" xfId="6539"/>
    <cellStyle name="normální 5 6 2 2 2 2 2" xfId="13276"/>
    <cellStyle name="normální 5 6 2 2 2 2 2 2" xfId="19760"/>
    <cellStyle name="normální 5 6 2 2 2 2 3" xfId="16520"/>
    <cellStyle name="normální 5 6 2 2 2 2 4" xfId="10032"/>
    <cellStyle name="normální 5 6 2 2 2 3" xfId="11664"/>
    <cellStyle name="normální 5 6 2 2 2 3 2" xfId="18148"/>
    <cellStyle name="normální 5 6 2 2 2 4" xfId="14908"/>
    <cellStyle name="normální 5 6 2 2 2 5" xfId="8369"/>
    <cellStyle name="normální 5 6 2 2 3" xfId="5952"/>
    <cellStyle name="normální 5 6 2 2 3 2" xfId="12719"/>
    <cellStyle name="normální 5 6 2 2 3 2 2" xfId="19203"/>
    <cellStyle name="normální 5 6 2 2 3 3" xfId="15963"/>
    <cellStyle name="normální 5 6 2 2 3 4" xfId="9473"/>
    <cellStyle name="normální 5 6 2 2 4" xfId="11110"/>
    <cellStyle name="normální 5 6 2 2 4 2" xfId="17594"/>
    <cellStyle name="normální 5 6 2 2 5" xfId="14355"/>
    <cellStyle name="normální 5 6 2 2 6" xfId="7812"/>
    <cellStyle name="normální 5 6 2 3" xfId="929"/>
    <cellStyle name="normální 5 6 2 3 2" xfId="1719"/>
    <cellStyle name="normální 5 6 2 3 2 2" xfId="6687"/>
    <cellStyle name="normální 5 6 2 3 2 2 2" xfId="13424"/>
    <cellStyle name="normální 5 6 2 3 2 2 2 2" xfId="19908"/>
    <cellStyle name="normální 5 6 2 3 2 2 3" xfId="16668"/>
    <cellStyle name="normální 5 6 2 3 2 2 4" xfId="10180"/>
    <cellStyle name="normální 5 6 2 3 2 3" xfId="11812"/>
    <cellStyle name="normální 5 6 2 3 2 3 2" xfId="18296"/>
    <cellStyle name="normální 5 6 2 3 2 4" xfId="15056"/>
    <cellStyle name="normální 5 6 2 3 2 5" xfId="8517"/>
    <cellStyle name="normální 5 6 2 3 3" xfId="6103"/>
    <cellStyle name="normální 5 6 2 3 3 2" xfId="12868"/>
    <cellStyle name="normální 5 6 2 3 3 2 2" xfId="19352"/>
    <cellStyle name="normální 5 6 2 3 3 3" xfId="16112"/>
    <cellStyle name="normální 5 6 2 3 3 4" xfId="9623"/>
    <cellStyle name="normální 5 6 2 3 4" xfId="11258"/>
    <cellStyle name="normální 5 6 2 3 4 2" xfId="17742"/>
    <cellStyle name="normální 5 6 2 3 5" xfId="14503"/>
    <cellStyle name="normální 5 6 2 3 6" xfId="7960"/>
    <cellStyle name="normální 5 6 2 4" xfId="1104"/>
    <cellStyle name="normální 5 6 2 4 2" xfId="1867"/>
    <cellStyle name="normální 5 6 2 4 2 2" xfId="6835"/>
    <cellStyle name="normální 5 6 2 4 2 2 2" xfId="13572"/>
    <cellStyle name="normální 5 6 2 4 2 2 2 2" xfId="20056"/>
    <cellStyle name="normální 5 6 2 4 2 2 3" xfId="16816"/>
    <cellStyle name="normální 5 6 2 4 2 2 4" xfId="10328"/>
    <cellStyle name="normální 5 6 2 4 2 3" xfId="11960"/>
    <cellStyle name="normální 5 6 2 4 2 3 2" xfId="18444"/>
    <cellStyle name="normální 5 6 2 4 2 4" xfId="15204"/>
    <cellStyle name="normální 5 6 2 4 2 5" xfId="8665"/>
    <cellStyle name="normální 5 6 2 4 3" xfId="6258"/>
    <cellStyle name="normální 5 6 2 4 3 2" xfId="13020"/>
    <cellStyle name="normální 5 6 2 4 3 2 2" xfId="19504"/>
    <cellStyle name="normální 5 6 2 4 3 3" xfId="16264"/>
    <cellStyle name="normální 5 6 2 4 3 4" xfId="9775"/>
    <cellStyle name="normální 5 6 2 4 4" xfId="11406"/>
    <cellStyle name="normální 5 6 2 4 4 2" xfId="17890"/>
    <cellStyle name="normální 5 6 2 4 5" xfId="14651"/>
    <cellStyle name="normální 5 6 2 4 6" xfId="8108"/>
    <cellStyle name="normální 5 6 2 5" xfId="1435"/>
    <cellStyle name="normální 5 6 2 5 2" xfId="6403"/>
    <cellStyle name="normální 5 6 2 5 2 2" xfId="13140"/>
    <cellStyle name="normální 5 6 2 5 2 2 2" xfId="19624"/>
    <cellStyle name="normální 5 6 2 5 2 3" xfId="16384"/>
    <cellStyle name="normální 5 6 2 5 2 4" xfId="9896"/>
    <cellStyle name="normální 5 6 2 5 3" xfId="11528"/>
    <cellStyle name="normální 5 6 2 5 3 2" xfId="18012"/>
    <cellStyle name="normální 5 6 2 5 4" xfId="14772"/>
    <cellStyle name="normální 5 6 2 5 5" xfId="8233"/>
    <cellStyle name="normální 5 6 2 6" xfId="5814"/>
    <cellStyle name="normální 5 6 2 6 2" xfId="12581"/>
    <cellStyle name="normální 5 6 2 6 2 2" xfId="19065"/>
    <cellStyle name="normální 5 6 2 6 3" xfId="15825"/>
    <cellStyle name="normální 5 6 2 6 4" xfId="9335"/>
    <cellStyle name="normální 5 6 2 7" xfId="10974"/>
    <cellStyle name="normální 5 6 2 7 2" xfId="17458"/>
    <cellStyle name="normální 5 6 2 8" xfId="14219"/>
    <cellStyle name="normální 5 6 2 9" xfId="7676"/>
    <cellStyle name="normální 5 6 3" xfId="632"/>
    <cellStyle name="normální 5 6 3 2" xfId="790"/>
    <cellStyle name="normální 5 6 3 2 2" xfId="1603"/>
    <cellStyle name="normální 5 6 3 2 2 2" xfId="6571"/>
    <cellStyle name="normální 5 6 3 2 2 2 2" xfId="13308"/>
    <cellStyle name="normální 5 6 3 2 2 2 2 2" xfId="19792"/>
    <cellStyle name="normální 5 6 3 2 2 2 3" xfId="16552"/>
    <cellStyle name="normální 5 6 3 2 2 2 4" xfId="10064"/>
    <cellStyle name="normální 5 6 3 2 2 3" xfId="11696"/>
    <cellStyle name="normální 5 6 3 2 2 3 2" xfId="18180"/>
    <cellStyle name="normální 5 6 3 2 2 4" xfId="14940"/>
    <cellStyle name="normální 5 6 3 2 2 5" xfId="8401"/>
    <cellStyle name="normální 5 6 3 2 3" xfId="5985"/>
    <cellStyle name="normální 5 6 3 2 3 2" xfId="12751"/>
    <cellStyle name="normální 5 6 3 2 3 2 2" xfId="19235"/>
    <cellStyle name="normální 5 6 3 2 3 3" xfId="15995"/>
    <cellStyle name="normální 5 6 3 2 3 4" xfId="9505"/>
    <cellStyle name="normální 5 6 3 2 4" xfId="11142"/>
    <cellStyle name="normální 5 6 3 2 4 2" xfId="17626"/>
    <cellStyle name="normální 5 6 3 2 5" xfId="14387"/>
    <cellStyle name="normální 5 6 3 2 6" xfId="7844"/>
    <cellStyle name="normální 5 6 3 3" xfId="965"/>
    <cellStyle name="normální 5 6 3 3 2" xfId="1751"/>
    <cellStyle name="normální 5 6 3 3 2 2" xfId="6719"/>
    <cellStyle name="normální 5 6 3 3 2 2 2" xfId="13456"/>
    <cellStyle name="normální 5 6 3 3 2 2 2 2" xfId="19940"/>
    <cellStyle name="normální 5 6 3 3 2 2 3" xfId="16700"/>
    <cellStyle name="normální 5 6 3 3 2 2 4" xfId="10212"/>
    <cellStyle name="normální 5 6 3 3 2 3" xfId="11844"/>
    <cellStyle name="normální 5 6 3 3 2 3 2" xfId="18328"/>
    <cellStyle name="normální 5 6 3 3 2 4" xfId="15088"/>
    <cellStyle name="normální 5 6 3 3 2 5" xfId="8549"/>
    <cellStyle name="normální 5 6 3 3 3" xfId="6135"/>
    <cellStyle name="normální 5 6 3 3 3 2" xfId="12900"/>
    <cellStyle name="normální 5 6 3 3 3 2 2" xfId="19384"/>
    <cellStyle name="normální 5 6 3 3 3 3" xfId="16144"/>
    <cellStyle name="normální 5 6 3 3 3 4" xfId="9655"/>
    <cellStyle name="normální 5 6 3 3 4" xfId="11290"/>
    <cellStyle name="normální 5 6 3 3 4 2" xfId="17774"/>
    <cellStyle name="normální 5 6 3 3 5" xfId="14535"/>
    <cellStyle name="normální 5 6 3 3 6" xfId="7992"/>
    <cellStyle name="normální 5 6 3 4" xfId="1140"/>
    <cellStyle name="normální 5 6 3 4 2" xfId="1899"/>
    <cellStyle name="normální 5 6 3 4 2 2" xfId="6867"/>
    <cellStyle name="normální 5 6 3 4 2 2 2" xfId="13604"/>
    <cellStyle name="normální 5 6 3 4 2 2 2 2" xfId="20088"/>
    <cellStyle name="normální 5 6 3 4 2 2 3" xfId="16848"/>
    <cellStyle name="normální 5 6 3 4 2 2 4" xfId="10360"/>
    <cellStyle name="normální 5 6 3 4 2 3" xfId="11992"/>
    <cellStyle name="normální 5 6 3 4 2 3 2" xfId="18476"/>
    <cellStyle name="normální 5 6 3 4 2 4" xfId="15236"/>
    <cellStyle name="normální 5 6 3 4 2 5" xfId="8697"/>
    <cellStyle name="normální 5 6 3 4 3" xfId="6290"/>
    <cellStyle name="normální 5 6 3 4 3 2" xfId="13052"/>
    <cellStyle name="normální 5 6 3 4 3 2 2" xfId="19536"/>
    <cellStyle name="normální 5 6 3 4 3 3" xfId="16296"/>
    <cellStyle name="normální 5 6 3 4 3 4" xfId="9807"/>
    <cellStyle name="normální 5 6 3 4 4" xfId="11438"/>
    <cellStyle name="normální 5 6 3 4 4 2" xfId="17922"/>
    <cellStyle name="normální 5 6 3 4 5" xfId="14683"/>
    <cellStyle name="normální 5 6 3 4 6" xfId="8140"/>
    <cellStyle name="normální 5 6 3 5" xfId="1467"/>
    <cellStyle name="normální 5 6 3 5 2" xfId="6435"/>
    <cellStyle name="normální 5 6 3 5 2 2" xfId="13172"/>
    <cellStyle name="normální 5 6 3 5 2 2 2" xfId="19656"/>
    <cellStyle name="normální 5 6 3 5 2 3" xfId="16416"/>
    <cellStyle name="normální 5 6 3 5 2 4" xfId="9928"/>
    <cellStyle name="normální 5 6 3 5 3" xfId="11560"/>
    <cellStyle name="normální 5 6 3 5 3 2" xfId="18044"/>
    <cellStyle name="normální 5 6 3 5 4" xfId="14804"/>
    <cellStyle name="normální 5 6 3 5 5" xfId="8265"/>
    <cellStyle name="normální 5 6 3 6" xfId="5846"/>
    <cellStyle name="normální 5 6 3 6 2" xfId="12613"/>
    <cellStyle name="normální 5 6 3 6 2 2" xfId="19097"/>
    <cellStyle name="normální 5 6 3 6 3" xfId="15857"/>
    <cellStyle name="normální 5 6 3 6 4" xfId="9367"/>
    <cellStyle name="normální 5 6 3 7" xfId="11006"/>
    <cellStyle name="normální 5 6 3 7 2" xfId="17490"/>
    <cellStyle name="normální 5 6 3 8" xfId="14251"/>
    <cellStyle name="normální 5 6 3 9" xfId="7708"/>
    <cellStyle name="normální 5 6 4" xfId="688"/>
    <cellStyle name="normální 5 6 4 2" xfId="1516"/>
    <cellStyle name="normální 5 6 4 2 2" xfId="6484"/>
    <cellStyle name="normální 5 6 4 2 2 2" xfId="13221"/>
    <cellStyle name="normální 5 6 4 2 2 2 2" xfId="19705"/>
    <cellStyle name="normální 5 6 4 2 2 3" xfId="16465"/>
    <cellStyle name="normální 5 6 4 2 2 4" xfId="9977"/>
    <cellStyle name="normální 5 6 4 2 3" xfId="11609"/>
    <cellStyle name="normální 5 6 4 2 3 2" xfId="18093"/>
    <cellStyle name="normální 5 6 4 2 4" xfId="14853"/>
    <cellStyle name="normální 5 6 4 2 5" xfId="8314"/>
    <cellStyle name="normální 5 6 4 3" xfId="5896"/>
    <cellStyle name="normální 5 6 4 3 2" xfId="12663"/>
    <cellStyle name="normální 5 6 4 3 2 2" xfId="19147"/>
    <cellStyle name="normální 5 6 4 3 3" xfId="15907"/>
    <cellStyle name="normální 5 6 4 3 4" xfId="9417"/>
    <cellStyle name="normální 5 6 4 4" xfId="11055"/>
    <cellStyle name="normální 5 6 4 4 2" xfId="17539"/>
    <cellStyle name="normální 5 6 4 5" xfId="14300"/>
    <cellStyle name="normální 5 6 4 6" xfId="7757"/>
    <cellStyle name="normální 5 6 5" xfId="862"/>
    <cellStyle name="normální 5 6 5 2" xfId="1663"/>
    <cellStyle name="normální 5 6 5 2 2" xfId="6631"/>
    <cellStyle name="normální 5 6 5 2 2 2" xfId="13368"/>
    <cellStyle name="normální 5 6 5 2 2 2 2" xfId="19852"/>
    <cellStyle name="normální 5 6 5 2 2 3" xfId="16612"/>
    <cellStyle name="normální 5 6 5 2 2 4" xfId="10124"/>
    <cellStyle name="normální 5 6 5 2 3" xfId="11756"/>
    <cellStyle name="normální 5 6 5 2 3 2" xfId="18240"/>
    <cellStyle name="normální 5 6 5 2 4" xfId="15000"/>
    <cellStyle name="normální 5 6 5 2 5" xfId="8461"/>
    <cellStyle name="normální 5 6 5 3" xfId="6045"/>
    <cellStyle name="normální 5 6 5 3 2" xfId="12811"/>
    <cellStyle name="normální 5 6 5 3 2 2" xfId="19295"/>
    <cellStyle name="normální 5 6 5 3 3" xfId="16055"/>
    <cellStyle name="normální 5 6 5 3 4" xfId="9565"/>
    <cellStyle name="normální 5 6 5 4" xfId="11202"/>
    <cellStyle name="normální 5 6 5 4 2" xfId="17686"/>
    <cellStyle name="normální 5 6 5 5" xfId="14447"/>
    <cellStyle name="normální 5 6 5 6" xfId="7904"/>
    <cellStyle name="normální 5 6 6" xfId="1037"/>
    <cellStyle name="normální 5 6 6 2" xfId="1811"/>
    <cellStyle name="normální 5 6 6 2 2" xfId="6779"/>
    <cellStyle name="normální 5 6 6 2 2 2" xfId="13516"/>
    <cellStyle name="normální 5 6 6 2 2 2 2" xfId="20000"/>
    <cellStyle name="normální 5 6 6 2 2 3" xfId="16760"/>
    <cellStyle name="normální 5 6 6 2 2 4" xfId="10272"/>
    <cellStyle name="normální 5 6 6 2 3" xfId="11904"/>
    <cellStyle name="normální 5 6 6 2 3 2" xfId="18388"/>
    <cellStyle name="normální 5 6 6 2 4" xfId="15148"/>
    <cellStyle name="normální 5 6 6 2 5" xfId="8609"/>
    <cellStyle name="normální 5 6 6 3" xfId="6198"/>
    <cellStyle name="normální 5 6 6 3 2" xfId="12962"/>
    <cellStyle name="normální 5 6 6 3 2 2" xfId="19446"/>
    <cellStyle name="normální 5 6 6 3 3" xfId="16206"/>
    <cellStyle name="normální 5 6 6 3 4" xfId="9717"/>
    <cellStyle name="normální 5 6 6 4" xfId="11350"/>
    <cellStyle name="normální 5 6 6 4 2" xfId="17834"/>
    <cellStyle name="normální 5 6 6 5" xfId="14595"/>
    <cellStyle name="normální 5 6 6 6" xfId="8052"/>
    <cellStyle name="normální 5 6 7" xfId="1403"/>
    <cellStyle name="normální 5 6 7 2" xfId="6371"/>
    <cellStyle name="normální 5 6 7 2 2" xfId="13108"/>
    <cellStyle name="normální 5 6 7 2 2 2" xfId="19592"/>
    <cellStyle name="normální 5 6 7 2 3" xfId="16352"/>
    <cellStyle name="normální 5 6 7 2 4" xfId="9864"/>
    <cellStyle name="normální 5 6 7 3" xfId="11496"/>
    <cellStyle name="normální 5 6 7 3 2" xfId="17980"/>
    <cellStyle name="normální 5 6 7 4" xfId="14740"/>
    <cellStyle name="normální 5 6 7 5" xfId="8201"/>
    <cellStyle name="normální 5 6 8" xfId="5781"/>
    <cellStyle name="normální 5 6 8 2" xfId="12549"/>
    <cellStyle name="normální 5 6 8 2 2" xfId="19033"/>
    <cellStyle name="normální 5 6 8 3" xfId="15793"/>
    <cellStyle name="normální 5 6 8 4" xfId="9303"/>
    <cellStyle name="normální 5 6 9" xfId="10942"/>
    <cellStyle name="normální 5 6 9 2" xfId="17426"/>
    <cellStyle name="normální 5 7" xfId="542"/>
    <cellStyle name="normální 5 7 10" xfId="14173"/>
    <cellStyle name="normální 5 7 11" xfId="7630"/>
    <cellStyle name="normální 5 7 2" xfId="575"/>
    <cellStyle name="normální 5 7 2 2" xfId="734"/>
    <cellStyle name="normální 5 7 2 2 2" xfId="1554"/>
    <cellStyle name="normální 5 7 2 2 2 2" xfId="6522"/>
    <cellStyle name="normální 5 7 2 2 2 2 2" xfId="13259"/>
    <cellStyle name="normální 5 7 2 2 2 2 2 2" xfId="19743"/>
    <cellStyle name="normální 5 7 2 2 2 2 3" xfId="16503"/>
    <cellStyle name="normální 5 7 2 2 2 2 4" xfId="10015"/>
    <cellStyle name="normální 5 7 2 2 2 3" xfId="11647"/>
    <cellStyle name="normální 5 7 2 2 2 3 2" xfId="18131"/>
    <cellStyle name="normální 5 7 2 2 2 4" xfId="14891"/>
    <cellStyle name="normální 5 7 2 2 2 5" xfId="8352"/>
    <cellStyle name="normální 5 7 2 2 3" xfId="5935"/>
    <cellStyle name="normální 5 7 2 2 3 2" xfId="12702"/>
    <cellStyle name="normální 5 7 2 2 3 2 2" xfId="19186"/>
    <cellStyle name="normální 5 7 2 2 3 3" xfId="15946"/>
    <cellStyle name="normální 5 7 2 2 3 4" xfId="9456"/>
    <cellStyle name="normální 5 7 2 2 4" xfId="11093"/>
    <cellStyle name="normální 5 7 2 2 4 2" xfId="17577"/>
    <cellStyle name="normální 5 7 2 2 5" xfId="14338"/>
    <cellStyle name="normální 5 7 2 2 6" xfId="7795"/>
    <cellStyle name="normální 5 7 2 3" xfId="909"/>
    <cellStyle name="normální 5 7 2 3 2" xfId="1702"/>
    <cellStyle name="normální 5 7 2 3 2 2" xfId="6670"/>
    <cellStyle name="normální 5 7 2 3 2 2 2" xfId="13407"/>
    <cellStyle name="normální 5 7 2 3 2 2 2 2" xfId="19891"/>
    <cellStyle name="normální 5 7 2 3 2 2 3" xfId="16651"/>
    <cellStyle name="normální 5 7 2 3 2 2 4" xfId="10163"/>
    <cellStyle name="normální 5 7 2 3 2 3" xfId="11795"/>
    <cellStyle name="normální 5 7 2 3 2 3 2" xfId="18279"/>
    <cellStyle name="normální 5 7 2 3 2 4" xfId="15039"/>
    <cellStyle name="normální 5 7 2 3 2 5" xfId="8500"/>
    <cellStyle name="normální 5 7 2 3 3" xfId="6086"/>
    <cellStyle name="normální 5 7 2 3 3 2" xfId="12851"/>
    <cellStyle name="normální 5 7 2 3 3 2 2" xfId="19335"/>
    <cellStyle name="normální 5 7 2 3 3 3" xfId="16095"/>
    <cellStyle name="normální 5 7 2 3 3 4" xfId="9606"/>
    <cellStyle name="normální 5 7 2 3 4" xfId="11241"/>
    <cellStyle name="normální 5 7 2 3 4 2" xfId="17725"/>
    <cellStyle name="normální 5 7 2 3 5" xfId="14486"/>
    <cellStyle name="normální 5 7 2 3 6" xfId="7943"/>
    <cellStyle name="normální 5 7 2 4" xfId="1084"/>
    <cellStyle name="normální 5 7 2 4 2" xfId="1850"/>
    <cellStyle name="normální 5 7 2 4 2 2" xfId="6818"/>
    <cellStyle name="normální 5 7 2 4 2 2 2" xfId="13555"/>
    <cellStyle name="normální 5 7 2 4 2 2 2 2" xfId="20039"/>
    <cellStyle name="normální 5 7 2 4 2 2 3" xfId="16799"/>
    <cellStyle name="normální 5 7 2 4 2 2 4" xfId="10311"/>
    <cellStyle name="normální 5 7 2 4 2 3" xfId="11943"/>
    <cellStyle name="normální 5 7 2 4 2 3 2" xfId="18427"/>
    <cellStyle name="normální 5 7 2 4 2 4" xfId="15187"/>
    <cellStyle name="normální 5 7 2 4 2 5" xfId="8648"/>
    <cellStyle name="normální 5 7 2 4 3" xfId="6239"/>
    <cellStyle name="normální 5 7 2 4 3 2" xfId="13001"/>
    <cellStyle name="normální 5 7 2 4 3 2 2" xfId="19485"/>
    <cellStyle name="normální 5 7 2 4 3 3" xfId="16245"/>
    <cellStyle name="normální 5 7 2 4 3 4" xfId="9756"/>
    <cellStyle name="normální 5 7 2 4 4" xfId="11389"/>
    <cellStyle name="normální 5 7 2 4 4 2" xfId="17873"/>
    <cellStyle name="normální 5 7 2 4 5" xfId="14634"/>
    <cellStyle name="normální 5 7 2 4 6" xfId="8091"/>
    <cellStyle name="normální 5 7 2 5" xfId="1418"/>
    <cellStyle name="normální 5 7 2 5 2" xfId="6386"/>
    <cellStyle name="normální 5 7 2 5 2 2" xfId="13123"/>
    <cellStyle name="normální 5 7 2 5 2 2 2" xfId="19607"/>
    <cellStyle name="normální 5 7 2 5 2 3" xfId="16367"/>
    <cellStyle name="normální 5 7 2 5 2 4" xfId="9879"/>
    <cellStyle name="normální 5 7 2 5 3" xfId="11511"/>
    <cellStyle name="normální 5 7 2 5 3 2" xfId="17995"/>
    <cellStyle name="normální 5 7 2 5 4" xfId="14755"/>
    <cellStyle name="normální 5 7 2 5 5" xfId="8216"/>
    <cellStyle name="normální 5 7 2 6" xfId="5796"/>
    <cellStyle name="normální 5 7 2 6 2" xfId="12564"/>
    <cellStyle name="normální 5 7 2 6 2 2" xfId="19048"/>
    <cellStyle name="normální 5 7 2 6 3" xfId="15808"/>
    <cellStyle name="normální 5 7 2 6 4" xfId="9318"/>
    <cellStyle name="normální 5 7 2 7" xfId="10957"/>
    <cellStyle name="normální 5 7 2 7 2" xfId="17441"/>
    <cellStyle name="normální 5 7 2 8" xfId="14202"/>
    <cellStyle name="normální 5 7 2 9" xfId="7659"/>
    <cellStyle name="normální 5 7 3" xfId="612"/>
    <cellStyle name="normální 5 7 3 2" xfId="770"/>
    <cellStyle name="normální 5 7 3 2 2" xfId="1586"/>
    <cellStyle name="normální 5 7 3 2 2 2" xfId="6554"/>
    <cellStyle name="normální 5 7 3 2 2 2 2" xfId="13291"/>
    <cellStyle name="normální 5 7 3 2 2 2 2 2" xfId="19775"/>
    <cellStyle name="normální 5 7 3 2 2 2 3" xfId="16535"/>
    <cellStyle name="normální 5 7 3 2 2 2 4" xfId="10047"/>
    <cellStyle name="normální 5 7 3 2 2 3" xfId="11679"/>
    <cellStyle name="normální 5 7 3 2 2 3 2" xfId="18163"/>
    <cellStyle name="normální 5 7 3 2 2 4" xfId="14923"/>
    <cellStyle name="normální 5 7 3 2 2 5" xfId="8384"/>
    <cellStyle name="normální 5 7 3 2 3" xfId="5967"/>
    <cellStyle name="normální 5 7 3 2 3 2" xfId="12734"/>
    <cellStyle name="normální 5 7 3 2 3 2 2" xfId="19218"/>
    <cellStyle name="normální 5 7 3 2 3 3" xfId="15978"/>
    <cellStyle name="normální 5 7 3 2 3 4" xfId="9488"/>
    <cellStyle name="normální 5 7 3 2 4" xfId="11125"/>
    <cellStyle name="normální 5 7 3 2 4 2" xfId="17609"/>
    <cellStyle name="normální 5 7 3 2 5" xfId="14370"/>
    <cellStyle name="normální 5 7 3 2 6" xfId="7827"/>
    <cellStyle name="normální 5 7 3 3" xfId="945"/>
    <cellStyle name="normální 5 7 3 3 2" xfId="1734"/>
    <cellStyle name="normální 5 7 3 3 2 2" xfId="6702"/>
    <cellStyle name="normální 5 7 3 3 2 2 2" xfId="13439"/>
    <cellStyle name="normální 5 7 3 3 2 2 2 2" xfId="19923"/>
    <cellStyle name="normální 5 7 3 3 2 2 3" xfId="16683"/>
    <cellStyle name="normální 5 7 3 3 2 2 4" xfId="10195"/>
    <cellStyle name="normální 5 7 3 3 2 3" xfId="11827"/>
    <cellStyle name="normální 5 7 3 3 2 3 2" xfId="18311"/>
    <cellStyle name="normální 5 7 3 3 2 4" xfId="15071"/>
    <cellStyle name="normální 5 7 3 3 2 5" xfId="8532"/>
    <cellStyle name="normální 5 7 3 3 3" xfId="6118"/>
    <cellStyle name="normální 5 7 3 3 3 2" xfId="12883"/>
    <cellStyle name="normální 5 7 3 3 3 2 2" xfId="19367"/>
    <cellStyle name="normální 5 7 3 3 3 3" xfId="16127"/>
    <cellStyle name="normální 5 7 3 3 3 4" xfId="9638"/>
    <cellStyle name="normální 5 7 3 3 4" xfId="11273"/>
    <cellStyle name="normální 5 7 3 3 4 2" xfId="17757"/>
    <cellStyle name="normální 5 7 3 3 5" xfId="14518"/>
    <cellStyle name="normální 5 7 3 3 6" xfId="7975"/>
    <cellStyle name="normální 5 7 3 4" xfId="1120"/>
    <cellStyle name="normální 5 7 3 4 2" xfId="1882"/>
    <cellStyle name="normální 5 7 3 4 2 2" xfId="6850"/>
    <cellStyle name="normální 5 7 3 4 2 2 2" xfId="13587"/>
    <cellStyle name="normální 5 7 3 4 2 2 2 2" xfId="20071"/>
    <cellStyle name="normální 5 7 3 4 2 2 3" xfId="16831"/>
    <cellStyle name="normální 5 7 3 4 2 2 4" xfId="10343"/>
    <cellStyle name="normální 5 7 3 4 2 3" xfId="11975"/>
    <cellStyle name="normální 5 7 3 4 2 3 2" xfId="18459"/>
    <cellStyle name="normální 5 7 3 4 2 4" xfId="15219"/>
    <cellStyle name="normální 5 7 3 4 2 5" xfId="8680"/>
    <cellStyle name="normální 5 7 3 4 3" xfId="6273"/>
    <cellStyle name="normální 5 7 3 4 3 2" xfId="13035"/>
    <cellStyle name="normální 5 7 3 4 3 2 2" xfId="19519"/>
    <cellStyle name="normální 5 7 3 4 3 3" xfId="16279"/>
    <cellStyle name="normální 5 7 3 4 3 4" xfId="9790"/>
    <cellStyle name="normální 5 7 3 4 4" xfId="11421"/>
    <cellStyle name="normální 5 7 3 4 4 2" xfId="17905"/>
    <cellStyle name="normální 5 7 3 4 5" xfId="14666"/>
    <cellStyle name="normální 5 7 3 4 6" xfId="8123"/>
    <cellStyle name="normální 5 7 3 5" xfId="1450"/>
    <cellStyle name="normální 5 7 3 5 2" xfId="6418"/>
    <cellStyle name="normální 5 7 3 5 2 2" xfId="13155"/>
    <cellStyle name="normální 5 7 3 5 2 2 2" xfId="19639"/>
    <cellStyle name="normální 5 7 3 5 2 3" xfId="16399"/>
    <cellStyle name="normální 5 7 3 5 2 4" xfId="9911"/>
    <cellStyle name="normální 5 7 3 5 3" xfId="11543"/>
    <cellStyle name="normální 5 7 3 5 3 2" xfId="18027"/>
    <cellStyle name="normální 5 7 3 5 4" xfId="14787"/>
    <cellStyle name="normální 5 7 3 5 5" xfId="8248"/>
    <cellStyle name="normální 5 7 3 6" xfId="5829"/>
    <cellStyle name="normální 5 7 3 6 2" xfId="12596"/>
    <cellStyle name="normální 5 7 3 6 2 2" xfId="19080"/>
    <cellStyle name="normální 5 7 3 6 3" xfId="15840"/>
    <cellStyle name="normální 5 7 3 6 4" xfId="9350"/>
    <cellStyle name="normální 5 7 3 7" xfId="10989"/>
    <cellStyle name="normální 5 7 3 7 2" xfId="17473"/>
    <cellStyle name="normální 5 7 3 8" xfId="14234"/>
    <cellStyle name="normální 5 7 3 9" xfId="7691"/>
    <cellStyle name="normální 5 7 4" xfId="649"/>
    <cellStyle name="normální 5 7 4 2" xfId="1482"/>
    <cellStyle name="normální 5 7 4 2 2" xfId="6450"/>
    <cellStyle name="normální 5 7 4 2 2 2" xfId="13187"/>
    <cellStyle name="normální 5 7 4 2 2 2 2" xfId="19671"/>
    <cellStyle name="normální 5 7 4 2 2 3" xfId="16431"/>
    <cellStyle name="normální 5 7 4 2 2 4" xfId="9943"/>
    <cellStyle name="normální 5 7 4 2 3" xfId="11575"/>
    <cellStyle name="normální 5 7 4 2 3 2" xfId="18059"/>
    <cellStyle name="normální 5 7 4 2 4" xfId="14819"/>
    <cellStyle name="normální 5 7 4 2 5" xfId="8280"/>
    <cellStyle name="normální 5 7 4 3" xfId="5861"/>
    <cellStyle name="normální 5 7 4 3 2" xfId="12628"/>
    <cellStyle name="normální 5 7 4 3 2 2" xfId="19112"/>
    <cellStyle name="normální 5 7 4 3 3" xfId="15872"/>
    <cellStyle name="normální 5 7 4 3 4" xfId="9382"/>
    <cellStyle name="normální 5 7 4 4" xfId="11021"/>
    <cellStyle name="normální 5 7 4 4 2" xfId="17505"/>
    <cellStyle name="normální 5 7 4 5" xfId="14266"/>
    <cellStyle name="normální 5 7 4 6" xfId="7723"/>
    <cellStyle name="normální 5 7 5" xfId="820"/>
    <cellStyle name="normální 5 7 5 2" xfId="1626"/>
    <cellStyle name="normální 5 7 5 2 2" xfId="6594"/>
    <cellStyle name="normální 5 7 5 2 2 2" xfId="13331"/>
    <cellStyle name="normální 5 7 5 2 2 2 2" xfId="19815"/>
    <cellStyle name="normální 5 7 5 2 2 3" xfId="16575"/>
    <cellStyle name="normální 5 7 5 2 2 4" xfId="10087"/>
    <cellStyle name="normální 5 7 5 2 3" xfId="11719"/>
    <cellStyle name="normální 5 7 5 2 3 2" xfId="18203"/>
    <cellStyle name="normální 5 7 5 2 4" xfId="14963"/>
    <cellStyle name="normální 5 7 5 2 5" xfId="8424"/>
    <cellStyle name="normální 5 7 5 3" xfId="6008"/>
    <cellStyle name="normální 5 7 5 3 2" xfId="12774"/>
    <cellStyle name="normální 5 7 5 3 2 2" xfId="19258"/>
    <cellStyle name="normální 5 7 5 3 3" xfId="16018"/>
    <cellStyle name="normální 5 7 5 3 4" xfId="9528"/>
    <cellStyle name="normální 5 7 5 4" xfId="11165"/>
    <cellStyle name="normální 5 7 5 4 2" xfId="17649"/>
    <cellStyle name="normální 5 7 5 5" xfId="14410"/>
    <cellStyle name="normální 5 7 5 6" xfId="7867"/>
    <cellStyle name="normální 5 7 6" xfId="995"/>
    <cellStyle name="normální 5 7 6 2" xfId="1774"/>
    <cellStyle name="normální 5 7 6 2 2" xfId="6742"/>
    <cellStyle name="normální 5 7 6 2 2 2" xfId="13479"/>
    <cellStyle name="normální 5 7 6 2 2 2 2" xfId="19963"/>
    <cellStyle name="normální 5 7 6 2 2 3" xfId="16723"/>
    <cellStyle name="normální 5 7 6 2 2 4" xfId="10235"/>
    <cellStyle name="normální 5 7 6 2 3" xfId="11867"/>
    <cellStyle name="normální 5 7 6 2 3 2" xfId="18351"/>
    <cellStyle name="normální 5 7 6 2 4" xfId="15111"/>
    <cellStyle name="normální 5 7 6 2 5" xfId="8572"/>
    <cellStyle name="normální 5 7 6 3" xfId="6160"/>
    <cellStyle name="normální 5 7 6 3 2" xfId="12924"/>
    <cellStyle name="normální 5 7 6 3 2 2" xfId="19408"/>
    <cellStyle name="normální 5 7 6 3 3" xfId="16168"/>
    <cellStyle name="normální 5 7 6 3 4" xfId="9679"/>
    <cellStyle name="normální 5 7 6 4" xfId="11313"/>
    <cellStyle name="normální 5 7 6 4 2" xfId="17797"/>
    <cellStyle name="normální 5 7 6 5" xfId="14558"/>
    <cellStyle name="normální 5 7 6 6" xfId="8015"/>
    <cellStyle name="normální 5 7 7" xfId="1389"/>
    <cellStyle name="normální 5 7 7 2" xfId="6357"/>
    <cellStyle name="normální 5 7 7 2 2" xfId="13094"/>
    <cellStyle name="normální 5 7 7 2 2 2" xfId="19578"/>
    <cellStyle name="normální 5 7 7 2 3" xfId="16338"/>
    <cellStyle name="normální 5 7 7 2 4" xfId="9850"/>
    <cellStyle name="normální 5 7 7 3" xfId="11482"/>
    <cellStyle name="normální 5 7 7 3 2" xfId="17966"/>
    <cellStyle name="normální 5 7 7 4" xfId="14726"/>
    <cellStyle name="normální 5 7 7 5" xfId="8187"/>
    <cellStyle name="normální 5 7 8" xfId="5767"/>
    <cellStyle name="normální 5 7 8 2" xfId="12535"/>
    <cellStyle name="normální 5 7 8 2 2" xfId="19019"/>
    <cellStyle name="normální 5 7 8 3" xfId="15779"/>
    <cellStyle name="normální 5 7 8 4" xfId="9289"/>
    <cellStyle name="normální 5 7 9" xfId="10928"/>
    <cellStyle name="normální 5 7 9 2" xfId="17412"/>
    <cellStyle name="normální 5 8" xfId="555"/>
    <cellStyle name="normální 5 8 10" xfId="14185"/>
    <cellStyle name="normální 5 8 11" xfId="7642"/>
    <cellStyle name="normální 5 8 2" xfId="591"/>
    <cellStyle name="normální 5 8 2 2" xfId="750"/>
    <cellStyle name="normální 5 8 2 2 2" xfId="1569"/>
    <cellStyle name="normální 5 8 2 2 2 2" xfId="6537"/>
    <cellStyle name="normální 5 8 2 2 2 2 2" xfId="13274"/>
    <cellStyle name="normální 5 8 2 2 2 2 2 2" xfId="19758"/>
    <cellStyle name="normální 5 8 2 2 2 2 3" xfId="16518"/>
    <cellStyle name="normální 5 8 2 2 2 2 4" xfId="10030"/>
    <cellStyle name="normální 5 8 2 2 2 3" xfId="11662"/>
    <cellStyle name="normální 5 8 2 2 2 3 2" xfId="18146"/>
    <cellStyle name="normální 5 8 2 2 2 4" xfId="14906"/>
    <cellStyle name="normální 5 8 2 2 2 5" xfId="8367"/>
    <cellStyle name="normální 5 8 2 2 3" xfId="5950"/>
    <cellStyle name="normální 5 8 2 2 3 2" xfId="12717"/>
    <cellStyle name="normální 5 8 2 2 3 2 2" xfId="19201"/>
    <cellStyle name="normální 5 8 2 2 3 3" xfId="15961"/>
    <cellStyle name="normální 5 8 2 2 3 4" xfId="9471"/>
    <cellStyle name="normální 5 8 2 2 4" xfId="11108"/>
    <cellStyle name="normální 5 8 2 2 4 2" xfId="17592"/>
    <cellStyle name="normální 5 8 2 2 5" xfId="14353"/>
    <cellStyle name="normální 5 8 2 2 6" xfId="7810"/>
    <cellStyle name="normální 5 8 2 3" xfId="925"/>
    <cellStyle name="normální 5 8 2 3 2" xfId="1717"/>
    <cellStyle name="normální 5 8 2 3 2 2" xfId="6685"/>
    <cellStyle name="normální 5 8 2 3 2 2 2" xfId="13422"/>
    <cellStyle name="normální 5 8 2 3 2 2 2 2" xfId="19906"/>
    <cellStyle name="normální 5 8 2 3 2 2 3" xfId="16666"/>
    <cellStyle name="normální 5 8 2 3 2 2 4" xfId="10178"/>
    <cellStyle name="normální 5 8 2 3 2 3" xfId="11810"/>
    <cellStyle name="normální 5 8 2 3 2 3 2" xfId="18294"/>
    <cellStyle name="normální 5 8 2 3 2 4" xfId="15054"/>
    <cellStyle name="normální 5 8 2 3 2 5" xfId="8515"/>
    <cellStyle name="normální 5 8 2 3 3" xfId="6101"/>
    <cellStyle name="normální 5 8 2 3 3 2" xfId="12866"/>
    <cellStyle name="normální 5 8 2 3 3 2 2" xfId="19350"/>
    <cellStyle name="normální 5 8 2 3 3 3" xfId="16110"/>
    <cellStyle name="normální 5 8 2 3 3 4" xfId="9621"/>
    <cellStyle name="normální 5 8 2 3 4" xfId="11256"/>
    <cellStyle name="normální 5 8 2 3 4 2" xfId="17740"/>
    <cellStyle name="normální 5 8 2 3 5" xfId="14501"/>
    <cellStyle name="normální 5 8 2 3 6" xfId="7958"/>
    <cellStyle name="normální 5 8 2 4" xfId="1100"/>
    <cellStyle name="normální 5 8 2 4 2" xfId="1865"/>
    <cellStyle name="normální 5 8 2 4 2 2" xfId="6833"/>
    <cellStyle name="normální 5 8 2 4 2 2 2" xfId="13570"/>
    <cellStyle name="normální 5 8 2 4 2 2 2 2" xfId="20054"/>
    <cellStyle name="normální 5 8 2 4 2 2 3" xfId="16814"/>
    <cellStyle name="normální 5 8 2 4 2 2 4" xfId="10326"/>
    <cellStyle name="normální 5 8 2 4 2 3" xfId="11958"/>
    <cellStyle name="normální 5 8 2 4 2 3 2" xfId="18442"/>
    <cellStyle name="normální 5 8 2 4 2 4" xfId="15202"/>
    <cellStyle name="normální 5 8 2 4 2 5" xfId="8663"/>
    <cellStyle name="normální 5 8 2 4 3" xfId="6255"/>
    <cellStyle name="normální 5 8 2 4 3 2" xfId="13017"/>
    <cellStyle name="normální 5 8 2 4 3 2 2" xfId="19501"/>
    <cellStyle name="normální 5 8 2 4 3 3" xfId="16261"/>
    <cellStyle name="normální 5 8 2 4 3 4" xfId="9772"/>
    <cellStyle name="normální 5 8 2 4 4" xfId="11404"/>
    <cellStyle name="normální 5 8 2 4 4 2" xfId="17888"/>
    <cellStyle name="normální 5 8 2 4 5" xfId="14649"/>
    <cellStyle name="normální 5 8 2 4 6" xfId="8106"/>
    <cellStyle name="normální 5 8 2 5" xfId="1433"/>
    <cellStyle name="normální 5 8 2 5 2" xfId="6401"/>
    <cellStyle name="normální 5 8 2 5 2 2" xfId="13138"/>
    <cellStyle name="normální 5 8 2 5 2 2 2" xfId="19622"/>
    <cellStyle name="normální 5 8 2 5 2 3" xfId="16382"/>
    <cellStyle name="normální 5 8 2 5 2 4" xfId="9894"/>
    <cellStyle name="normální 5 8 2 5 3" xfId="11526"/>
    <cellStyle name="normální 5 8 2 5 3 2" xfId="18010"/>
    <cellStyle name="normální 5 8 2 5 4" xfId="14770"/>
    <cellStyle name="normální 5 8 2 5 5" xfId="8231"/>
    <cellStyle name="normální 5 8 2 6" xfId="5811"/>
    <cellStyle name="normální 5 8 2 6 2" xfId="12579"/>
    <cellStyle name="normální 5 8 2 6 2 2" xfId="19063"/>
    <cellStyle name="normální 5 8 2 6 3" xfId="15823"/>
    <cellStyle name="normální 5 8 2 6 4" xfId="9333"/>
    <cellStyle name="normální 5 8 2 7" xfId="10972"/>
    <cellStyle name="normální 5 8 2 7 2" xfId="17456"/>
    <cellStyle name="normální 5 8 2 8" xfId="14217"/>
    <cellStyle name="normální 5 8 2 9" xfId="7674"/>
    <cellStyle name="normální 5 8 3" xfId="628"/>
    <cellStyle name="normální 5 8 3 2" xfId="786"/>
    <cellStyle name="normální 5 8 3 2 2" xfId="1601"/>
    <cellStyle name="normální 5 8 3 2 2 2" xfId="6569"/>
    <cellStyle name="normální 5 8 3 2 2 2 2" xfId="13306"/>
    <cellStyle name="normální 5 8 3 2 2 2 2 2" xfId="19790"/>
    <cellStyle name="normální 5 8 3 2 2 2 3" xfId="16550"/>
    <cellStyle name="normální 5 8 3 2 2 2 4" xfId="10062"/>
    <cellStyle name="normální 5 8 3 2 2 3" xfId="11694"/>
    <cellStyle name="normální 5 8 3 2 2 3 2" xfId="18178"/>
    <cellStyle name="normální 5 8 3 2 2 4" xfId="14938"/>
    <cellStyle name="normální 5 8 3 2 2 5" xfId="8399"/>
    <cellStyle name="normální 5 8 3 2 3" xfId="5982"/>
    <cellStyle name="normální 5 8 3 2 3 2" xfId="12749"/>
    <cellStyle name="normální 5 8 3 2 3 2 2" xfId="19233"/>
    <cellStyle name="normální 5 8 3 2 3 3" xfId="15993"/>
    <cellStyle name="normální 5 8 3 2 3 4" xfId="9503"/>
    <cellStyle name="normální 5 8 3 2 4" xfId="11140"/>
    <cellStyle name="normální 5 8 3 2 4 2" xfId="17624"/>
    <cellStyle name="normální 5 8 3 2 5" xfId="14385"/>
    <cellStyle name="normální 5 8 3 2 6" xfId="7842"/>
    <cellStyle name="normální 5 8 3 3" xfId="961"/>
    <cellStyle name="normální 5 8 3 3 2" xfId="1749"/>
    <cellStyle name="normální 5 8 3 3 2 2" xfId="6717"/>
    <cellStyle name="normální 5 8 3 3 2 2 2" xfId="13454"/>
    <cellStyle name="normální 5 8 3 3 2 2 2 2" xfId="19938"/>
    <cellStyle name="normální 5 8 3 3 2 2 3" xfId="16698"/>
    <cellStyle name="normální 5 8 3 3 2 2 4" xfId="10210"/>
    <cellStyle name="normální 5 8 3 3 2 3" xfId="11842"/>
    <cellStyle name="normální 5 8 3 3 2 3 2" xfId="18326"/>
    <cellStyle name="normální 5 8 3 3 2 4" xfId="15086"/>
    <cellStyle name="normální 5 8 3 3 2 5" xfId="8547"/>
    <cellStyle name="normální 5 8 3 3 3" xfId="6133"/>
    <cellStyle name="normální 5 8 3 3 3 2" xfId="12898"/>
    <cellStyle name="normální 5 8 3 3 3 2 2" xfId="19382"/>
    <cellStyle name="normální 5 8 3 3 3 3" xfId="16142"/>
    <cellStyle name="normální 5 8 3 3 3 4" xfId="9653"/>
    <cellStyle name="normální 5 8 3 3 4" xfId="11288"/>
    <cellStyle name="normální 5 8 3 3 4 2" xfId="17772"/>
    <cellStyle name="normální 5 8 3 3 5" xfId="14533"/>
    <cellStyle name="normální 5 8 3 3 6" xfId="7990"/>
    <cellStyle name="normální 5 8 3 4" xfId="1136"/>
    <cellStyle name="normální 5 8 3 4 2" xfId="1897"/>
    <cellStyle name="normální 5 8 3 4 2 2" xfId="6865"/>
    <cellStyle name="normální 5 8 3 4 2 2 2" xfId="13602"/>
    <cellStyle name="normální 5 8 3 4 2 2 2 2" xfId="20086"/>
    <cellStyle name="normální 5 8 3 4 2 2 3" xfId="16846"/>
    <cellStyle name="normální 5 8 3 4 2 2 4" xfId="10358"/>
    <cellStyle name="normální 5 8 3 4 2 3" xfId="11990"/>
    <cellStyle name="normální 5 8 3 4 2 3 2" xfId="18474"/>
    <cellStyle name="normální 5 8 3 4 2 4" xfId="15234"/>
    <cellStyle name="normální 5 8 3 4 2 5" xfId="8695"/>
    <cellStyle name="normální 5 8 3 4 3" xfId="6288"/>
    <cellStyle name="normální 5 8 3 4 3 2" xfId="13050"/>
    <cellStyle name="normální 5 8 3 4 3 2 2" xfId="19534"/>
    <cellStyle name="normální 5 8 3 4 3 3" xfId="16294"/>
    <cellStyle name="normální 5 8 3 4 3 4" xfId="9805"/>
    <cellStyle name="normální 5 8 3 4 4" xfId="11436"/>
    <cellStyle name="normální 5 8 3 4 4 2" xfId="17920"/>
    <cellStyle name="normální 5 8 3 4 5" xfId="14681"/>
    <cellStyle name="normální 5 8 3 4 6" xfId="8138"/>
    <cellStyle name="normální 5 8 3 5" xfId="1465"/>
    <cellStyle name="normální 5 8 3 5 2" xfId="6433"/>
    <cellStyle name="normální 5 8 3 5 2 2" xfId="13170"/>
    <cellStyle name="normální 5 8 3 5 2 2 2" xfId="19654"/>
    <cellStyle name="normální 5 8 3 5 2 3" xfId="16414"/>
    <cellStyle name="normální 5 8 3 5 2 4" xfId="9926"/>
    <cellStyle name="normální 5 8 3 5 3" xfId="11558"/>
    <cellStyle name="normální 5 8 3 5 3 2" xfId="18042"/>
    <cellStyle name="normální 5 8 3 5 4" xfId="14802"/>
    <cellStyle name="normální 5 8 3 5 5" xfId="8263"/>
    <cellStyle name="normální 5 8 3 6" xfId="5844"/>
    <cellStyle name="normální 5 8 3 6 2" xfId="12611"/>
    <cellStyle name="normální 5 8 3 6 2 2" xfId="19095"/>
    <cellStyle name="normální 5 8 3 6 3" xfId="15855"/>
    <cellStyle name="normální 5 8 3 6 4" xfId="9365"/>
    <cellStyle name="normální 5 8 3 7" xfId="11004"/>
    <cellStyle name="normální 5 8 3 7 2" xfId="17488"/>
    <cellStyle name="normální 5 8 3 8" xfId="14249"/>
    <cellStyle name="normální 5 8 3 9" xfId="7706"/>
    <cellStyle name="normální 5 8 4" xfId="683"/>
    <cellStyle name="normální 5 8 4 2" xfId="1513"/>
    <cellStyle name="normální 5 8 4 2 2" xfId="6481"/>
    <cellStyle name="normální 5 8 4 2 2 2" xfId="13218"/>
    <cellStyle name="normální 5 8 4 2 2 2 2" xfId="19702"/>
    <cellStyle name="normální 5 8 4 2 2 3" xfId="16462"/>
    <cellStyle name="normální 5 8 4 2 2 4" xfId="9974"/>
    <cellStyle name="normální 5 8 4 2 3" xfId="11606"/>
    <cellStyle name="normální 5 8 4 2 3 2" xfId="18090"/>
    <cellStyle name="normální 5 8 4 2 4" xfId="14850"/>
    <cellStyle name="normální 5 8 4 2 5" xfId="8311"/>
    <cellStyle name="normální 5 8 4 3" xfId="5892"/>
    <cellStyle name="normální 5 8 4 3 2" xfId="12659"/>
    <cellStyle name="normální 5 8 4 3 2 2" xfId="19143"/>
    <cellStyle name="normální 5 8 4 3 3" xfId="15903"/>
    <cellStyle name="normální 5 8 4 3 4" xfId="9413"/>
    <cellStyle name="normální 5 8 4 4" xfId="11052"/>
    <cellStyle name="normální 5 8 4 4 2" xfId="17536"/>
    <cellStyle name="normální 5 8 4 5" xfId="14297"/>
    <cellStyle name="normální 5 8 4 6" xfId="7754"/>
    <cellStyle name="normální 5 8 5" xfId="857"/>
    <cellStyle name="normální 5 8 5 2" xfId="1660"/>
    <cellStyle name="normální 5 8 5 2 2" xfId="6628"/>
    <cellStyle name="normální 5 8 5 2 2 2" xfId="13365"/>
    <cellStyle name="normální 5 8 5 2 2 2 2" xfId="19849"/>
    <cellStyle name="normální 5 8 5 2 2 3" xfId="16609"/>
    <cellStyle name="normální 5 8 5 2 2 4" xfId="10121"/>
    <cellStyle name="normální 5 8 5 2 3" xfId="11753"/>
    <cellStyle name="normální 5 8 5 2 3 2" xfId="18237"/>
    <cellStyle name="normální 5 8 5 2 4" xfId="14997"/>
    <cellStyle name="normální 5 8 5 2 5" xfId="8458"/>
    <cellStyle name="normální 5 8 5 3" xfId="6042"/>
    <cellStyle name="normální 5 8 5 3 2" xfId="12808"/>
    <cellStyle name="normální 5 8 5 3 2 2" xfId="19292"/>
    <cellStyle name="normální 5 8 5 3 3" xfId="16052"/>
    <cellStyle name="normální 5 8 5 3 4" xfId="9562"/>
    <cellStyle name="normální 5 8 5 4" xfId="11199"/>
    <cellStyle name="normální 5 8 5 4 2" xfId="17683"/>
    <cellStyle name="normální 5 8 5 5" xfId="14444"/>
    <cellStyle name="normální 5 8 5 6" xfId="7901"/>
    <cellStyle name="normální 5 8 6" xfId="1032"/>
    <cellStyle name="normální 5 8 6 2" xfId="1808"/>
    <cellStyle name="normální 5 8 6 2 2" xfId="6776"/>
    <cellStyle name="normální 5 8 6 2 2 2" xfId="13513"/>
    <cellStyle name="normální 5 8 6 2 2 2 2" xfId="19997"/>
    <cellStyle name="normální 5 8 6 2 2 3" xfId="16757"/>
    <cellStyle name="normální 5 8 6 2 2 4" xfId="10269"/>
    <cellStyle name="normální 5 8 6 2 3" xfId="11901"/>
    <cellStyle name="normální 5 8 6 2 3 2" xfId="18385"/>
    <cellStyle name="normální 5 8 6 2 4" xfId="15145"/>
    <cellStyle name="normální 5 8 6 2 5" xfId="8606"/>
    <cellStyle name="normální 5 8 6 3" xfId="6194"/>
    <cellStyle name="normální 5 8 6 3 2" xfId="12958"/>
    <cellStyle name="normální 5 8 6 3 2 2" xfId="19442"/>
    <cellStyle name="normální 5 8 6 3 3" xfId="16202"/>
    <cellStyle name="normální 5 8 6 3 4" xfId="9713"/>
    <cellStyle name="normální 5 8 6 4" xfId="11347"/>
    <cellStyle name="normální 5 8 6 4 2" xfId="17831"/>
    <cellStyle name="normální 5 8 6 5" xfId="14592"/>
    <cellStyle name="normální 5 8 6 6" xfId="8049"/>
    <cellStyle name="normální 5 8 7" xfId="1401"/>
    <cellStyle name="normální 5 8 7 2" xfId="6369"/>
    <cellStyle name="normální 5 8 7 2 2" xfId="13106"/>
    <cellStyle name="normální 5 8 7 2 2 2" xfId="19590"/>
    <cellStyle name="normální 5 8 7 2 3" xfId="16350"/>
    <cellStyle name="normální 5 8 7 2 4" xfId="9862"/>
    <cellStyle name="normální 5 8 7 3" xfId="11494"/>
    <cellStyle name="normální 5 8 7 3 2" xfId="17978"/>
    <cellStyle name="normální 5 8 7 4" xfId="14738"/>
    <cellStyle name="normální 5 8 7 5" xfId="8199"/>
    <cellStyle name="normální 5 8 8" xfId="5779"/>
    <cellStyle name="normální 5 8 8 2" xfId="12547"/>
    <cellStyle name="normální 5 8 8 2 2" xfId="19031"/>
    <cellStyle name="normální 5 8 8 3" xfId="15791"/>
    <cellStyle name="normální 5 8 8 4" xfId="9301"/>
    <cellStyle name="normální 5 8 9" xfId="10940"/>
    <cellStyle name="normální 5 8 9 2" xfId="17424"/>
    <cellStyle name="normální 5 9" xfId="533"/>
    <cellStyle name="normální 5 9 10" xfId="14165"/>
    <cellStyle name="normální 5 9 11" xfId="7622"/>
    <cellStyle name="normální 5 9 2" xfId="565"/>
    <cellStyle name="normální 5 9 2 2" xfId="724"/>
    <cellStyle name="normální 5 9 2 2 2" xfId="1545"/>
    <cellStyle name="normální 5 9 2 2 2 2" xfId="6513"/>
    <cellStyle name="normální 5 9 2 2 2 2 2" xfId="13250"/>
    <cellStyle name="normální 5 9 2 2 2 2 2 2" xfId="19734"/>
    <cellStyle name="normální 5 9 2 2 2 2 3" xfId="16494"/>
    <cellStyle name="normální 5 9 2 2 2 2 4" xfId="10006"/>
    <cellStyle name="normální 5 9 2 2 2 3" xfId="11638"/>
    <cellStyle name="normální 5 9 2 2 2 3 2" xfId="18122"/>
    <cellStyle name="normální 5 9 2 2 2 4" xfId="14882"/>
    <cellStyle name="normální 5 9 2 2 2 5" xfId="8343"/>
    <cellStyle name="normální 5 9 2 2 3" xfId="5926"/>
    <cellStyle name="normální 5 9 2 2 3 2" xfId="12693"/>
    <cellStyle name="normální 5 9 2 2 3 2 2" xfId="19177"/>
    <cellStyle name="normální 5 9 2 2 3 3" xfId="15937"/>
    <cellStyle name="normální 5 9 2 2 3 4" xfId="9447"/>
    <cellStyle name="normální 5 9 2 2 4" xfId="11084"/>
    <cellStyle name="normální 5 9 2 2 4 2" xfId="17568"/>
    <cellStyle name="normální 5 9 2 2 5" xfId="14329"/>
    <cellStyle name="normální 5 9 2 2 6" xfId="7786"/>
    <cellStyle name="normální 5 9 2 3" xfId="899"/>
    <cellStyle name="normální 5 9 2 3 2" xfId="1693"/>
    <cellStyle name="normální 5 9 2 3 2 2" xfId="6661"/>
    <cellStyle name="normální 5 9 2 3 2 2 2" xfId="13398"/>
    <cellStyle name="normální 5 9 2 3 2 2 2 2" xfId="19882"/>
    <cellStyle name="normální 5 9 2 3 2 2 3" xfId="16642"/>
    <cellStyle name="normální 5 9 2 3 2 2 4" xfId="10154"/>
    <cellStyle name="normální 5 9 2 3 2 3" xfId="11786"/>
    <cellStyle name="normální 5 9 2 3 2 3 2" xfId="18270"/>
    <cellStyle name="normální 5 9 2 3 2 4" xfId="15030"/>
    <cellStyle name="normální 5 9 2 3 2 5" xfId="8491"/>
    <cellStyle name="normální 5 9 2 3 3" xfId="6076"/>
    <cellStyle name="normální 5 9 2 3 3 2" xfId="12841"/>
    <cellStyle name="normální 5 9 2 3 3 2 2" xfId="19325"/>
    <cellStyle name="normální 5 9 2 3 3 3" xfId="16085"/>
    <cellStyle name="normální 5 9 2 3 3 4" xfId="9596"/>
    <cellStyle name="normální 5 9 2 3 4" xfId="11232"/>
    <cellStyle name="normální 5 9 2 3 4 2" xfId="17716"/>
    <cellStyle name="normální 5 9 2 3 5" xfId="14477"/>
    <cellStyle name="normální 5 9 2 3 6" xfId="7934"/>
    <cellStyle name="normální 5 9 2 4" xfId="1074"/>
    <cellStyle name="normální 5 9 2 4 2" xfId="1841"/>
    <cellStyle name="normální 5 9 2 4 2 2" xfId="6809"/>
    <cellStyle name="normální 5 9 2 4 2 2 2" xfId="13546"/>
    <cellStyle name="normální 5 9 2 4 2 2 2 2" xfId="20030"/>
    <cellStyle name="normální 5 9 2 4 2 2 3" xfId="16790"/>
    <cellStyle name="normální 5 9 2 4 2 2 4" xfId="10302"/>
    <cellStyle name="normální 5 9 2 4 2 3" xfId="11934"/>
    <cellStyle name="normální 5 9 2 4 2 3 2" xfId="18418"/>
    <cellStyle name="normální 5 9 2 4 2 4" xfId="15178"/>
    <cellStyle name="normální 5 9 2 4 2 5" xfId="8639"/>
    <cellStyle name="normální 5 9 2 4 3" xfId="6229"/>
    <cellStyle name="normální 5 9 2 4 3 2" xfId="12992"/>
    <cellStyle name="normální 5 9 2 4 3 2 2" xfId="19476"/>
    <cellStyle name="normální 5 9 2 4 3 3" xfId="16236"/>
    <cellStyle name="normální 5 9 2 4 3 4" xfId="9747"/>
    <cellStyle name="normální 5 9 2 4 4" xfId="11380"/>
    <cellStyle name="normální 5 9 2 4 4 2" xfId="17864"/>
    <cellStyle name="normální 5 9 2 4 5" xfId="14625"/>
    <cellStyle name="normální 5 9 2 4 6" xfId="8082"/>
    <cellStyle name="normální 5 9 2 5" xfId="1409"/>
    <cellStyle name="normální 5 9 2 5 2" xfId="6377"/>
    <cellStyle name="normální 5 9 2 5 2 2" xfId="13114"/>
    <cellStyle name="normální 5 9 2 5 2 2 2" xfId="19598"/>
    <cellStyle name="normální 5 9 2 5 2 3" xfId="16358"/>
    <cellStyle name="normální 5 9 2 5 2 4" xfId="9870"/>
    <cellStyle name="normální 5 9 2 5 3" xfId="11502"/>
    <cellStyle name="normální 5 9 2 5 3 2" xfId="17986"/>
    <cellStyle name="normální 5 9 2 5 4" xfId="14746"/>
    <cellStyle name="normální 5 9 2 5 5" xfId="8207"/>
    <cellStyle name="normální 5 9 2 6" xfId="5787"/>
    <cellStyle name="normální 5 9 2 6 2" xfId="12555"/>
    <cellStyle name="normální 5 9 2 6 2 2" xfId="19039"/>
    <cellStyle name="normální 5 9 2 6 3" xfId="15799"/>
    <cellStyle name="normální 5 9 2 6 4" xfId="9309"/>
    <cellStyle name="normální 5 9 2 7" xfId="10948"/>
    <cellStyle name="normální 5 9 2 7 2" xfId="17432"/>
    <cellStyle name="normální 5 9 2 8" xfId="14193"/>
    <cellStyle name="normální 5 9 2 9" xfId="7650"/>
    <cellStyle name="normální 5 9 3" xfId="602"/>
    <cellStyle name="normální 5 9 3 2" xfId="760"/>
    <cellStyle name="normální 5 9 3 2 2" xfId="1577"/>
    <cellStyle name="normální 5 9 3 2 2 2" xfId="6545"/>
    <cellStyle name="normální 5 9 3 2 2 2 2" xfId="13282"/>
    <cellStyle name="normální 5 9 3 2 2 2 2 2" xfId="19766"/>
    <cellStyle name="normální 5 9 3 2 2 2 3" xfId="16526"/>
    <cellStyle name="normální 5 9 3 2 2 2 4" xfId="10038"/>
    <cellStyle name="normální 5 9 3 2 2 3" xfId="11670"/>
    <cellStyle name="normální 5 9 3 2 2 3 2" xfId="18154"/>
    <cellStyle name="normální 5 9 3 2 2 4" xfId="14914"/>
    <cellStyle name="normální 5 9 3 2 2 5" xfId="8375"/>
    <cellStyle name="normální 5 9 3 2 3" xfId="5958"/>
    <cellStyle name="normální 5 9 3 2 3 2" xfId="12725"/>
    <cellStyle name="normální 5 9 3 2 3 2 2" xfId="19209"/>
    <cellStyle name="normální 5 9 3 2 3 3" xfId="15969"/>
    <cellStyle name="normální 5 9 3 2 3 4" xfId="9479"/>
    <cellStyle name="normální 5 9 3 2 4" xfId="11116"/>
    <cellStyle name="normální 5 9 3 2 4 2" xfId="17600"/>
    <cellStyle name="normální 5 9 3 2 5" xfId="14361"/>
    <cellStyle name="normální 5 9 3 2 6" xfId="7818"/>
    <cellStyle name="normální 5 9 3 3" xfId="935"/>
    <cellStyle name="normální 5 9 3 3 2" xfId="1725"/>
    <cellStyle name="normální 5 9 3 3 2 2" xfId="6693"/>
    <cellStyle name="normální 5 9 3 3 2 2 2" xfId="13430"/>
    <cellStyle name="normální 5 9 3 3 2 2 2 2" xfId="19914"/>
    <cellStyle name="normální 5 9 3 3 2 2 3" xfId="16674"/>
    <cellStyle name="normální 5 9 3 3 2 2 4" xfId="10186"/>
    <cellStyle name="normální 5 9 3 3 2 3" xfId="11818"/>
    <cellStyle name="normální 5 9 3 3 2 3 2" xfId="18302"/>
    <cellStyle name="normální 5 9 3 3 2 4" xfId="15062"/>
    <cellStyle name="normální 5 9 3 3 2 5" xfId="8523"/>
    <cellStyle name="normální 5 9 3 3 3" xfId="6109"/>
    <cellStyle name="normální 5 9 3 3 3 2" xfId="12874"/>
    <cellStyle name="normální 5 9 3 3 3 2 2" xfId="19358"/>
    <cellStyle name="normální 5 9 3 3 3 3" xfId="16118"/>
    <cellStyle name="normální 5 9 3 3 3 4" xfId="9629"/>
    <cellStyle name="normální 5 9 3 3 4" xfId="11264"/>
    <cellStyle name="normální 5 9 3 3 4 2" xfId="17748"/>
    <cellStyle name="normální 5 9 3 3 5" xfId="14509"/>
    <cellStyle name="normální 5 9 3 3 6" xfId="7966"/>
    <cellStyle name="normální 5 9 3 4" xfId="1110"/>
    <cellStyle name="normální 5 9 3 4 2" xfId="1873"/>
    <cellStyle name="normální 5 9 3 4 2 2" xfId="6841"/>
    <cellStyle name="normální 5 9 3 4 2 2 2" xfId="13578"/>
    <cellStyle name="normální 5 9 3 4 2 2 2 2" xfId="20062"/>
    <cellStyle name="normální 5 9 3 4 2 2 3" xfId="16822"/>
    <cellStyle name="normální 5 9 3 4 2 2 4" xfId="10334"/>
    <cellStyle name="normální 5 9 3 4 2 3" xfId="11966"/>
    <cellStyle name="normální 5 9 3 4 2 3 2" xfId="18450"/>
    <cellStyle name="normální 5 9 3 4 2 4" xfId="15210"/>
    <cellStyle name="normální 5 9 3 4 2 5" xfId="8671"/>
    <cellStyle name="normální 5 9 3 4 3" xfId="6264"/>
    <cellStyle name="normální 5 9 3 4 3 2" xfId="13026"/>
    <cellStyle name="normální 5 9 3 4 3 2 2" xfId="19510"/>
    <cellStyle name="normální 5 9 3 4 3 3" xfId="16270"/>
    <cellStyle name="normální 5 9 3 4 3 4" xfId="9781"/>
    <cellStyle name="normální 5 9 3 4 4" xfId="11412"/>
    <cellStyle name="normální 5 9 3 4 4 2" xfId="17896"/>
    <cellStyle name="normální 5 9 3 4 5" xfId="14657"/>
    <cellStyle name="normální 5 9 3 4 6" xfId="8114"/>
    <cellStyle name="normální 5 9 3 5" xfId="1441"/>
    <cellStyle name="normální 5 9 3 5 2" xfId="6409"/>
    <cellStyle name="normální 5 9 3 5 2 2" xfId="13146"/>
    <cellStyle name="normální 5 9 3 5 2 2 2" xfId="19630"/>
    <cellStyle name="normální 5 9 3 5 2 3" xfId="16390"/>
    <cellStyle name="normální 5 9 3 5 2 4" xfId="9902"/>
    <cellStyle name="normální 5 9 3 5 3" xfId="11534"/>
    <cellStyle name="normální 5 9 3 5 3 2" xfId="18018"/>
    <cellStyle name="normální 5 9 3 5 4" xfId="14778"/>
    <cellStyle name="normální 5 9 3 5 5" xfId="8239"/>
    <cellStyle name="normální 5 9 3 6" xfId="5820"/>
    <cellStyle name="normální 5 9 3 6 2" xfId="12587"/>
    <cellStyle name="normální 5 9 3 6 2 2" xfId="19071"/>
    <cellStyle name="normální 5 9 3 6 3" xfId="15831"/>
    <cellStyle name="normální 5 9 3 6 4" xfId="9341"/>
    <cellStyle name="normální 5 9 3 7" xfId="10980"/>
    <cellStyle name="normální 5 9 3 7 2" xfId="17464"/>
    <cellStyle name="normální 5 9 3 8" xfId="14225"/>
    <cellStyle name="normální 5 9 3 9" xfId="7682"/>
    <cellStyle name="normální 5 9 4" xfId="639"/>
    <cellStyle name="normální 5 9 4 2" xfId="1473"/>
    <cellStyle name="normální 5 9 4 2 2" xfId="6441"/>
    <cellStyle name="normální 5 9 4 2 2 2" xfId="13178"/>
    <cellStyle name="normální 5 9 4 2 2 2 2" xfId="19662"/>
    <cellStyle name="normální 5 9 4 2 2 3" xfId="16422"/>
    <cellStyle name="normální 5 9 4 2 2 4" xfId="9934"/>
    <cellStyle name="normální 5 9 4 2 3" xfId="11566"/>
    <cellStyle name="normální 5 9 4 2 3 2" xfId="18050"/>
    <cellStyle name="normální 5 9 4 2 4" xfId="14810"/>
    <cellStyle name="normální 5 9 4 2 5" xfId="8271"/>
    <cellStyle name="normální 5 9 4 3" xfId="5852"/>
    <cellStyle name="normální 5 9 4 3 2" xfId="12619"/>
    <cellStyle name="normální 5 9 4 3 2 2" xfId="19103"/>
    <cellStyle name="normální 5 9 4 3 3" xfId="15863"/>
    <cellStyle name="normální 5 9 4 3 4" xfId="9373"/>
    <cellStyle name="normální 5 9 4 4" xfId="11012"/>
    <cellStyle name="normální 5 9 4 4 2" xfId="17496"/>
    <cellStyle name="normální 5 9 4 5" xfId="14257"/>
    <cellStyle name="normální 5 9 4 6" xfId="7714"/>
    <cellStyle name="normální 5 9 5" xfId="810"/>
    <cellStyle name="normální 5 9 5 2" xfId="1617"/>
    <cellStyle name="normální 5 9 5 2 2" xfId="6585"/>
    <cellStyle name="normální 5 9 5 2 2 2" xfId="13322"/>
    <cellStyle name="normální 5 9 5 2 2 2 2" xfId="19806"/>
    <cellStyle name="normální 5 9 5 2 2 3" xfId="16566"/>
    <cellStyle name="normální 5 9 5 2 2 4" xfId="10078"/>
    <cellStyle name="normální 5 9 5 2 3" xfId="11710"/>
    <cellStyle name="normální 5 9 5 2 3 2" xfId="18194"/>
    <cellStyle name="normální 5 9 5 2 4" xfId="14954"/>
    <cellStyle name="normální 5 9 5 2 5" xfId="8415"/>
    <cellStyle name="normální 5 9 5 3" xfId="5999"/>
    <cellStyle name="normální 5 9 5 3 2" xfId="12765"/>
    <cellStyle name="normální 5 9 5 3 2 2" xfId="19249"/>
    <cellStyle name="normální 5 9 5 3 3" xfId="16009"/>
    <cellStyle name="normální 5 9 5 3 4" xfId="9519"/>
    <cellStyle name="normální 5 9 5 4" xfId="11156"/>
    <cellStyle name="normální 5 9 5 4 2" xfId="17640"/>
    <cellStyle name="normální 5 9 5 5" xfId="14401"/>
    <cellStyle name="normální 5 9 5 6" xfId="7858"/>
    <cellStyle name="normální 5 9 6" xfId="985"/>
    <cellStyle name="normální 5 9 6 2" xfId="1765"/>
    <cellStyle name="normální 5 9 6 2 2" xfId="6733"/>
    <cellStyle name="normální 5 9 6 2 2 2" xfId="13470"/>
    <cellStyle name="normální 5 9 6 2 2 2 2" xfId="19954"/>
    <cellStyle name="normální 5 9 6 2 2 3" xfId="16714"/>
    <cellStyle name="normální 5 9 6 2 2 4" xfId="10226"/>
    <cellStyle name="normální 5 9 6 2 3" xfId="11858"/>
    <cellStyle name="normální 5 9 6 2 3 2" xfId="18342"/>
    <cellStyle name="normální 5 9 6 2 4" xfId="15102"/>
    <cellStyle name="normální 5 9 6 2 5" xfId="8563"/>
    <cellStyle name="normální 5 9 6 3" xfId="6150"/>
    <cellStyle name="normální 5 9 6 3 2" xfId="12915"/>
    <cellStyle name="normální 5 9 6 3 2 2" xfId="19399"/>
    <cellStyle name="normální 5 9 6 3 3" xfId="16159"/>
    <cellStyle name="normální 5 9 6 3 4" xfId="9670"/>
    <cellStyle name="normální 5 9 6 4" xfId="11304"/>
    <cellStyle name="normální 5 9 6 4 2" xfId="17788"/>
    <cellStyle name="normální 5 9 6 5" xfId="14549"/>
    <cellStyle name="normální 5 9 6 6" xfId="8006"/>
    <cellStyle name="normální 5 9 7" xfId="1381"/>
    <cellStyle name="normální 5 9 7 2" xfId="6349"/>
    <cellStyle name="normální 5 9 7 2 2" xfId="13086"/>
    <cellStyle name="normální 5 9 7 2 2 2" xfId="19570"/>
    <cellStyle name="normální 5 9 7 2 3" xfId="16330"/>
    <cellStyle name="normální 5 9 7 2 4" xfId="9842"/>
    <cellStyle name="normální 5 9 7 3" xfId="11474"/>
    <cellStyle name="normální 5 9 7 3 2" xfId="17958"/>
    <cellStyle name="normální 5 9 7 4" xfId="14718"/>
    <cellStyle name="normální 5 9 7 5" xfId="8179"/>
    <cellStyle name="normální 5 9 8" xfId="5759"/>
    <cellStyle name="normální 5 9 8 2" xfId="12527"/>
    <cellStyle name="normální 5 9 8 2 2" xfId="19011"/>
    <cellStyle name="normální 5 9 8 3" xfId="15771"/>
    <cellStyle name="normální 5 9 8 4" xfId="9281"/>
    <cellStyle name="normální 5 9 9" xfId="10920"/>
    <cellStyle name="normální 5 9 9 2" xfId="17404"/>
    <cellStyle name="Normální 50" xfId="1158"/>
    <cellStyle name="normální 50 2" xfId="1981"/>
    <cellStyle name="Normální 50 3" xfId="6302"/>
    <cellStyle name="Normální 51" xfId="1159"/>
    <cellStyle name="normální 51 2" xfId="4682"/>
    <cellStyle name="normální 51 3" xfId="1982"/>
    <cellStyle name="Normální 51 4" xfId="6303"/>
    <cellStyle name="Normální 52" xfId="1157"/>
    <cellStyle name="normální 52 2" xfId="4683"/>
    <cellStyle name="Normální 52 3" xfId="6301"/>
    <cellStyle name="normální 53" xfId="1342"/>
    <cellStyle name="Normální 53 10" xfId="7562"/>
    <cellStyle name="Normální 53 10 2" xfId="14122"/>
    <cellStyle name="Normální 53 10 2 2" xfId="20606"/>
    <cellStyle name="Normální 53 10 3" xfId="17366"/>
    <cellStyle name="Normální 53 10 4" xfId="10882"/>
    <cellStyle name="Normální 53 2" xfId="5049"/>
    <cellStyle name="Normální 53 2 2" xfId="12185"/>
    <cellStyle name="Normální 53 2 2 2" xfId="18669"/>
    <cellStyle name="Normální 53 2 3" xfId="15428"/>
    <cellStyle name="Normální 53 2 4" xfId="8934"/>
    <cellStyle name="normální 53 3" xfId="6317"/>
    <cellStyle name="Normální 53 3 2" xfId="7075"/>
    <cellStyle name="Normální 53 3 2 2" xfId="13783"/>
    <cellStyle name="Normální 53 3 2 2 2" xfId="20267"/>
    <cellStyle name="Normální 53 3 2 3" xfId="17027"/>
    <cellStyle name="Normální 53 3 2 4" xfId="10539"/>
    <cellStyle name="Normální 53 4" xfId="7078"/>
    <cellStyle name="Normální 53 4 2" xfId="13786"/>
    <cellStyle name="Normální 53 4 2 2" xfId="20270"/>
    <cellStyle name="Normální 53 4 3" xfId="17030"/>
    <cellStyle name="Normální 53 4 4" xfId="10542"/>
    <cellStyle name="Normální 53 5" xfId="7532"/>
    <cellStyle name="Normální 53 5 2" xfId="14092"/>
    <cellStyle name="Normální 53 5 2 2" xfId="20576"/>
    <cellStyle name="Normální 53 5 3" xfId="17336"/>
    <cellStyle name="Normální 53 5 4" xfId="10852"/>
    <cellStyle name="Normální 53 6" xfId="7542"/>
    <cellStyle name="Normální 53 6 2" xfId="14102"/>
    <cellStyle name="Normální 53 6 2 2" xfId="20586"/>
    <cellStyle name="Normální 53 6 3" xfId="17346"/>
    <cellStyle name="Normální 53 6 4" xfId="10862"/>
    <cellStyle name="Normální 53 7" xfId="7547"/>
    <cellStyle name="Normální 53 7 2" xfId="14107"/>
    <cellStyle name="Normální 53 7 2 2" xfId="20591"/>
    <cellStyle name="Normální 53 7 3" xfId="17351"/>
    <cellStyle name="Normální 53 7 4" xfId="10867"/>
    <cellStyle name="Normální 53 8" xfId="7552"/>
    <cellStyle name="Normální 53 8 2" xfId="14112"/>
    <cellStyle name="Normální 53 8 2 2" xfId="20596"/>
    <cellStyle name="Normální 53 8 3" xfId="17356"/>
    <cellStyle name="Normální 53 8 4" xfId="10872"/>
    <cellStyle name="Normální 53 9" xfId="7557"/>
    <cellStyle name="Normální 53 9 2" xfId="14117"/>
    <cellStyle name="Normální 53 9 2 2" xfId="20601"/>
    <cellStyle name="Normální 53 9 3" xfId="17361"/>
    <cellStyle name="Normální 53 9 4" xfId="10877"/>
    <cellStyle name="normální 54" xfId="1166"/>
    <cellStyle name="Normální 54 10" xfId="7563"/>
    <cellStyle name="Normální 54 10 2" xfId="14123"/>
    <cellStyle name="Normální 54 10 2 2" xfId="20607"/>
    <cellStyle name="Normální 54 10 3" xfId="17367"/>
    <cellStyle name="Normální 54 10 4" xfId="10883"/>
    <cellStyle name="normální 54 11" xfId="11447"/>
    <cellStyle name="normální 54 11 2" xfId="17931"/>
    <cellStyle name="normální 54 12" xfId="12515"/>
    <cellStyle name="normální 54 12 2" xfId="18999"/>
    <cellStyle name="normální 54 13" xfId="14692"/>
    <cellStyle name="normální 54 14" xfId="15729"/>
    <cellStyle name="normální 54 15" xfId="8149"/>
    <cellStyle name="normální 54 16" xfId="7612"/>
    <cellStyle name="normální 54 17" xfId="7610"/>
    <cellStyle name="normální 54 18" xfId="8759"/>
    <cellStyle name="normální 54 19" xfId="8848"/>
    <cellStyle name="Normální 54 2" xfId="5050"/>
    <cellStyle name="Normální 54 2 2" xfId="12186"/>
    <cellStyle name="Normální 54 2 2 2" xfId="18670"/>
    <cellStyle name="Normální 54 2 3" xfId="15429"/>
    <cellStyle name="Normální 54 2 4" xfId="8935"/>
    <cellStyle name="normální 54 20" xfId="8834"/>
    <cellStyle name="normální 54 21" xfId="20719"/>
    <cellStyle name="normální 54 22" xfId="20737"/>
    <cellStyle name="normální 54 23" xfId="20724"/>
    <cellStyle name="normální 54 24" xfId="20855"/>
    <cellStyle name="normální 54 25" xfId="20836"/>
    <cellStyle name="normální 54 26" xfId="20841"/>
    <cellStyle name="normální 54 27" xfId="20816"/>
    <cellStyle name="normální 54 28" xfId="20671"/>
    <cellStyle name="normální 54 29" xfId="20851"/>
    <cellStyle name="normální 54 3" xfId="6310"/>
    <cellStyle name="normální 54 3 2" xfId="13061"/>
    <cellStyle name="normální 54 3 2 2" xfId="19545"/>
    <cellStyle name="normální 54 3 3" xfId="16305"/>
    <cellStyle name="normální 54 3 4" xfId="9816"/>
    <cellStyle name="normální 54 30" xfId="8744"/>
    <cellStyle name="Normální 54 4" xfId="6080"/>
    <cellStyle name="Normální 54 4 2" xfId="12845"/>
    <cellStyle name="Normální 54 4 2 2" xfId="19329"/>
    <cellStyle name="Normální 54 4 3" xfId="16089"/>
    <cellStyle name="Normální 54 4 4" xfId="9600"/>
    <cellStyle name="Normální 54 5" xfId="7533"/>
    <cellStyle name="Normální 54 5 2" xfId="14093"/>
    <cellStyle name="Normální 54 5 2 2" xfId="20577"/>
    <cellStyle name="Normální 54 5 3" xfId="17337"/>
    <cellStyle name="Normální 54 5 4" xfId="10853"/>
    <cellStyle name="Normální 54 6" xfId="7543"/>
    <cellStyle name="Normální 54 6 2" xfId="14103"/>
    <cellStyle name="Normální 54 6 2 2" xfId="20587"/>
    <cellStyle name="Normální 54 6 3" xfId="17347"/>
    <cellStyle name="Normální 54 6 4" xfId="10863"/>
    <cellStyle name="Normální 54 7" xfId="7548"/>
    <cellStyle name="Normální 54 7 2" xfId="14108"/>
    <cellStyle name="Normální 54 7 2 2" xfId="20592"/>
    <cellStyle name="Normální 54 7 3" xfId="17352"/>
    <cellStyle name="Normální 54 7 4" xfId="10868"/>
    <cellStyle name="Normální 54 8" xfId="7553"/>
    <cellStyle name="Normální 54 8 2" xfId="14113"/>
    <cellStyle name="Normální 54 8 2 2" xfId="20597"/>
    <cellStyle name="Normální 54 8 3" xfId="17357"/>
    <cellStyle name="Normální 54 8 4" xfId="10873"/>
    <cellStyle name="Normální 54 9" xfId="7558"/>
    <cellStyle name="Normální 54 9 2" xfId="14118"/>
    <cellStyle name="Normální 54 9 2 2" xfId="20602"/>
    <cellStyle name="Normální 54 9 3" xfId="17362"/>
    <cellStyle name="Normální 54 9 4" xfId="10878"/>
    <cellStyle name="normální 55" xfId="1912"/>
    <cellStyle name="normální 56" xfId="1913"/>
    <cellStyle name="Normální 56 10" xfId="7564"/>
    <cellStyle name="Normální 56 10 2" xfId="14124"/>
    <cellStyle name="Normální 56 10 2 2" xfId="20608"/>
    <cellStyle name="Normální 56 10 3" xfId="17368"/>
    <cellStyle name="Normální 56 10 4" xfId="10884"/>
    <cellStyle name="normální 56 11" xfId="12001"/>
    <cellStyle name="normální 56 11 2" xfId="18485"/>
    <cellStyle name="normální 56 12" xfId="12025"/>
    <cellStyle name="normální 56 12 2" xfId="18509"/>
    <cellStyle name="normální 56 13" xfId="15245"/>
    <cellStyle name="normální 56 14" xfId="14693"/>
    <cellStyle name="normální 56 15" xfId="8706"/>
    <cellStyle name="normální 56 16" xfId="8861"/>
    <cellStyle name="normální 56 17" xfId="20729"/>
    <cellStyle name="normální 56 18" xfId="20807"/>
    <cellStyle name="normální 56 19" xfId="20785"/>
    <cellStyle name="Normální 56 2" xfId="5051"/>
    <cellStyle name="Normální 56 2 2" xfId="12187"/>
    <cellStyle name="Normální 56 2 2 2" xfId="18671"/>
    <cellStyle name="Normální 56 2 3" xfId="15430"/>
    <cellStyle name="Normální 56 2 4" xfId="8936"/>
    <cellStyle name="normální 56 20" xfId="20703"/>
    <cellStyle name="normální 56 21" xfId="8773"/>
    <cellStyle name="normální 56 22" xfId="20664"/>
    <cellStyle name="normální 56 23" xfId="20830"/>
    <cellStyle name="normální 56 24" xfId="20799"/>
    <cellStyle name="normální 56 25" xfId="20828"/>
    <cellStyle name="normální 56 26" xfId="20763"/>
    <cellStyle name="normální 56 27" xfId="20735"/>
    <cellStyle name="normální 56 28" xfId="20849"/>
    <cellStyle name="normální 56 29" xfId="20648"/>
    <cellStyle name="normální 56 3" xfId="6876"/>
    <cellStyle name="normální 56 3 2" xfId="13613"/>
    <cellStyle name="normální 56 3 2 2" xfId="20097"/>
    <cellStyle name="normální 56 3 3" xfId="16857"/>
    <cellStyle name="normální 56 3 4" xfId="10369"/>
    <cellStyle name="normální 56 30" xfId="20686"/>
    <cellStyle name="Normální 56 4" xfId="5408"/>
    <cellStyle name="Normální 56 4 2" xfId="12331"/>
    <cellStyle name="Normální 56 4 2 2" xfId="18815"/>
    <cellStyle name="Normální 56 4 3" xfId="15574"/>
    <cellStyle name="Normální 56 4 4" xfId="9084"/>
    <cellStyle name="Normální 56 5" xfId="7534"/>
    <cellStyle name="Normální 56 5 2" xfId="14094"/>
    <cellStyle name="Normální 56 5 2 2" xfId="20578"/>
    <cellStyle name="Normální 56 5 3" xfId="17338"/>
    <cellStyle name="Normální 56 5 4" xfId="10854"/>
    <cellStyle name="Normální 56 6" xfId="7544"/>
    <cellStyle name="Normální 56 6 2" xfId="14104"/>
    <cellStyle name="Normální 56 6 2 2" xfId="20588"/>
    <cellStyle name="Normální 56 6 3" xfId="17348"/>
    <cellStyle name="Normální 56 6 4" xfId="10864"/>
    <cellStyle name="Normální 56 7" xfId="7549"/>
    <cellStyle name="Normální 56 7 2" xfId="14109"/>
    <cellStyle name="Normální 56 7 2 2" xfId="20593"/>
    <cellStyle name="Normální 56 7 3" xfId="17353"/>
    <cellStyle name="Normální 56 7 4" xfId="10869"/>
    <cellStyle name="Normální 56 8" xfId="7554"/>
    <cellStyle name="Normální 56 8 2" xfId="14114"/>
    <cellStyle name="Normální 56 8 2 2" xfId="20598"/>
    <cellStyle name="Normální 56 8 3" xfId="17358"/>
    <cellStyle name="Normální 56 8 4" xfId="10874"/>
    <cellStyle name="Normální 56 9" xfId="7559"/>
    <cellStyle name="Normální 56 9 2" xfId="14119"/>
    <cellStyle name="Normální 56 9 2 2" xfId="20603"/>
    <cellStyle name="Normální 56 9 3" xfId="17363"/>
    <cellStyle name="Normální 56 9 4" xfId="10879"/>
    <cellStyle name="normální 57" xfId="1155"/>
    <cellStyle name="Normální 57 2" xfId="4807"/>
    <cellStyle name="normální 57 3" xfId="6299"/>
    <cellStyle name="normální 58" xfId="1914"/>
    <cellStyle name="Normální 58 10" xfId="7296"/>
    <cellStyle name="normální 58 11" xfId="12002"/>
    <cellStyle name="normální 58 11 2" xfId="18486"/>
    <cellStyle name="normální 58 12" xfId="12103"/>
    <cellStyle name="normální 58 12 2" xfId="18587"/>
    <cellStyle name="normální 58 13" xfId="15246"/>
    <cellStyle name="normální 58 14" xfId="15270"/>
    <cellStyle name="normální 58 15" xfId="8707"/>
    <cellStyle name="normální 58 16" xfId="8153"/>
    <cellStyle name="normální 58 17" xfId="20679"/>
    <cellStyle name="normální 58 18" xfId="7591"/>
    <cellStyle name="normální 58 19" xfId="20777"/>
    <cellStyle name="normální 58 2" xfId="6877"/>
    <cellStyle name="normální 58 2 2" xfId="13614"/>
    <cellStyle name="normální 58 2 2 2" xfId="20098"/>
    <cellStyle name="normální 58 2 3" xfId="16858"/>
    <cellStyle name="normální 58 2 4" xfId="10370"/>
    <cellStyle name="normální 58 20" xfId="20656"/>
    <cellStyle name="normální 58 21" xfId="20739"/>
    <cellStyle name="normální 58 22" xfId="8811"/>
    <cellStyle name="normální 58 23" xfId="7611"/>
    <cellStyle name="normální 58 24" xfId="20695"/>
    <cellStyle name="normální 58 25" xfId="8154"/>
    <cellStyle name="normální 58 26" xfId="20667"/>
    <cellStyle name="normální 58 27" xfId="8859"/>
    <cellStyle name="normální 58 28" xfId="20652"/>
    <cellStyle name="normální 58 29" xfId="20653"/>
    <cellStyle name="Normální 58 3" xfId="5184"/>
    <cellStyle name="normální 58 30" xfId="8757"/>
    <cellStyle name="Normální 58 4" xfId="5524"/>
    <cellStyle name="Normální 58 5" xfId="7304"/>
    <cellStyle name="Normální 58 6" xfId="7251"/>
    <cellStyle name="Normální 58 7" xfId="7287"/>
    <cellStyle name="Normální 58 8" xfId="7013"/>
    <cellStyle name="Normální 58 9" xfId="7242"/>
    <cellStyle name="normální 59" xfId="1915"/>
    <cellStyle name="Normální 59 10" xfId="7250"/>
    <cellStyle name="normální 59 11" xfId="12003"/>
    <cellStyle name="normální 59 11 2" xfId="18487"/>
    <cellStyle name="normální 59 12" xfId="12112"/>
    <cellStyle name="normální 59 12 2" xfId="18596"/>
    <cellStyle name="normální 59 13" xfId="15247"/>
    <cellStyle name="normální 59 14" xfId="15307"/>
    <cellStyle name="normální 59 15" xfId="8708"/>
    <cellStyle name="normální 59 16" xfId="8733"/>
    <cellStyle name="normální 59 17" xfId="9817"/>
    <cellStyle name="normální 59 18" xfId="20821"/>
    <cellStyle name="normální 59 19" xfId="20860"/>
    <cellStyle name="normální 59 2" xfId="6878"/>
    <cellStyle name="normální 59 2 2" xfId="13615"/>
    <cellStyle name="normální 59 2 2 2" xfId="20099"/>
    <cellStyle name="normální 59 2 3" xfId="16859"/>
    <cellStyle name="normální 59 2 4" xfId="10371"/>
    <cellStyle name="normální 59 20" xfId="20708"/>
    <cellStyle name="normální 59 21" xfId="20797"/>
    <cellStyle name="normální 59 22" xfId="8813"/>
    <cellStyle name="normální 59 23" xfId="20713"/>
    <cellStyle name="normální 59 24" xfId="20810"/>
    <cellStyle name="normální 59 25" xfId="8753"/>
    <cellStyle name="normální 59 26" xfId="20772"/>
    <cellStyle name="normální 59 27" xfId="8150"/>
    <cellStyle name="normální 59 28" xfId="20646"/>
    <cellStyle name="normální 59 29" xfId="20780"/>
    <cellStyle name="Normální 59 3" xfId="5483"/>
    <cellStyle name="normální 59 30" xfId="20820"/>
    <cellStyle name="Normální 59 4" xfId="7156"/>
    <cellStyle name="Normální 59 5" xfId="7308"/>
    <cellStyle name="Normální 59 6" xfId="7262"/>
    <cellStyle name="Normální 59 7" xfId="7329"/>
    <cellStyle name="Normální 59 8" xfId="7261"/>
    <cellStyle name="Normální 59 9" xfId="7038"/>
    <cellStyle name="normální 6" xfId="145"/>
    <cellStyle name="normální 6 10" xfId="562"/>
    <cellStyle name="normální 6 10 2" xfId="714"/>
    <cellStyle name="normální 6 10 2 2" xfId="1535"/>
    <cellStyle name="normální 6 10 2 2 2" xfId="6503"/>
    <cellStyle name="normální 6 10 2 2 2 2" xfId="13240"/>
    <cellStyle name="normální 6 10 2 2 2 2 2" xfId="19724"/>
    <cellStyle name="normální 6 10 2 2 2 3" xfId="16484"/>
    <cellStyle name="normální 6 10 2 2 2 4" xfId="9996"/>
    <cellStyle name="normální 6 10 2 2 3" xfId="11628"/>
    <cellStyle name="normální 6 10 2 2 3 2" xfId="18112"/>
    <cellStyle name="normální 6 10 2 2 4" xfId="14872"/>
    <cellStyle name="normální 6 10 2 2 5" xfId="8333"/>
    <cellStyle name="normální 6 10 2 3" xfId="5916"/>
    <cellStyle name="normální 6 10 2 3 2" xfId="12683"/>
    <cellStyle name="normální 6 10 2 3 2 2" xfId="19167"/>
    <cellStyle name="normální 6 10 2 3 3" xfId="15927"/>
    <cellStyle name="normální 6 10 2 3 4" xfId="9437"/>
    <cellStyle name="normální 6 10 2 4" xfId="11074"/>
    <cellStyle name="normální 6 10 2 4 2" xfId="17558"/>
    <cellStyle name="normální 6 10 2 5" xfId="14319"/>
    <cellStyle name="normální 6 10 2 6" xfId="7776"/>
    <cellStyle name="normální 6 10 3" xfId="889"/>
    <cellStyle name="normální 6 10 3 2" xfId="1683"/>
    <cellStyle name="normální 6 10 3 2 2" xfId="6651"/>
    <cellStyle name="normální 6 10 3 2 2 2" xfId="13388"/>
    <cellStyle name="normální 6 10 3 2 2 2 2" xfId="19872"/>
    <cellStyle name="normální 6 10 3 2 2 3" xfId="16632"/>
    <cellStyle name="normální 6 10 3 2 2 4" xfId="10144"/>
    <cellStyle name="normální 6 10 3 2 3" xfId="11776"/>
    <cellStyle name="normální 6 10 3 2 3 2" xfId="18260"/>
    <cellStyle name="normální 6 10 3 2 4" xfId="15020"/>
    <cellStyle name="normální 6 10 3 2 5" xfId="8481"/>
    <cellStyle name="normální 6 10 3 3" xfId="6066"/>
    <cellStyle name="normální 6 10 3 3 2" xfId="12831"/>
    <cellStyle name="normální 6 10 3 3 2 2" xfId="19315"/>
    <cellStyle name="normální 6 10 3 3 3" xfId="16075"/>
    <cellStyle name="normální 6 10 3 3 4" xfId="9586"/>
    <cellStyle name="normální 6 10 3 4" xfId="11222"/>
    <cellStyle name="normální 6 10 3 4 2" xfId="17706"/>
    <cellStyle name="normální 6 10 3 5" xfId="14467"/>
    <cellStyle name="normální 6 10 3 6" xfId="7924"/>
    <cellStyle name="normální 6 10 4" xfId="1064"/>
    <cellStyle name="normální 6 10 4 2" xfId="1831"/>
    <cellStyle name="normální 6 10 4 2 2" xfId="6799"/>
    <cellStyle name="normální 6 10 4 2 2 2" xfId="13536"/>
    <cellStyle name="normální 6 10 4 2 2 2 2" xfId="20020"/>
    <cellStyle name="normální 6 10 4 2 2 3" xfId="16780"/>
    <cellStyle name="normální 6 10 4 2 2 4" xfId="10292"/>
    <cellStyle name="normální 6 10 4 2 3" xfId="11924"/>
    <cellStyle name="normální 6 10 4 2 3 2" xfId="18408"/>
    <cellStyle name="normální 6 10 4 2 4" xfId="15168"/>
    <cellStyle name="normální 6 10 4 2 5" xfId="8629"/>
    <cellStyle name="normální 6 10 4 3" xfId="6219"/>
    <cellStyle name="normální 6 10 4 3 2" xfId="12982"/>
    <cellStyle name="normální 6 10 4 3 2 2" xfId="19466"/>
    <cellStyle name="normální 6 10 4 3 3" xfId="16226"/>
    <cellStyle name="normální 6 10 4 3 4" xfId="9737"/>
    <cellStyle name="normální 6 10 4 4" xfId="11370"/>
    <cellStyle name="normální 6 10 4 4 2" xfId="17854"/>
    <cellStyle name="normální 6 10 4 5" xfId="14615"/>
    <cellStyle name="normální 6 10 4 6" xfId="8072"/>
    <cellStyle name="normální 6 10 5" xfId="1406"/>
    <cellStyle name="normální 6 10 5 2" xfId="6374"/>
    <cellStyle name="normální 6 10 5 2 2" xfId="13111"/>
    <cellStyle name="normální 6 10 5 2 2 2" xfId="19595"/>
    <cellStyle name="normální 6 10 5 2 3" xfId="16355"/>
    <cellStyle name="normální 6 10 5 2 4" xfId="9867"/>
    <cellStyle name="normální 6 10 5 3" xfId="11499"/>
    <cellStyle name="normální 6 10 5 3 2" xfId="17983"/>
    <cellStyle name="normální 6 10 5 4" xfId="14743"/>
    <cellStyle name="normální 6 10 5 5" xfId="8204"/>
    <cellStyle name="normální 6 10 6" xfId="5784"/>
    <cellStyle name="normální 6 10 6 2" xfId="12552"/>
    <cellStyle name="normální 6 10 6 2 2" xfId="19036"/>
    <cellStyle name="normální 6 10 6 3" xfId="15796"/>
    <cellStyle name="normální 6 10 6 4" xfId="9306"/>
    <cellStyle name="normální 6 10 7" xfId="10945"/>
    <cellStyle name="normální 6 10 7 2" xfId="17429"/>
    <cellStyle name="normální 6 10 8" xfId="14190"/>
    <cellStyle name="normální 6 10 9" xfId="7647"/>
    <cellStyle name="normální 6 11" xfId="599"/>
    <cellStyle name="normální 6 11 2" xfId="757"/>
    <cellStyle name="normální 6 11 2 2" xfId="1574"/>
    <cellStyle name="normální 6 11 2 2 2" xfId="6542"/>
    <cellStyle name="normální 6 11 2 2 2 2" xfId="13279"/>
    <cellStyle name="normální 6 11 2 2 2 2 2" xfId="19763"/>
    <cellStyle name="normální 6 11 2 2 2 3" xfId="16523"/>
    <cellStyle name="normální 6 11 2 2 2 4" xfId="10035"/>
    <cellStyle name="normální 6 11 2 2 3" xfId="11667"/>
    <cellStyle name="normální 6 11 2 2 3 2" xfId="18151"/>
    <cellStyle name="normální 6 11 2 2 4" xfId="14911"/>
    <cellStyle name="normální 6 11 2 2 5" xfId="8372"/>
    <cellStyle name="normální 6 11 2 3" xfId="5955"/>
    <cellStyle name="normální 6 11 2 3 2" xfId="12722"/>
    <cellStyle name="normální 6 11 2 3 2 2" xfId="19206"/>
    <cellStyle name="normální 6 11 2 3 3" xfId="15966"/>
    <cellStyle name="normální 6 11 2 3 4" xfId="9476"/>
    <cellStyle name="normální 6 11 2 4" xfId="11113"/>
    <cellStyle name="normální 6 11 2 4 2" xfId="17597"/>
    <cellStyle name="normální 6 11 2 5" xfId="14358"/>
    <cellStyle name="normální 6 11 2 6" xfId="7815"/>
    <cellStyle name="normální 6 11 3" xfId="932"/>
    <cellStyle name="normální 6 11 3 2" xfId="1722"/>
    <cellStyle name="normální 6 11 3 2 2" xfId="6690"/>
    <cellStyle name="normální 6 11 3 2 2 2" xfId="13427"/>
    <cellStyle name="normální 6 11 3 2 2 2 2" xfId="19911"/>
    <cellStyle name="normální 6 11 3 2 2 3" xfId="16671"/>
    <cellStyle name="normální 6 11 3 2 2 4" xfId="10183"/>
    <cellStyle name="normální 6 11 3 2 3" xfId="11815"/>
    <cellStyle name="normální 6 11 3 2 3 2" xfId="18299"/>
    <cellStyle name="normální 6 11 3 2 4" xfId="15059"/>
    <cellStyle name="normální 6 11 3 2 5" xfId="8520"/>
    <cellStyle name="normální 6 11 3 3" xfId="6106"/>
    <cellStyle name="normální 6 11 3 3 2" xfId="12871"/>
    <cellStyle name="normální 6 11 3 3 2 2" xfId="19355"/>
    <cellStyle name="normální 6 11 3 3 3" xfId="16115"/>
    <cellStyle name="normální 6 11 3 3 4" xfId="9626"/>
    <cellStyle name="normální 6 11 3 4" xfId="11261"/>
    <cellStyle name="normální 6 11 3 4 2" xfId="17745"/>
    <cellStyle name="normální 6 11 3 5" xfId="14506"/>
    <cellStyle name="normální 6 11 3 6" xfId="7963"/>
    <cellStyle name="normální 6 11 4" xfId="1107"/>
    <cellStyle name="normální 6 11 4 2" xfId="1870"/>
    <cellStyle name="normální 6 11 4 2 2" xfId="6838"/>
    <cellStyle name="normální 6 11 4 2 2 2" xfId="13575"/>
    <cellStyle name="normální 6 11 4 2 2 2 2" xfId="20059"/>
    <cellStyle name="normální 6 11 4 2 2 3" xfId="16819"/>
    <cellStyle name="normální 6 11 4 2 2 4" xfId="10331"/>
    <cellStyle name="normální 6 11 4 2 3" xfId="11963"/>
    <cellStyle name="normální 6 11 4 2 3 2" xfId="18447"/>
    <cellStyle name="normální 6 11 4 2 4" xfId="15207"/>
    <cellStyle name="normální 6 11 4 2 5" xfId="8668"/>
    <cellStyle name="normální 6 11 4 3" xfId="6261"/>
    <cellStyle name="normální 6 11 4 3 2" xfId="13023"/>
    <cellStyle name="normální 6 11 4 3 2 2" xfId="19507"/>
    <cellStyle name="normální 6 11 4 3 3" xfId="16267"/>
    <cellStyle name="normální 6 11 4 3 4" xfId="9778"/>
    <cellStyle name="normální 6 11 4 4" xfId="11409"/>
    <cellStyle name="normální 6 11 4 4 2" xfId="17893"/>
    <cellStyle name="normální 6 11 4 5" xfId="14654"/>
    <cellStyle name="normální 6 11 4 6" xfId="8111"/>
    <cellStyle name="normální 6 11 5" xfId="1438"/>
    <cellStyle name="normální 6 11 5 2" xfId="6406"/>
    <cellStyle name="normální 6 11 5 2 2" xfId="13143"/>
    <cellStyle name="normální 6 11 5 2 2 2" xfId="19627"/>
    <cellStyle name="normální 6 11 5 2 3" xfId="16387"/>
    <cellStyle name="normální 6 11 5 2 4" xfId="9899"/>
    <cellStyle name="normální 6 11 5 3" xfId="11531"/>
    <cellStyle name="normální 6 11 5 3 2" xfId="18015"/>
    <cellStyle name="normální 6 11 5 4" xfId="14775"/>
    <cellStyle name="normální 6 11 5 5" xfId="8236"/>
    <cellStyle name="normální 6 11 6" xfId="5817"/>
    <cellStyle name="normální 6 11 6 2" xfId="12584"/>
    <cellStyle name="normální 6 11 6 2 2" xfId="19068"/>
    <cellStyle name="normální 6 11 6 3" xfId="15828"/>
    <cellStyle name="normální 6 11 6 4" xfId="9338"/>
    <cellStyle name="normální 6 11 7" xfId="10977"/>
    <cellStyle name="normální 6 11 7 2" xfId="17461"/>
    <cellStyle name="normální 6 11 8" xfId="14222"/>
    <cellStyle name="normální 6 11 9" xfId="7679"/>
    <cellStyle name="normální 6 12" xfId="636"/>
    <cellStyle name="normální 6 12 2" xfId="834"/>
    <cellStyle name="normální 6 12 2 2" xfId="1638"/>
    <cellStyle name="normální 6 12 2 2 2" xfId="6606"/>
    <cellStyle name="normální 6 12 2 2 2 2" xfId="13343"/>
    <cellStyle name="normální 6 12 2 2 2 2 2" xfId="19827"/>
    <cellStyle name="normální 6 12 2 2 2 3" xfId="16587"/>
    <cellStyle name="normální 6 12 2 2 2 4" xfId="10099"/>
    <cellStyle name="normální 6 12 2 2 3" xfId="11731"/>
    <cellStyle name="normální 6 12 2 2 3 2" xfId="18215"/>
    <cellStyle name="normální 6 12 2 2 4" xfId="14975"/>
    <cellStyle name="normální 6 12 2 2 5" xfId="8436"/>
    <cellStyle name="normální 6 12 2 3" xfId="6020"/>
    <cellStyle name="normální 6 12 2 3 2" xfId="12786"/>
    <cellStyle name="normální 6 12 2 3 2 2" xfId="19270"/>
    <cellStyle name="normální 6 12 2 3 3" xfId="16030"/>
    <cellStyle name="normální 6 12 2 3 4" xfId="9540"/>
    <cellStyle name="normální 6 12 2 4" xfId="11177"/>
    <cellStyle name="normální 6 12 2 4 2" xfId="17661"/>
    <cellStyle name="normální 6 12 2 5" xfId="14422"/>
    <cellStyle name="normální 6 12 2 6" xfId="7879"/>
    <cellStyle name="normální 6 12 3" xfId="1009"/>
    <cellStyle name="normální 6 12 3 2" xfId="1786"/>
    <cellStyle name="normální 6 12 3 2 2" xfId="6754"/>
    <cellStyle name="normální 6 12 3 2 2 2" xfId="13491"/>
    <cellStyle name="normální 6 12 3 2 2 2 2" xfId="19975"/>
    <cellStyle name="normální 6 12 3 2 2 3" xfId="16735"/>
    <cellStyle name="normální 6 12 3 2 2 4" xfId="10247"/>
    <cellStyle name="normální 6 12 3 2 3" xfId="11879"/>
    <cellStyle name="normální 6 12 3 2 3 2" xfId="18363"/>
    <cellStyle name="normální 6 12 3 2 4" xfId="15123"/>
    <cellStyle name="normální 6 12 3 2 5" xfId="8584"/>
    <cellStyle name="normální 6 12 3 3" xfId="6172"/>
    <cellStyle name="normální 6 12 3 3 2" xfId="12936"/>
    <cellStyle name="normální 6 12 3 3 2 2" xfId="19420"/>
    <cellStyle name="normální 6 12 3 3 3" xfId="16180"/>
    <cellStyle name="normální 6 12 3 3 4" xfId="9691"/>
    <cellStyle name="normální 6 12 3 4" xfId="11325"/>
    <cellStyle name="normální 6 12 3 4 2" xfId="17809"/>
    <cellStyle name="normální 6 12 3 5" xfId="14570"/>
    <cellStyle name="normální 6 12 3 6" xfId="8027"/>
    <cellStyle name="normální 6 12 4" xfId="1470"/>
    <cellStyle name="normální 6 12 4 2" xfId="6438"/>
    <cellStyle name="normální 6 12 4 2 2" xfId="13175"/>
    <cellStyle name="normální 6 12 4 2 2 2" xfId="19659"/>
    <cellStyle name="normální 6 12 4 2 3" xfId="16419"/>
    <cellStyle name="normální 6 12 4 2 4" xfId="9931"/>
    <cellStyle name="normální 6 12 4 3" xfId="11563"/>
    <cellStyle name="normální 6 12 4 3 2" xfId="18047"/>
    <cellStyle name="normální 6 12 4 4" xfId="14807"/>
    <cellStyle name="normální 6 12 4 5" xfId="8268"/>
    <cellStyle name="normální 6 12 5" xfId="5849"/>
    <cellStyle name="normální 6 12 5 2" xfId="12616"/>
    <cellStyle name="normální 6 12 5 2 2" xfId="19100"/>
    <cellStyle name="normální 6 12 5 3" xfId="15860"/>
    <cellStyle name="normální 6 12 5 4" xfId="9370"/>
    <cellStyle name="normální 6 12 6" xfId="11009"/>
    <cellStyle name="normální 6 12 6 2" xfId="17493"/>
    <cellStyle name="normální 6 12 7" xfId="14254"/>
    <cellStyle name="normální 6 12 8" xfId="7711"/>
    <cellStyle name="normální 6 13" xfId="699"/>
    <cellStyle name="normální 6 13 2" xfId="873"/>
    <cellStyle name="normální 6 13 2 2" xfId="1672"/>
    <cellStyle name="normální 6 13 2 2 2" xfId="6640"/>
    <cellStyle name="normální 6 13 2 2 2 2" xfId="13377"/>
    <cellStyle name="normální 6 13 2 2 2 2 2" xfId="19861"/>
    <cellStyle name="normální 6 13 2 2 2 3" xfId="16621"/>
    <cellStyle name="normální 6 13 2 2 2 4" xfId="10133"/>
    <cellStyle name="normální 6 13 2 2 3" xfId="11765"/>
    <cellStyle name="normální 6 13 2 2 3 2" xfId="18249"/>
    <cellStyle name="normální 6 13 2 2 4" xfId="15009"/>
    <cellStyle name="normální 6 13 2 2 5" xfId="8470"/>
    <cellStyle name="normální 6 13 2 3" xfId="6055"/>
    <cellStyle name="normální 6 13 2 3 2" xfId="12820"/>
    <cellStyle name="normální 6 13 2 3 2 2" xfId="19304"/>
    <cellStyle name="normální 6 13 2 3 3" xfId="16064"/>
    <cellStyle name="normální 6 13 2 3 4" xfId="9575"/>
    <cellStyle name="normální 6 13 2 4" xfId="11211"/>
    <cellStyle name="normální 6 13 2 4 2" xfId="17695"/>
    <cellStyle name="normální 6 13 2 5" xfId="14456"/>
    <cellStyle name="normální 6 13 2 6" xfId="7913"/>
    <cellStyle name="normální 6 13 3" xfId="1048"/>
    <cellStyle name="normální 6 13 3 2" xfId="1820"/>
    <cellStyle name="normální 6 13 3 2 2" xfId="6788"/>
    <cellStyle name="normální 6 13 3 2 2 2" xfId="13525"/>
    <cellStyle name="normální 6 13 3 2 2 2 2" xfId="20009"/>
    <cellStyle name="normální 6 13 3 2 2 3" xfId="16769"/>
    <cellStyle name="normální 6 13 3 2 2 4" xfId="10281"/>
    <cellStyle name="normální 6 13 3 2 3" xfId="11913"/>
    <cellStyle name="normální 6 13 3 2 3 2" xfId="18397"/>
    <cellStyle name="normální 6 13 3 2 4" xfId="15157"/>
    <cellStyle name="normální 6 13 3 2 5" xfId="8618"/>
    <cellStyle name="normální 6 13 3 3" xfId="6208"/>
    <cellStyle name="normální 6 13 3 3 2" xfId="12971"/>
    <cellStyle name="normální 6 13 3 3 2 2" xfId="19455"/>
    <cellStyle name="normální 6 13 3 3 3" xfId="16215"/>
    <cellStyle name="normální 6 13 3 3 4" xfId="9726"/>
    <cellStyle name="normální 6 13 3 4" xfId="11359"/>
    <cellStyle name="normální 6 13 3 4 2" xfId="17843"/>
    <cellStyle name="normální 6 13 3 5" xfId="14604"/>
    <cellStyle name="normální 6 13 3 6" xfId="8061"/>
    <cellStyle name="normální 6 13 4" xfId="1525"/>
    <cellStyle name="normální 6 13 4 2" xfId="6493"/>
    <cellStyle name="normální 6 13 4 2 2" xfId="13230"/>
    <cellStyle name="normální 6 13 4 2 2 2" xfId="19714"/>
    <cellStyle name="normální 6 13 4 2 3" xfId="16474"/>
    <cellStyle name="normální 6 13 4 2 4" xfId="9986"/>
    <cellStyle name="normální 6 13 4 3" xfId="11618"/>
    <cellStyle name="normální 6 13 4 3 2" xfId="18102"/>
    <cellStyle name="normální 6 13 4 4" xfId="14862"/>
    <cellStyle name="normální 6 13 4 5" xfId="8323"/>
    <cellStyle name="normální 6 13 5" xfId="5905"/>
    <cellStyle name="normální 6 13 5 2" xfId="12672"/>
    <cellStyle name="normální 6 13 5 2 2" xfId="19156"/>
    <cellStyle name="normální 6 13 5 3" xfId="15916"/>
    <cellStyle name="normální 6 13 5 4" xfId="9426"/>
    <cellStyle name="normální 6 13 6" xfId="11064"/>
    <cellStyle name="normální 6 13 6 2" xfId="17548"/>
    <cellStyle name="normální 6 13 7" xfId="14309"/>
    <cellStyle name="normální 6 13 8" xfId="7766"/>
    <cellStyle name="normální 6 14" xfId="794"/>
    <cellStyle name="normální 6 14 2" xfId="969"/>
    <cellStyle name="normální 6 14 2 2" xfId="1753"/>
    <cellStyle name="normální 6 14 2 2 2" xfId="6721"/>
    <cellStyle name="normální 6 14 2 2 2 2" xfId="13458"/>
    <cellStyle name="normální 6 14 2 2 2 2 2" xfId="19942"/>
    <cellStyle name="normální 6 14 2 2 2 3" xfId="16702"/>
    <cellStyle name="normální 6 14 2 2 2 4" xfId="10214"/>
    <cellStyle name="normální 6 14 2 2 3" xfId="11846"/>
    <cellStyle name="normální 6 14 2 2 3 2" xfId="18330"/>
    <cellStyle name="normální 6 14 2 2 4" xfId="15090"/>
    <cellStyle name="normální 6 14 2 2 5" xfId="8551"/>
    <cellStyle name="normální 6 14 2 3" xfId="6137"/>
    <cellStyle name="normální 6 14 2 3 2" xfId="12902"/>
    <cellStyle name="normální 6 14 2 3 2 2" xfId="19386"/>
    <cellStyle name="normální 6 14 2 3 3" xfId="16146"/>
    <cellStyle name="normální 6 14 2 3 4" xfId="9657"/>
    <cellStyle name="normální 6 14 2 4" xfId="11292"/>
    <cellStyle name="normální 6 14 2 4 2" xfId="17776"/>
    <cellStyle name="normální 6 14 2 5" xfId="14537"/>
    <cellStyle name="normální 6 14 2 6" xfId="7994"/>
    <cellStyle name="normální 6 14 3" xfId="1144"/>
    <cellStyle name="normální 6 14 3 2" xfId="1901"/>
    <cellStyle name="normální 6 14 3 2 2" xfId="6869"/>
    <cellStyle name="normální 6 14 3 2 2 2" xfId="13606"/>
    <cellStyle name="normální 6 14 3 2 2 2 2" xfId="20090"/>
    <cellStyle name="normální 6 14 3 2 2 3" xfId="16850"/>
    <cellStyle name="normální 6 14 3 2 2 4" xfId="10362"/>
    <cellStyle name="normální 6 14 3 2 3" xfId="11994"/>
    <cellStyle name="normální 6 14 3 2 3 2" xfId="18478"/>
    <cellStyle name="normální 6 14 3 2 4" xfId="15238"/>
    <cellStyle name="normální 6 14 3 2 5" xfId="8699"/>
    <cellStyle name="normální 6 14 3 3" xfId="6292"/>
    <cellStyle name="normální 6 14 3 3 2" xfId="13054"/>
    <cellStyle name="normální 6 14 3 3 2 2" xfId="19538"/>
    <cellStyle name="normální 6 14 3 3 3" xfId="16298"/>
    <cellStyle name="normální 6 14 3 3 4" xfId="9809"/>
    <cellStyle name="normální 6 14 3 4" xfId="11440"/>
    <cellStyle name="normální 6 14 3 4 2" xfId="17924"/>
    <cellStyle name="normální 6 14 3 5" xfId="14685"/>
    <cellStyle name="normální 6 14 3 6" xfId="8142"/>
    <cellStyle name="normální 6 14 4" xfId="1605"/>
    <cellStyle name="normální 6 14 4 2" xfId="6573"/>
    <cellStyle name="normální 6 14 4 2 2" xfId="13310"/>
    <cellStyle name="normální 6 14 4 2 2 2" xfId="19794"/>
    <cellStyle name="normální 6 14 4 2 3" xfId="16554"/>
    <cellStyle name="normální 6 14 4 2 4" xfId="10066"/>
    <cellStyle name="normální 6 14 4 3" xfId="11698"/>
    <cellStyle name="normální 6 14 4 3 2" xfId="18182"/>
    <cellStyle name="normální 6 14 4 4" xfId="14942"/>
    <cellStyle name="normální 6 14 4 5" xfId="8403"/>
    <cellStyle name="normální 6 14 5" xfId="5987"/>
    <cellStyle name="normální 6 14 5 2" xfId="12753"/>
    <cellStyle name="normální 6 14 5 2 2" xfId="19237"/>
    <cellStyle name="normální 6 14 5 3" xfId="15997"/>
    <cellStyle name="normální 6 14 5 4" xfId="9507"/>
    <cellStyle name="normální 6 14 6" xfId="11144"/>
    <cellStyle name="normální 6 14 6 2" xfId="17628"/>
    <cellStyle name="normální 6 14 7" xfId="14389"/>
    <cellStyle name="normální 6 14 8" xfId="7846"/>
    <cellStyle name="normální 6 15" xfId="710"/>
    <cellStyle name="normální 6 15 2" xfId="884"/>
    <cellStyle name="normální 6 15 2 2" xfId="1680"/>
    <cellStyle name="normální 6 15 2 2 2" xfId="6648"/>
    <cellStyle name="normální 6 15 2 2 2 2" xfId="13385"/>
    <cellStyle name="normální 6 15 2 2 2 2 2" xfId="19869"/>
    <cellStyle name="normální 6 15 2 2 2 3" xfId="16629"/>
    <cellStyle name="normální 6 15 2 2 2 4" xfId="10141"/>
    <cellStyle name="normální 6 15 2 2 3" xfId="11773"/>
    <cellStyle name="normální 6 15 2 2 3 2" xfId="18257"/>
    <cellStyle name="normální 6 15 2 2 4" xfId="15017"/>
    <cellStyle name="normální 6 15 2 2 5" xfId="8478"/>
    <cellStyle name="normální 6 15 2 3" xfId="6063"/>
    <cellStyle name="normální 6 15 2 3 2" xfId="12828"/>
    <cellStyle name="normální 6 15 2 3 2 2" xfId="19312"/>
    <cellStyle name="normální 6 15 2 3 3" xfId="16072"/>
    <cellStyle name="normální 6 15 2 3 4" xfId="9583"/>
    <cellStyle name="normální 6 15 2 4" xfId="11219"/>
    <cellStyle name="normální 6 15 2 4 2" xfId="17703"/>
    <cellStyle name="normální 6 15 2 5" xfId="14464"/>
    <cellStyle name="normální 6 15 2 6" xfId="7921"/>
    <cellStyle name="normální 6 15 3" xfId="1059"/>
    <cellStyle name="normální 6 15 3 2" xfId="1828"/>
    <cellStyle name="normální 6 15 3 2 2" xfId="6796"/>
    <cellStyle name="normální 6 15 3 2 2 2" xfId="13533"/>
    <cellStyle name="normální 6 15 3 2 2 2 2" xfId="20017"/>
    <cellStyle name="normální 6 15 3 2 2 3" xfId="16777"/>
    <cellStyle name="normální 6 15 3 2 2 4" xfId="10289"/>
    <cellStyle name="normální 6 15 3 2 3" xfId="11921"/>
    <cellStyle name="normální 6 15 3 2 3 2" xfId="18405"/>
    <cellStyle name="normální 6 15 3 2 4" xfId="15165"/>
    <cellStyle name="normální 6 15 3 2 5" xfId="8626"/>
    <cellStyle name="normální 6 15 3 3" xfId="6216"/>
    <cellStyle name="normální 6 15 3 3 2" xfId="12979"/>
    <cellStyle name="normální 6 15 3 3 2 2" xfId="19463"/>
    <cellStyle name="normální 6 15 3 3 3" xfId="16223"/>
    <cellStyle name="normální 6 15 3 3 4" xfId="9734"/>
    <cellStyle name="normální 6 15 3 4" xfId="11367"/>
    <cellStyle name="normální 6 15 3 4 2" xfId="17851"/>
    <cellStyle name="normální 6 15 3 5" xfId="14612"/>
    <cellStyle name="normální 6 15 3 6" xfId="8069"/>
    <cellStyle name="normální 6 15 4" xfId="1533"/>
    <cellStyle name="normální 6 15 4 2" xfId="6501"/>
    <cellStyle name="normální 6 15 4 2 2" xfId="13238"/>
    <cellStyle name="normální 6 15 4 2 2 2" xfId="19722"/>
    <cellStyle name="normální 6 15 4 2 3" xfId="16482"/>
    <cellStyle name="normální 6 15 4 2 4" xfId="9994"/>
    <cellStyle name="normální 6 15 4 3" xfId="11626"/>
    <cellStyle name="normální 6 15 4 3 2" xfId="18110"/>
    <cellStyle name="normální 6 15 4 4" xfId="14870"/>
    <cellStyle name="normální 6 15 4 5" xfId="8331"/>
    <cellStyle name="normální 6 15 5" xfId="5913"/>
    <cellStyle name="normální 6 15 5 2" xfId="12680"/>
    <cellStyle name="normální 6 15 5 2 2" xfId="19164"/>
    <cellStyle name="normální 6 15 5 3" xfId="15924"/>
    <cellStyle name="normální 6 15 5 4" xfId="9434"/>
    <cellStyle name="normální 6 15 6" xfId="11072"/>
    <cellStyle name="normální 6 15 6 2" xfId="17556"/>
    <cellStyle name="normální 6 15 7" xfId="14317"/>
    <cellStyle name="normální 6 15 8" xfId="7774"/>
    <cellStyle name="normální 6 16" xfId="802"/>
    <cellStyle name="normální 6 16 2" xfId="977"/>
    <cellStyle name="normální 6 16 2 2" xfId="1758"/>
    <cellStyle name="normální 6 16 2 2 2" xfId="6726"/>
    <cellStyle name="normální 6 16 2 2 2 2" xfId="13463"/>
    <cellStyle name="normální 6 16 2 2 2 2 2" xfId="19947"/>
    <cellStyle name="normální 6 16 2 2 2 3" xfId="16707"/>
    <cellStyle name="normální 6 16 2 2 2 4" xfId="10219"/>
    <cellStyle name="normální 6 16 2 2 3" xfId="11851"/>
    <cellStyle name="normální 6 16 2 2 3 2" xfId="18335"/>
    <cellStyle name="normální 6 16 2 2 4" xfId="15095"/>
    <cellStyle name="normální 6 16 2 2 5" xfId="8556"/>
    <cellStyle name="normální 6 16 2 3" xfId="6142"/>
    <cellStyle name="normální 6 16 2 3 2" xfId="12907"/>
    <cellStyle name="normální 6 16 2 3 2 2" xfId="19391"/>
    <cellStyle name="normální 6 16 2 3 3" xfId="16151"/>
    <cellStyle name="normální 6 16 2 3 4" xfId="9662"/>
    <cellStyle name="normální 6 16 2 4" xfId="11297"/>
    <cellStyle name="normální 6 16 2 4 2" xfId="17781"/>
    <cellStyle name="normální 6 16 2 5" xfId="14542"/>
    <cellStyle name="normální 6 16 2 6" xfId="7999"/>
    <cellStyle name="normální 6 16 3" xfId="1152"/>
    <cellStyle name="normální 6 16 3 2" xfId="1906"/>
    <cellStyle name="normální 6 16 3 2 2" xfId="6874"/>
    <cellStyle name="normální 6 16 3 2 2 2" xfId="13611"/>
    <cellStyle name="normální 6 16 3 2 2 2 2" xfId="20095"/>
    <cellStyle name="normální 6 16 3 2 2 3" xfId="16855"/>
    <cellStyle name="normální 6 16 3 2 2 4" xfId="10367"/>
    <cellStyle name="normální 6 16 3 2 3" xfId="11999"/>
    <cellStyle name="normální 6 16 3 2 3 2" xfId="18483"/>
    <cellStyle name="normální 6 16 3 2 4" xfId="15243"/>
    <cellStyle name="normální 6 16 3 2 5" xfId="8704"/>
    <cellStyle name="normální 6 16 3 3" xfId="6297"/>
    <cellStyle name="normální 6 16 3 3 2" xfId="13059"/>
    <cellStyle name="normální 6 16 3 3 2 2" xfId="19543"/>
    <cellStyle name="normální 6 16 3 3 3" xfId="16303"/>
    <cellStyle name="normální 6 16 3 3 4" xfId="9814"/>
    <cellStyle name="normální 6 16 3 4" xfId="11445"/>
    <cellStyle name="normální 6 16 3 4 2" xfId="17929"/>
    <cellStyle name="normální 6 16 3 5" xfId="14690"/>
    <cellStyle name="normální 6 16 3 6" xfId="8147"/>
    <cellStyle name="normální 6 16 4" xfId="1610"/>
    <cellStyle name="normální 6 16 4 2" xfId="6578"/>
    <cellStyle name="normální 6 16 4 2 2" xfId="13315"/>
    <cellStyle name="normální 6 16 4 2 2 2" xfId="19799"/>
    <cellStyle name="normální 6 16 4 2 3" xfId="16559"/>
    <cellStyle name="normální 6 16 4 2 4" xfId="10071"/>
    <cellStyle name="normální 6 16 4 3" xfId="11703"/>
    <cellStyle name="normální 6 16 4 3 2" xfId="18187"/>
    <cellStyle name="normální 6 16 4 4" xfId="14947"/>
    <cellStyle name="normální 6 16 4 5" xfId="8408"/>
    <cellStyle name="normální 6 16 5" xfId="5992"/>
    <cellStyle name="normální 6 16 5 2" xfId="12758"/>
    <cellStyle name="normální 6 16 5 2 2" xfId="19242"/>
    <cellStyle name="normální 6 16 5 3" xfId="16002"/>
    <cellStyle name="normální 6 16 5 4" xfId="9512"/>
    <cellStyle name="normální 6 16 6" xfId="11149"/>
    <cellStyle name="normální 6 16 6 2" xfId="17633"/>
    <cellStyle name="normální 6 16 7" xfId="14394"/>
    <cellStyle name="normální 6 16 8" xfId="7851"/>
    <cellStyle name="normální 6 17" xfId="720"/>
    <cellStyle name="normální 6 17 2" xfId="895"/>
    <cellStyle name="normální 6 17 2 2" xfId="1689"/>
    <cellStyle name="normální 6 17 2 2 2" xfId="6657"/>
    <cellStyle name="normální 6 17 2 2 2 2" xfId="13394"/>
    <cellStyle name="normální 6 17 2 2 2 2 2" xfId="19878"/>
    <cellStyle name="normální 6 17 2 2 2 3" xfId="16638"/>
    <cellStyle name="normální 6 17 2 2 2 4" xfId="10150"/>
    <cellStyle name="normální 6 17 2 2 3" xfId="11782"/>
    <cellStyle name="normální 6 17 2 2 3 2" xfId="18266"/>
    <cellStyle name="normální 6 17 2 2 4" xfId="15026"/>
    <cellStyle name="normální 6 17 2 2 5" xfId="8487"/>
    <cellStyle name="normální 6 17 2 3" xfId="6072"/>
    <cellStyle name="normální 6 17 2 3 2" xfId="12837"/>
    <cellStyle name="normální 6 17 2 3 2 2" xfId="19321"/>
    <cellStyle name="normální 6 17 2 3 3" xfId="16081"/>
    <cellStyle name="normální 6 17 2 3 4" xfId="9592"/>
    <cellStyle name="normální 6 17 2 4" xfId="11228"/>
    <cellStyle name="normální 6 17 2 4 2" xfId="17712"/>
    <cellStyle name="normální 6 17 2 5" xfId="14473"/>
    <cellStyle name="normální 6 17 2 6" xfId="7930"/>
    <cellStyle name="normální 6 17 3" xfId="1070"/>
    <cellStyle name="normální 6 17 3 2" xfId="1837"/>
    <cellStyle name="normální 6 17 3 2 2" xfId="6805"/>
    <cellStyle name="normální 6 17 3 2 2 2" xfId="13542"/>
    <cellStyle name="normální 6 17 3 2 2 2 2" xfId="20026"/>
    <cellStyle name="normální 6 17 3 2 2 3" xfId="16786"/>
    <cellStyle name="normální 6 17 3 2 2 4" xfId="10298"/>
    <cellStyle name="normální 6 17 3 2 3" xfId="11930"/>
    <cellStyle name="normální 6 17 3 2 3 2" xfId="18414"/>
    <cellStyle name="normální 6 17 3 2 4" xfId="15174"/>
    <cellStyle name="normální 6 17 3 2 5" xfId="8635"/>
    <cellStyle name="normální 6 17 3 3" xfId="6225"/>
    <cellStyle name="normální 6 17 3 3 2" xfId="12988"/>
    <cellStyle name="normální 6 17 3 3 2 2" xfId="19472"/>
    <cellStyle name="normální 6 17 3 3 3" xfId="16232"/>
    <cellStyle name="normální 6 17 3 3 4" xfId="9743"/>
    <cellStyle name="normální 6 17 3 4" xfId="11376"/>
    <cellStyle name="normální 6 17 3 4 2" xfId="17860"/>
    <cellStyle name="normální 6 17 3 5" xfId="14621"/>
    <cellStyle name="normální 6 17 3 6" xfId="8078"/>
    <cellStyle name="normální 6 17 4" xfId="1541"/>
    <cellStyle name="normální 6 17 4 2" xfId="6509"/>
    <cellStyle name="normální 6 17 4 2 2" xfId="13246"/>
    <cellStyle name="normální 6 17 4 2 2 2" xfId="19730"/>
    <cellStyle name="normální 6 17 4 2 3" xfId="16490"/>
    <cellStyle name="normální 6 17 4 2 4" xfId="10002"/>
    <cellStyle name="normální 6 17 4 3" xfId="11634"/>
    <cellStyle name="normální 6 17 4 3 2" xfId="18118"/>
    <cellStyle name="normální 6 17 4 4" xfId="14878"/>
    <cellStyle name="normální 6 17 4 5" xfId="8339"/>
    <cellStyle name="normální 6 17 5" xfId="5922"/>
    <cellStyle name="normální 6 17 5 2" xfId="12689"/>
    <cellStyle name="normální 6 17 5 2 2" xfId="19173"/>
    <cellStyle name="normální 6 17 5 3" xfId="15933"/>
    <cellStyle name="normální 6 17 5 4" xfId="9443"/>
    <cellStyle name="normální 6 17 6" xfId="11080"/>
    <cellStyle name="normální 6 17 6 2" xfId="17564"/>
    <cellStyle name="normální 6 17 7" xfId="14325"/>
    <cellStyle name="normální 6 17 8" xfId="7782"/>
    <cellStyle name="normální 6 18" xfId="799"/>
    <cellStyle name="normální 6 18 2" xfId="974"/>
    <cellStyle name="normální 6 18 2 2" xfId="1755"/>
    <cellStyle name="normální 6 18 2 2 2" xfId="6723"/>
    <cellStyle name="normální 6 18 2 2 2 2" xfId="13460"/>
    <cellStyle name="normální 6 18 2 2 2 2 2" xfId="19944"/>
    <cellStyle name="normální 6 18 2 2 2 3" xfId="16704"/>
    <cellStyle name="normální 6 18 2 2 2 4" xfId="10216"/>
    <cellStyle name="normální 6 18 2 2 3" xfId="11848"/>
    <cellStyle name="normální 6 18 2 2 3 2" xfId="18332"/>
    <cellStyle name="normální 6 18 2 2 4" xfId="15092"/>
    <cellStyle name="normální 6 18 2 2 5" xfId="8553"/>
    <cellStyle name="normální 6 18 2 3" xfId="6139"/>
    <cellStyle name="normální 6 18 2 3 2" xfId="12904"/>
    <cellStyle name="normální 6 18 2 3 2 2" xfId="19388"/>
    <cellStyle name="normální 6 18 2 3 3" xfId="16148"/>
    <cellStyle name="normální 6 18 2 3 4" xfId="9659"/>
    <cellStyle name="normální 6 18 2 4" xfId="11294"/>
    <cellStyle name="normální 6 18 2 4 2" xfId="17778"/>
    <cellStyle name="normální 6 18 2 5" xfId="14539"/>
    <cellStyle name="normální 6 18 2 6" xfId="7996"/>
    <cellStyle name="normální 6 18 3" xfId="1149"/>
    <cellStyle name="normální 6 18 3 2" xfId="1903"/>
    <cellStyle name="normální 6 18 3 2 2" xfId="6871"/>
    <cellStyle name="normální 6 18 3 2 2 2" xfId="13608"/>
    <cellStyle name="normální 6 18 3 2 2 2 2" xfId="20092"/>
    <cellStyle name="normální 6 18 3 2 2 3" xfId="16852"/>
    <cellStyle name="normální 6 18 3 2 2 4" xfId="10364"/>
    <cellStyle name="normální 6 18 3 2 3" xfId="11996"/>
    <cellStyle name="normální 6 18 3 2 3 2" xfId="18480"/>
    <cellStyle name="normální 6 18 3 2 4" xfId="15240"/>
    <cellStyle name="normální 6 18 3 2 5" xfId="8701"/>
    <cellStyle name="normální 6 18 3 3" xfId="6294"/>
    <cellStyle name="normální 6 18 3 3 2" xfId="13056"/>
    <cellStyle name="normální 6 18 3 3 2 2" xfId="19540"/>
    <cellStyle name="normální 6 18 3 3 3" xfId="16300"/>
    <cellStyle name="normální 6 18 3 3 4" xfId="9811"/>
    <cellStyle name="normální 6 18 3 4" xfId="11442"/>
    <cellStyle name="normální 6 18 3 4 2" xfId="17926"/>
    <cellStyle name="normální 6 18 3 5" xfId="14687"/>
    <cellStyle name="normální 6 18 3 6" xfId="8144"/>
    <cellStyle name="normální 6 18 4" xfId="1607"/>
    <cellStyle name="normální 6 18 4 2" xfId="6575"/>
    <cellStyle name="normální 6 18 4 2 2" xfId="13312"/>
    <cellStyle name="normální 6 18 4 2 2 2" xfId="19796"/>
    <cellStyle name="normální 6 18 4 2 3" xfId="16556"/>
    <cellStyle name="normální 6 18 4 2 4" xfId="10068"/>
    <cellStyle name="normální 6 18 4 3" xfId="11700"/>
    <cellStyle name="normální 6 18 4 3 2" xfId="18184"/>
    <cellStyle name="normální 6 18 4 4" xfId="14944"/>
    <cellStyle name="normální 6 18 4 5" xfId="8405"/>
    <cellStyle name="normální 6 18 5" xfId="5989"/>
    <cellStyle name="normální 6 18 5 2" xfId="12755"/>
    <cellStyle name="normální 6 18 5 2 2" xfId="19239"/>
    <cellStyle name="normální 6 18 5 3" xfId="15999"/>
    <cellStyle name="normální 6 18 5 4" xfId="9509"/>
    <cellStyle name="normální 6 18 6" xfId="11146"/>
    <cellStyle name="normální 6 18 6 2" xfId="17630"/>
    <cellStyle name="normální 6 18 7" xfId="14391"/>
    <cellStyle name="normální 6 18 8" xfId="7848"/>
    <cellStyle name="normální 6 19" xfId="718"/>
    <cellStyle name="normální 6 19 2" xfId="893"/>
    <cellStyle name="normální 6 19 2 2" xfId="1687"/>
    <cellStyle name="normální 6 19 2 2 2" xfId="6655"/>
    <cellStyle name="normální 6 19 2 2 2 2" xfId="13392"/>
    <cellStyle name="normální 6 19 2 2 2 2 2" xfId="19876"/>
    <cellStyle name="normální 6 19 2 2 2 3" xfId="16636"/>
    <cellStyle name="normální 6 19 2 2 2 4" xfId="10148"/>
    <cellStyle name="normální 6 19 2 2 3" xfId="11780"/>
    <cellStyle name="normální 6 19 2 2 3 2" xfId="18264"/>
    <cellStyle name="normální 6 19 2 2 4" xfId="15024"/>
    <cellStyle name="normální 6 19 2 2 5" xfId="8485"/>
    <cellStyle name="normální 6 19 2 3" xfId="6070"/>
    <cellStyle name="normální 6 19 2 3 2" xfId="12835"/>
    <cellStyle name="normální 6 19 2 3 2 2" xfId="19319"/>
    <cellStyle name="normální 6 19 2 3 3" xfId="16079"/>
    <cellStyle name="normální 6 19 2 3 4" xfId="9590"/>
    <cellStyle name="normální 6 19 2 4" xfId="11226"/>
    <cellStyle name="normální 6 19 2 4 2" xfId="17710"/>
    <cellStyle name="normální 6 19 2 5" xfId="14471"/>
    <cellStyle name="normální 6 19 2 6" xfId="7928"/>
    <cellStyle name="normální 6 19 3" xfId="1068"/>
    <cellStyle name="normální 6 19 3 2" xfId="1835"/>
    <cellStyle name="normální 6 19 3 2 2" xfId="6803"/>
    <cellStyle name="normální 6 19 3 2 2 2" xfId="13540"/>
    <cellStyle name="normální 6 19 3 2 2 2 2" xfId="20024"/>
    <cellStyle name="normální 6 19 3 2 2 3" xfId="16784"/>
    <cellStyle name="normální 6 19 3 2 2 4" xfId="10296"/>
    <cellStyle name="normální 6 19 3 2 3" xfId="11928"/>
    <cellStyle name="normální 6 19 3 2 3 2" xfId="18412"/>
    <cellStyle name="normální 6 19 3 2 4" xfId="15172"/>
    <cellStyle name="normální 6 19 3 2 5" xfId="8633"/>
    <cellStyle name="normální 6 19 3 3" xfId="6223"/>
    <cellStyle name="normální 6 19 3 3 2" xfId="12986"/>
    <cellStyle name="normální 6 19 3 3 2 2" xfId="19470"/>
    <cellStyle name="normální 6 19 3 3 3" xfId="16230"/>
    <cellStyle name="normální 6 19 3 3 4" xfId="9741"/>
    <cellStyle name="normální 6 19 3 4" xfId="11374"/>
    <cellStyle name="normální 6 19 3 4 2" xfId="17858"/>
    <cellStyle name="normální 6 19 3 5" xfId="14619"/>
    <cellStyle name="normální 6 19 3 6" xfId="8076"/>
    <cellStyle name="normální 6 19 4" xfId="1539"/>
    <cellStyle name="normální 6 19 4 2" xfId="6507"/>
    <cellStyle name="normální 6 19 4 2 2" xfId="13244"/>
    <cellStyle name="normální 6 19 4 2 2 2" xfId="19728"/>
    <cellStyle name="normální 6 19 4 2 3" xfId="16488"/>
    <cellStyle name="normální 6 19 4 2 4" xfId="10000"/>
    <cellStyle name="normální 6 19 4 3" xfId="11632"/>
    <cellStyle name="normální 6 19 4 3 2" xfId="18116"/>
    <cellStyle name="normální 6 19 4 4" xfId="14876"/>
    <cellStyle name="normální 6 19 4 5" xfId="8337"/>
    <cellStyle name="normální 6 19 5" xfId="5920"/>
    <cellStyle name="normální 6 19 5 2" xfId="12687"/>
    <cellStyle name="normální 6 19 5 2 2" xfId="19171"/>
    <cellStyle name="normální 6 19 5 3" xfId="15931"/>
    <cellStyle name="normální 6 19 5 4" xfId="9441"/>
    <cellStyle name="normální 6 19 6" xfId="11078"/>
    <cellStyle name="normální 6 19 6 2" xfId="17562"/>
    <cellStyle name="normální 6 19 7" xfId="14323"/>
    <cellStyle name="normální 6 19 8" xfId="7780"/>
    <cellStyle name="normální 6 2" xfId="525"/>
    <cellStyle name="normální 6 2 2" xfId="5511"/>
    <cellStyle name="normální 6 2 2 2" xfId="7088"/>
    <cellStyle name="normální 6 2 2 2 2" xfId="13794"/>
    <cellStyle name="normální 6 2 2 2 2 2" xfId="20278"/>
    <cellStyle name="normální 6 2 2 2 3" xfId="17038"/>
    <cellStyle name="normální 6 2 2 2 4" xfId="10550"/>
    <cellStyle name="normální 6 2 2 3" xfId="5351"/>
    <cellStyle name="normální 6 2 2 3 2" xfId="12302"/>
    <cellStyle name="normální 6 2 2 3 2 2" xfId="18786"/>
    <cellStyle name="normální 6 2 2 3 3" xfId="15545"/>
    <cellStyle name="normální 6 2 2 3 4" xfId="9055"/>
    <cellStyle name="normální 6 2 2 4" xfId="12383"/>
    <cellStyle name="normální 6 2 2 4 2" xfId="18867"/>
    <cellStyle name="normální 6 2 2 5" xfId="15626"/>
    <cellStyle name="normální 6 2 2 6" xfId="9137"/>
    <cellStyle name="normální 6 20" xfId="668"/>
    <cellStyle name="normální 6 20 2" xfId="842"/>
    <cellStyle name="normální 6 20 2 2" xfId="1645"/>
    <cellStyle name="normální 6 20 2 2 2" xfId="6613"/>
    <cellStyle name="normální 6 20 2 2 2 2" xfId="13350"/>
    <cellStyle name="normální 6 20 2 2 2 2 2" xfId="19834"/>
    <cellStyle name="normální 6 20 2 2 2 3" xfId="16594"/>
    <cellStyle name="normální 6 20 2 2 2 4" xfId="10106"/>
    <cellStyle name="normální 6 20 2 2 3" xfId="11738"/>
    <cellStyle name="normální 6 20 2 2 3 2" xfId="18222"/>
    <cellStyle name="normální 6 20 2 2 4" xfId="14982"/>
    <cellStyle name="normální 6 20 2 2 5" xfId="8443"/>
    <cellStyle name="normální 6 20 2 3" xfId="6027"/>
    <cellStyle name="normální 6 20 2 3 2" xfId="12793"/>
    <cellStyle name="normální 6 20 2 3 2 2" xfId="19277"/>
    <cellStyle name="normální 6 20 2 3 3" xfId="16037"/>
    <cellStyle name="normální 6 20 2 3 4" xfId="9547"/>
    <cellStyle name="normální 6 20 2 4" xfId="11184"/>
    <cellStyle name="normální 6 20 2 4 2" xfId="17668"/>
    <cellStyle name="normální 6 20 2 5" xfId="14429"/>
    <cellStyle name="normální 6 20 2 6" xfId="7886"/>
    <cellStyle name="normální 6 20 3" xfId="1017"/>
    <cellStyle name="normální 6 20 3 2" xfId="1793"/>
    <cellStyle name="normální 6 20 3 2 2" xfId="6761"/>
    <cellStyle name="normální 6 20 3 2 2 2" xfId="13498"/>
    <cellStyle name="normální 6 20 3 2 2 2 2" xfId="19982"/>
    <cellStyle name="normální 6 20 3 2 2 3" xfId="16742"/>
    <cellStyle name="normální 6 20 3 2 2 4" xfId="10254"/>
    <cellStyle name="normální 6 20 3 2 3" xfId="11886"/>
    <cellStyle name="normální 6 20 3 2 3 2" xfId="18370"/>
    <cellStyle name="normální 6 20 3 2 4" xfId="15130"/>
    <cellStyle name="normální 6 20 3 2 5" xfId="8591"/>
    <cellStyle name="normální 6 20 3 3" xfId="6179"/>
    <cellStyle name="normální 6 20 3 3 2" xfId="12943"/>
    <cellStyle name="normální 6 20 3 3 2 2" xfId="19427"/>
    <cellStyle name="normální 6 20 3 3 3" xfId="16187"/>
    <cellStyle name="normální 6 20 3 3 4" xfId="9698"/>
    <cellStyle name="normální 6 20 3 4" xfId="11332"/>
    <cellStyle name="normální 6 20 3 4 2" xfId="17816"/>
    <cellStyle name="normální 6 20 3 5" xfId="14577"/>
    <cellStyle name="normální 6 20 3 6" xfId="8034"/>
    <cellStyle name="normální 6 20 4" xfId="1498"/>
    <cellStyle name="normální 6 20 4 2" xfId="6466"/>
    <cellStyle name="normální 6 20 4 2 2" xfId="13203"/>
    <cellStyle name="normální 6 20 4 2 2 2" xfId="19687"/>
    <cellStyle name="normální 6 20 4 2 3" xfId="16447"/>
    <cellStyle name="normální 6 20 4 2 4" xfId="9959"/>
    <cellStyle name="normální 6 20 4 3" xfId="11591"/>
    <cellStyle name="normální 6 20 4 3 2" xfId="18075"/>
    <cellStyle name="normální 6 20 4 4" xfId="14835"/>
    <cellStyle name="normální 6 20 4 5" xfId="8296"/>
    <cellStyle name="normální 6 20 5" xfId="5877"/>
    <cellStyle name="normální 6 20 5 2" xfId="12644"/>
    <cellStyle name="normální 6 20 5 2 2" xfId="19128"/>
    <cellStyle name="normální 6 20 5 3" xfId="15888"/>
    <cellStyle name="normální 6 20 5 4" xfId="9398"/>
    <cellStyle name="normální 6 20 6" xfId="11037"/>
    <cellStyle name="normální 6 20 6 2" xfId="17521"/>
    <cellStyle name="normální 6 20 7" xfId="14282"/>
    <cellStyle name="normální 6 20 8" xfId="7739"/>
    <cellStyle name="normální 6 21" xfId="707"/>
    <cellStyle name="normální 6 21 2" xfId="881"/>
    <cellStyle name="normální 6 21 2 2" xfId="1679"/>
    <cellStyle name="normální 6 21 2 2 2" xfId="6647"/>
    <cellStyle name="normální 6 21 2 2 2 2" xfId="13384"/>
    <cellStyle name="normální 6 21 2 2 2 2 2" xfId="19868"/>
    <cellStyle name="normální 6 21 2 2 2 3" xfId="16628"/>
    <cellStyle name="normální 6 21 2 2 2 4" xfId="10140"/>
    <cellStyle name="normální 6 21 2 2 3" xfId="11772"/>
    <cellStyle name="normální 6 21 2 2 3 2" xfId="18256"/>
    <cellStyle name="normální 6 21 2 2 4" xfId="15016"/>
    <cellStyle name="normální 6 21 2 2 5" xfId="8477"/>
    <cellStyle name="normální 6 21 2 3" xfId="6062"/>
    <cellStyle name="normální 6 21 2 3 2" xfId="12827"/>
    <cellStyle name="normální 6 21 2 3 2 2" xfId="19311"/>
    <cellStyle name="normální 6 21 2 3 3" xfId="16071"/>
    <cellStyle name="normální 6 21 2 3 4" xfId="9582"/>
    <cellStyle name="normální 6 21 2 4" xfId="11218"/>
    <cellStyle name="normální 6 21 2 4 2" xfId="17702"/>
    <cellStyle name="normální 6 21 2 5" xfId="14463"/>
    <cellStyle name="normální 6 21 2 6" xfId="7920"/>
    <cellStyle name="normální 6 21 3" xfId="1056"/>
    <cellStyle name="normální 6 21 3 2" xfId="1827"/>
    <cellStyle name="normální 6 21 3 2 2" xfId="6795"/>
    <cellStyle name="normální 6 21 3 2 2 2" xfId="13532"/>
    <cellStyle name="normální 6 21 3 2 2 2 2" xfId="20016"/>
    <cellStyle name="normální 6 21 3 2 2 3" xfId="16776"/>
    <cellStyle name="normální 6 21 3 2 2 4" xfId="10288"/>
    <cellStyle name="normální 6 21 3 2 3" xfId="11920"/>
    <cellStyle name="normální 6 21 3 2 3 2" xfId="18404"/>
    <cellStyle name="normální 6 21 3 2 4" xfId="15164"/>
    <cellStyle name="normální 6 21 3 2 5" xfId="8625"/>
    <cellStyle name="normální 6 21 3 3" xfId="6215"/>
    <cellStyle name="normální 6 21 3 3 2" xfId="12978"/>
    <cellStyle name="normální 6 21 3 3 2 2" xfId="19462"/>
    <cellStyle name="normální 6 21 3 3 3" xfId="16222"/>
    <cellStyle name="normální 6 21 3 3 4" xfId="9733"/>
    <cellStyle name="normální 6 21 3 4" xfId="11366"/>
    <cellStyle name="normální 6 21 3 4 2" xfId="17850"/>
    <cellStyle name="normální 6 21 3 5" xfId="14611"/>
    <cellStyle name="normální 6 21 3 6" xfId="8068"/>
    <cellStyle name="normální 6 21 4" xfId="1532"/>
    <cellStyle name="normální 6 21 4 2" xfId="6500"/>
    <cellStyle name="normální 6 21 4 2 2" xfId="13237"/>
    <cellStyle name="normální 6 21 4 2 2 2" xfId="19721"/>
    <cellStyle name="normální 6 21 4 2 3" xfId="16481"/>
    <cellStyle name="normální 6 21 4 2 4" xfId="9993"/>
    <cellStyle name="normální 6 21 4 3" xfId="11625"/>
    <cellStyle name="normální 6 21 4 3 2" xfId="18109"/>
    <cellStyle name="normální 6 21 4 4" xfId="14869"/>
    <cellStyle name="normální 6 21 4 5" xfId="8330"/>
    <cellStyle name="normální 6 21 5" xfId="5912"/>
    <cellStyle name="normální 6 21 5 2" xfId="12679"/>
    <cellStyle name="normální 6 21 5 2 2" xfId="19163"/>
    <cellStyle name="normální 6 21 5 3" xfId="15923"/>
    <cellStyle name="normální 6 21 5 4" xfId="9433"/>
    <cellStyle name="normální 6 21 6" xfId="11071"/>
    <cellStyle name="normální 6 21 6 2" xfId="17555"/>
    <cellStyle name="normální 6 21 7" xfId="14316"/>
    <cellStyle name="normální 6 21 8" xfId="7773"/>
    <cellStyle name="normální 6 22" xfId="665"/>
    <cellStyle name="normální 6 22 2" xfId="839"/>
    <cellStyle name="normální 6 22 2 2" xfId="1642"/>
    <cellStyle name="normální 6 22 2 2 2" xfId="6610"/>
    <cellStyle name="normální 6 22 2 2 2 2" xfId="13347"/>
    <cellStyle name="normální 6 22 2 2 2 2 2" xfId="19831"/>
    <cellStyle name="normální 6 22 2 2 2 3" xfId="16591"/>
    <cellStyle name="normální 6 22 2 2 2 4" xfId="10103"/>
    <cellStyle name="normální 6 22 2 2 3" xfId="11735"/>
    <cellStyle name="normální 6 22 2 2 3 2" xfId="18219"/>
    <cellStyle name="normální 6 22 2 2 4" xfId="14979"/>
    <cellStyle name="normální 6 22 2 2 5" xfId="8440"/>
    <cellStyle name="normální 6 22 2 3" xfId="6024"/>
    <cellStyle name="normální 6 22 2 3 2" xfId="12790"/>
    <cellStyle name="normální 6 22 2 3 2 2" xfId="19274"/>
    <cellStyle name="normální 6 22 2 3 3" xfId="16034"/>
    <cellStyle name="normální 6 22 2 3 4" xfId="9544"/>
    <cellStyle name="normální 6 22 2 4" xfId="11181"/>
    <cellStyle name="normální 6 22 2 4 2" xfId="17665"/>
    <cellStyle name="normální 6 22 2 5" xfId="14426"/>
    <cellStyle name="normální 6 22 2 6" xfId="7883"/>
    <cellStyle name="normální 6 22 3" xfId="1014"/>
    <cellStyle name="normální 6 22 3 2" xfId="1790"/>
    <cellStyle name="normální 6 22 3 2 2" xfId="6758"/>
    <cellStyle name="normální 6 22 3 2 2 2" xfId="13495"/>
    <cellStyle name="normální 6 22 3 2 2 2 2" xfId="19979"/>
    <cellStyle name="normální 6 22 3 2 2 3" xfId="16739"/>
    <cellStyle name="normální 6 22 3 2 2 4" xfId="10251"/>
    <cellStyle name="normální 6 22 3 2 3" xfId="11883"/>
    <cellStyle name="normální 6 22 3 2 3 2" xfId="18367"/>
    <cellStyle name="normální 6 22 3 2 4" xfId="15127"/>
    <cellStyle name="normální 6 22 3 2 5" xfId="8588"/>
    <cellStyle name="normální 6 22 3 3" xfId="6176"/>
    <cellStyle name="normální 6 22 3 3 2" xfId="12940"/>
    <cellStyle name="normální 6 22 3 3 2 2" xfId="19424"/>
    <cellStyle name="normální 6 22 3 3 3" xfId="16184"/>
    <cellStyle name="normální 6 22 3 3 4" xfId="9695"/>
    <cellStyle name="normální 6 22 3 4" xfId="11329"/>
    <cellStyle name="normální 6 22 3 4 2" xfId="17813"/>
    <cellStyle name="normální 6 22 3 5" xfId="14574"/>
    <cellStyle name="normální 6 22 3 6" xfId="8031"/>
    <cellStyle name="normální 6 22 4" xfId="1495"/>
    <cellStyle name="normální 6 22 4 2" xfId="6463"/>
    <cellStyle name="normální 6 22 4 2 2" xfId="13200"/>
    <cellStyle name="normální 6 22 4 2 2 2" xfId="19684"/>
    <cellStyle name="normální 6 22 4 2 3" xfId="16444"/>
    <cellStyle name="normální 6 22 4 2 4" xfId="9956"/>
    <cellStyle name="normální 6 22 4 3" xfId="11588"/>
    <cellStyle name="normální 6 22 4 3 2" xfId="18072"/>
    <cellStyle name="normální 6 22 4 4" xfId="14832"/>
    <cellStyle name="normální 6 22 4 5" xfId="8293"/>
    <cellStyle name="normální 6 22 5" xfId="5874"/>
    <cellStyle name="normální 6 22 5 2" xfId="12641"/>
    <cellStyle name="normální 6 22 5 2 2" xfId="19125"/>
    <cellStyle name="normální 6 22 5 3" xfId="15885"/>
    <cellStyle name="normální 6 22 5 4" xfId="9395"/>
    <cellStyle name="normální 6 22 6" xfId="11034"/>
    <cellStyle name="normální 6 22 6 2" xfId="17518"/>
    <cellStyle name="normální 6 22 7" xfId="14279"/>
    <cellStyle name="normální 6 22 8" xfId="7736"/>
    <cellStyle name="normální 6 23" xfId="702"/>
    <cellStyle name="normální 6 23 2" xfId="876"/>
    <cellStyle name="normální 6 23 2 2" xfId="1675"/>
    <cellStyle name="normální 6 23 2 2 2" xfId="6643"/>
    <cellStyle name="normální 6 23 2 2 2 2" xfId="13380"/>
    <cellStyle name="normální 6 23 2 2 2 2 2" xfId="19864"/>
    <cellStyle name="normální 6 23 2 2 2 3" xfId="16624"/>
    <cellStyle name="normální 6 23 2 2 2 4" xfId="10136"/>
    <cellStyle name="normální 6 23 2 2 3" xfId="11768"/>
    <cellStyle name="normální 6 23 2 2 3 2" xfId="18252"/>
    <cellStyle name="normální 6 23 2 2 4" xfId="15012"/>
    <cellStyle name="normální 6 23 2 2 5" xfId="8473"/>
    <cellStyle name="normální 6 23 2 3" xfId="6058"/>
    <cellStyle name="normální 6 23 2 3 2" xfId="12823"/>
    <cellStyle name="normální 6 23 2 3 2 2" xfId="19307"/>
    <cellStyle name="normální 6 23 2 3 3" xfId="16067"/>
    <cellStyle name="normální 6 23 2 3 4" xfId="9578"/>
    <cellStyle name="normální 6 23 2 4" xfId="11214"/>
    <cellStyle name="normální 6 23 2 4 2" xfId="17698"/>
    <cellStyle name="normální 6 23 2 5" xfId="14459"/>
    <cellStyle name="normální 6 23 2 6" xfId="7916"/>
    <cellStyle name="normální 6 23 3" xfId="1051"/>
    <cellStyle name="normální 6 23 3 2" xfId="1823"/>
    <cellStyle name="normální 6 23 3 2 2" xfId="6791"/>
    <cellStyle name="normální 6 23 3 2 2 2" xfId="13528"/>
    <cellStyle name="normální 6 23 3 2 2 2 2" xfId="20012"/>
    <cellStyle name="normální 6 23 3 2 2 3" xfId="16772"/>
    <cellStyle name="normální 6 23 3 2 2 4" xfId="10284"/>
    <cellStyle name="normální 6 23 3 2 3" xfId="11916"/>
    <cellStyle name="normální 6 23 3 2 3 2" xfId="18400"/>
    <cellStyle name="normální 6 23 3 2 4" xfId="15160"/>
    <cellStyle name="normální 6 23 3 2 5" xfId="8621"/>
    <cellStyle name="normální 6 23 3 3" xfId="6211"/>
    <cellStyle name="normální 6 23 3 3 2" xfId="12974"/>
    <cellStyle name="normální 6 23 3 3 2 2" xfId="19458"/>
    <cellStyle name="normální 6 23 3 3 3" xfId="16218"/>
    <cellStyle name="normální 6 23 3 3 4" xfId="9729"/>
    <cellStyle name="normální 6 23 3 4" xfId="11362"/>
    <cellStyle name="normální 6 23 3 4 2" xfId="17846"/>
    <cellStyle name="normální 6 23 3 5" xfId="14607"/>
    <cellStyle name="normální 6 23 3 6" xfId="8064"/>
    <cellStyle name="normální 6 23 4" xfId="1528"/>
    <cellStyle name="normální 6 23 4 2" xfId="6496"/>
    <cellStyle name="normální 6 23 4 2 2" xfId="13233"/>
    <cellStyle name="normální 6 23 4 2 2 2" xfId="19717"/>
    <cellStyle name="normální 6 23 4 2 3" xfId="16477"/>
    <cellStyle name="normální 6 23 4 2 4" xfId="9989"/>
    <cellStyle name="normální 6 23 4 3" xfId="11621"/>
    <cellStyle name="normální 6 23 4 3 2" xfId="18105"/>
    <cellStyle name="normální 6 23 4 4" xfId="14865"/>
    <cellStyle name="normální 6 23 4 5" xfId="8326"/>
    <cellStyle name="normální 6 23 5" xfId="5908"/>
    <cellStyle name="normální 6 23 5 2" xfId="12675"/>
    <cellStyle name="normální 6 23 5 2 2" xfId="19159"/>
    <cellStyle name="normální 6 23 5 3" xfId="15919"/>
    <cellStyle name="normální 6 23 5 4" xfId="9429"/>
    <cellStyle name="normální 6 23 6" xfId="11067"/>
    <cellStyle name="normální 6 23 6 2" xfId="17551"/>
    <cellStyle name="normální 6 23 7" xfId="14312"/>
    <cellStyle name="normální 6 23 8" xfId="7769"/>
    <cellStyle name="normální 6 24" xfId="656"/>
    <cellStyle name="normální 6 24 2" xfId="827"/>
    <cellStyle name="normální 6 24 2 2" xfId="1632"/>
    <cellStyle name="normální 6 24 2 2 2" xfId="6600"/>
    <cellStyle name="normální 6 24 2 2 2 2" xfId="13337"/>
    <cellStyle name="normální 6 24 2 2 2 2 2" xfId="19821"/>
    <cellStyle name="normální 6 24 2 2 2 3" xfId="16581"/>
    <cellStyle name="normální 6 24 2 2 2 4" xfId="10093"/>
    <cellStyle name="normální 6 24 2 2 3" xfId="11725"/>
    <cellStyle name="normální 6 24 2 2 3 2" xfId="18209"/>
    <cellStyle name="normální 6 24 2 2 4" xfId="14969"/>
    <cellStyle name="normální 6 24 2 2 5" xfId="8430"/>
    <cellStyle name="normální 6 24 2 3" xfId="6014"/>
    <cellStyle name="normální 6 24 2 3 2" xfId="12780"/>
    <cellStyle name="normální 6 24 2 3 2 2" xfId="19264"/>
    <cellStyle name="normální 6 24 2 3 3" xfId="16024"/>
    <cellStyle name="normální 6 24 2 3 4" xfId="9534"/>
    <cellStyle name="normální 6 24 2 4" xfId="11171"/>
    <cellStyle name="normální 6 24 2 4 2" xfId="17655"/>
    <cellStyle name="normální 6 24 2 5" xfId="14416"/>
    <cellStyle name="normální 6 24 2 6" xfId="7873"/>
    <cellStyle name="normální 6 24 3" xfId="1002"/>
    <cellStyle name="normální 6 24 3 2" xfId="1780"/>
    <cellStyle name="normální 6 24 3 2 2" xfId="6748"/>
    <cellStyle name="normální 6 24 3 2 2 2" xfId="13485"/>
    <cellStyle name="normální 6 24 3 2 2 2 2" xfId="19969"/>
    <cellStyle name="normální 6 24 3 2 2 3" xfId="16729"/>
    <cellStyle name="normální 6 24 3 2 2 4" xfId="10241"/>
    <cellStyle name="normální 6 24 3 2 3" xfId="11873"/>
    <cellStyle name="normální 6 24 3 2 3 2" xfId="18357"/>
    <cellStyle name="normální 6 24 3 2 4" xfId="15117"/>
    <cellStyle name="normální 6 24 3 2 5" xfId="8578"/>
    <cellStyle name="normální 6 24 3 3" xfId="6166"/>
    <cellStyle name="normální 6 24 3 3 2" xfId="12930"/>
    <cellStyle name="normální 6 24 3 3 2 2" xfId="19414"/>
    <cellStyle name="normální 6 24 3 3 3" xfId="16174"/>
    <cellStyle name="normální 6 24 3 3 4" xfId="9685"/>
    <cellStyle name="normální 6 24 3 4" xfId="11319"/>
    <cellStyle name="normální 6 24 3 4 2" xfId="17803"/>
    <cellStyle name="normální 6 24 3 5" xfId="14564"/>
    <cellStyle name="normální 6 24 3 6" xfId="8021"/>
    <cellStyle name="normální 6 24 4" xfId="1488"/>
    <cellStyle name="normální 6 24 4 2" xfId="6456"/>
    <cellStyle name="normální 6 24 4 2 2" xfId="13193"/>
    <cellStyle name="normální 6 24 4 2 2 2" xfId="19677"/>
    <cellStyle name="normální 6 24 4 2 3" xfId="16437"/>
    <cellStyle name="normální 6 24 4 2 4" xfId="9949"/>
    <cellStyle name="normální 6 24 4 3" xfId="11581"/>
    <cellStyle name="normální 6 24 4 3 2" xfId="18065"/>
    <cellStyle name="normální 6 24 4 4" xfId="14825"/>
    <cellStyle name="normální 6 24 4 5" xfId="8286"/>
    <cellStyle name="normální 6 24 5" xfId="5867"/>
    <cellStyle name="normální 6 24 5 2" xfId="12634"/>
    <cellStyle name="normální 6 24 5 2 2" xfId="19118"/>
    <cellStyle name="normální 6 24 5 3" xfId="15878"/>
    <cellStyle name="normální 6 24 5 4" xfId="9388"/>
    <cellStyle name="normální 6 24 6" xfId="11027"/>
    <cellStyle name="normální 6 24 6 2" xfId="17511"/>
    <cellStyle name="normální 6 24 7" xfId="14272"/>
    <cellStyle name="normální 6 24 8" xfId="7729"/>
    <cellStyle name="normální 6 25" xfId="807"/>
    <cellStyle name="normální 6 25 2" xfId="1614"/>
    <cellStyle name="normální 6 25 2 2" xfId="6582"/>
    <cellStyle name="normální 6 25 2 2 2" xfId="13319"/>
    <cellStyle name="normální 6 25 2 2 2 2" xfId="19803"/>
    <cellStyle name="normální 6 25 2 2 3" xfId="16563"/>
    <cellStyle name="normální 6 25 2 2 4" xfId="10075"/>
    <cellStyle name="normální 6 25 2 3" xfId="11707"/>
    <cellStyle name="normální 6 25 2 3 2" xfId="18191"/>
    <cellStyle name="normální 6 25 2 4" xfId="14951"/>
    <cellStyle name="normální 6 25 2 5" xfId="8412"/>
    <cellStyle name="normální 6 25 3" xfId="5996"/>
    <cellStyle name="normální 6 25 3 2" xfId="12762"/>
    <cellStyle name="normální 6 25 3 2 2" xfId="19246"/>
    <cellStyle name="normální 6 25 3 3" xfId="16006"/>
    <cellStyle name="normální 6 25 3 4" xfId="9516"/>
    <cellStyle name="normální 6 25 4" xfId="11153"/>
    <cellStyle name="normální 6 25 4 2" xfId="17637"/>
    <cellStyle name="normální 6 25 5" xfId="14398"/>
    <cellStyle name="normální 6 25 6" xfId="7855"/>
    <cellStyle name="normální 6 26" xfId="982"/>
    <cellStyle name="normální 6 26 2" xfId="1762"/>
    <cellStyle name="normální 6 26 2 2" xfId="6730"/>
    <cellStyle name="normální 6 26 2 2 2" xfId="13467"/>
    <cellStyle name="normální 6 26 2 2 2 2" xfId="19951"/>
    <cellStyle name="normální 6 26 2 2 3" xfId="16711"/>
    <cellStyle name="normální 6 26 2 2 4" xfId="10223"/>
    <cellStyle name="normální 6 26 2 3" xfId="11855"/>
    <cellStyle name="normální 6 26 2 3 2" xfId="18339"/>
    <cellStyle name="normální 6 26 2 4" xfId="15099"/>
    <cellStyle name="normální 6 26 2 5" xfId="8560"/>
    <cellStyle name="normální 6 26 3" xfId="6147"/>
    <cellStyle name="normální 6 26 3 2" xfId="12912"/>
    <cellStyle name="normální 6 26 3 2 2" xfId="19396"/>
    <cellStyle name="normální 6 26 3 3" xfId="16156"/>
    <cellStyle name="normální 6 26 3 4" xfId="9667"/>
    <cellStyle name="normální 6 26 4" xfId="11301"/>
    <cellStyle name="normální 6 26 4 2" xfId="17785"/>
    <cellStyle name="normální 6 26 5" xfId="14546"/>
    <cellStyle name="normální 6 26 6" xfId="8003"/>
    <cellStyle name="normální 6 27" xfId="501"/>
    <cellStyle name="normální 6 27 2" xfId="1374"/>
    <cellStyle name="normální 6 27 2 2" xfId="6342"/>
    <cellStyle name="normální 6 27 2 2 2" xfId="13079"/>
    <cellStyle name="normální 6 27 2 2 2 2" xfId="19563"/>
    <cellStyle name="normální 6 27 2 2 3" xfId="16323"/>
    <cellStyle name="normální 6 27 2 2 4" xfId="9835"/>
    <cellStyle name="normální 6 27 2 3" xfId="11467"/>
    <cellStyle name="normální 6 27 2 3 2" xfId="17951"/>
    <cellStyle name="normální 6 27 2 4" xfId="14711"/>
    <cellStyle name="normální 6 27 2 5" xfId="8172"/>
    <cellStyle name="normální 6 27 3" xfId="5748"/>
    <cellStyle name="normální 6 27 3 2" xfId="12519"/>
    <cellStyle name="normální 6 27 3 2 2" xfId="19003"/>
    <cellStyle name="normální 6 27 3 3" xfId="15763"/>
    <cellStyle name="normální 6 27 3 4" xfId="9273"/>
    <cellStyle name="normální 6 27 4" xfId="10913"/>
    <cellStyle name="normální 6 27 4 2" xfId="17397"/>
    <cellStyle name="normální 6 27 5" xfId="14158"/>
    <cellStyle name="normální 6 27 6" xfId="7615"/>
    <cellStyle name="normální 6 28" xfId="1983"/>
    <cellStyle name="normální 6 29" xfId="7573"/>
    <cellStyle name="normální 6 3" xfId="530"/>
    <cellStyle name="normální 6 3 10" xfId="5756"/>
    <cellStyle name="normální 6 3 10 2" xfId="12524"/>
    <cellStyle name="normální 6 3 10 2 2" xfId="19008"/>
    <cellStyle name="normální 6 3 10 3" xfId="15768"/>
    <cellStyle name="normální 6 3 10 4" xfId="9278"/>
    <cellStyle name="normální 6 3 11" xfId="10917"/>
    <cellStyle name="normální 6 3 11 2" xfId="17401"/>
    <cellStyle name="normální 6 3 12" xfId="14162"/>
    <cellStyle name="normální 6 3 13" xfId="7619"/>
    <cellStyle name="normální 6 3 2" xfId="586"/>
    <cellStyle name="normální 6 3 2 2" xfId="745"/>
    <cellStyle name="normální 6 3 2 2 2" xfId="1564"/>
    <cellStyle name="normální 6 3 2 2 2 2" xfId="6532"/>
    <cellStyle name="normální 6 3 2 2 2 2 2" xfId="13269"/>
    <cellStyle name="normální 6 3 2 2 2 2 2 2" xfId="19753"/>
    <cellStyle name="normální 6 3 2 2 2 2 3" xfId="16513"/>
    <cellStyle name="normální 6 3 2 2 2 2 4" xfId="10025"/>
    <cellStyle name="normální 6 3 2 2 2 3" xfId="11657"/>
    <cellStyle name="normální 6 3 2 2 2 3 2" xfId="18141"/>
    <cellStyle name="normální 6 3 2 2 2 4" xfId="14901"/>
    <cellStyle name="normální 6 3 2 2 2 5" xfId="8362"/>
    <cellStyle name="normální 6 3 2 2 3" xfId="5945"/>
    <cellStyle name="normální 6 3 2 2 3 2" xfId="12712"/>
    <cellStyle name="normální 6 3 2 2 3 2 2" xfId="19196"/>
    <cellStyle name="normální 6 3 2 2 3 3" xfId="15956"/>
    <cellStyle name="normální 6 3 2 2 3 4" xfId="9466"/>
    <cellStyle name="normální 6 3 2 2 4" xfId="11103"/>
    <cellStyle name="normální 6 3 2 2 4 2" xfId="17587"/>
    <cellStyle name="normální 6 3 2 2 5" xfId="14348"/>
    <cellStyle name="normální 6 3 2 2 6" xfId="7805"/>
    <cellStyle name="normální 6 3 2 3" xfId="920"/>
    <cellStyle name="normální 6 3 2 3 2" xfId="1712"/>
    <cellStyle name="normální 6 3 2 3 2 2" xfId="6680"/>
    <cellStyle name="normální 6 3 2 3 2 2 2" xfId="13417"/>
    <cellStyle name="normální 6 3 2 3 2 2 2 2" xfId="19901"/>
    <cellStyle name="normální 6 3 2 3 2 2 3" xfId="16661"/>
    <cellStyle name="normální 6 3 2 3 2 2 4" xfId="10173"/>
    <cellStyle name="normální 6 3 2 3 2 3" xfId="11805"/>
    <cellStyle name="normální 6 3 2 3 2 3 2" xfId="18289"/>
    <cellStyle name="normální 6 3 2 3 2 4" xfId="15049"/>
    <cellStyle name="normální 6 3 2 3 2 5" xfId="8510"/>
    <cellStyle name="normální 6 3 2 3 3" xfId="6096"/>
    <cellStyle name="normální 6 3 2 3 3 2" xfId="12861"/>
    <cellStyle name="normální 6 3 2 3 3 2 2" xfId="19345"/>
    <cellStyle name="normální 6 3 2 3 3 3" xfId="16105"/>
    <cellStyle name="normální 6 3 2 3 3 4" xfId="9616"/>
    <cellStyle name="normální 6 3 2 3 4" xfId="11251"/>
    <cellStyle name="normální 6 3 2 3 4 2" xfId="17735"/>
    <cellStyle name="normální 6 3 2 3 5" xfId="14496"/>
    <cellStyle name="normální 6 3 2 3 6" xfId="7953"/>
    <cellStyle name="normální 6 3 2 4" xfId="1095"/>
    <cellStyle name="normální 6 3 2 4 2" xfId="1860"/>
    <cellStyle name="normální 6 3 2 4 2 2" xfId="6828"/>
    <cellStyle name="normální 6 3 2 4 2 2 2" xfId="13565"/>
    <cellStyle name="normální 6 3 2 4 2 2 2 2" xfId="20049"/>
    <cellStyle name="normální 6 3 2 4 2 2 3" xfId="16809"/>
    <cellStyle name="normální 6 3 2 4 2 2 4" xfId="10321"/>
    <cellStyle name="normální 6 3 2 4 2 3" xfId="11953"/>
    <cellStyle name="normální 6 3 2 4 2 3 2" xfId="18437"/>
    <cellStyle name="normální 6 3 2 4 2 4" xfId="15197"/>
    <cellStyle name="normální 6 3 2 4 2 5" xfId="8658"/>
    <cellStyle name="normální 6 3 2 4 3" xfId="6250"/>
    <cellStyle name="normální 6 3 2 4 3 2" xfId="13012"/>
    <cellStyle name="normální 6 3 2 4 3 2 2" xfId="19496"/>
    <cellStyle name="normální 6 3 2 4 3 3" xfId="16256"/>
    <cellStyle name="normální 6 3 2 4 3 4" xfId="9767"/>
    <cellStyle name="normální 6 3 2 4 4" xfId="11399"/>
    <cellStyle name="normální 6 3 2 4 4 2" xfId="17883"/>
    <cellStyle name="normální 6 3 2 4 5" xfId="14644"/>
    <cellStyle name="normální 6 3 2 4 6" xfId="8101"/>
    <cellStyle name="normální 6 3 2 5" xfId="1428"/>
    <cellStyle name="normální 6 3 2 5 2" xfId="6396"/>
    <cellStyle name="normální 6 3 2 5 2 2" xfId="13133"/>
    <cellStyle name="normální 6 3 2 5 2 2 2" xfId="19617"/>
    <cellStyle name="normální 6 3 2 5 2 3" xfId="16377"/>
    <cellStyle name="normální 6 3 2 5 2 4" xfId="9889"/>
    <cellStyle name="normální 6 3 2 5 3" xfId="11521"/>
    <cellStyle name="normální 6 3 2 5 3 2" xfId="18005"/>
    <cellStyle name="normální 6 3 2 5 4" xfId="14765"/>
    <cellStyle name="normální 6 3 2 5 5" xfId="8226"/>
    <cellStyle name="normální 6 3 2 6" xfId="5806"/>
    <cellStyle name="normální 6 3 2 6 2" xfId="12574"/>
    <cellStyle name="normální 6 3 2 6 2 2" xfId="19058"/>
    <cellStyle name="normální 6 3 2 6 3" xfId="15818"/>
    <cellStyle name="normální 6 3 2 6 4" xfId="9328"/>
    <cellStyle name="normální 6 3 2 7" xfId="10967"/>
    <cellStyle name="normální 6 3 2 7 2" xfId="17451"/>
    <cellStyle name="normální 6 3 2 8" xfId="14212"/>
    <cellStyle name="normální 6 3 2 9" xfId="7669"/>
    <cellStyle name="normální 6 3 3" xfId="623"/>
    <cellStyle name="normální 6 3 3 2" xfId="781"/>
    <cellStyle name="normální 6 3 3 2 2" xfId="1596"/>
    <cellStyle name="normální 6 3 3 2 2 2" xfId="6564"/>
    <cellStyle name="normální 6 3 3 2 2 2 2" xfId="13301"/>
    <cellStyle name="normální 6 3 3 2 2 2 2 2" xfId="19785"/>
    <cellStyle name="normální 6 3 3 2 2 2 3" xfId="16545"/>
    <cellStyle name="normální 6 3 3 2 2 2 4" xfId="10057"/>
    <cellStyle name="normální 6 3 3 2 2 3" xfId="11689"/>
    <cellStyle name="normální 6 3 3 2 2 3 2" xfId="18173"/>
    <cellStyle name="normální 6 3 3 2 2 4" xfId="14933"/>
    <cellStyle name="normální 6 3 3 2 2 5" xfId="8394"/>
    <cellStyle name="normální 6 3 3 2 3" xfId="5977"/>
    <cellStyle name="normální 6 3 3 2 3 2" xfId="12744"/>
    <cellStyle name="normální 6 3 3 2 3 2 2" xfId="19228"/>
    <cellStyle name="normální 6 3 3 2 3 3" xfId="15988"/>
    <cellStyle name="normální 6 3 3 2 3 4" xfId="9498"/>
    <cellStyle name="normální 6 3 3 2 4" xfId="11135"/>
    <cellStyle name="normální 6 3 3 2 4 2" xfId="17619"/>
    <cellStyle name="normální 6 3 3 2 5" xfId="14380"/>
    <cellStyle name="normální 6 3 3 2 6" xfId="7837"/>
    <cellStyle name="normální 6 3 3 3" xfId="956"/>
    <cellStyle name="normální 6 3 3 3 2" xfId="1744"/>
    <cellStyle name="normální 6 3 3 3 2 2" xfId="6712"/>
    <cellStyle name="normální 6 3 3 3 2 2 2" xfId="13449"/>
    <cellStyle name="normální 6 3 3 3 2 2 2 2" xfId="19933"/>
    <cellStyle name="normální 6 3 3 3 2 2 3" xfId="16693"/>
    <cellStyle name="normální 6 3 3 3 2 2 4" xfId="10205"/>
    <cellStyle name="normální 6 3 3 3 2 3" xfId="11837"/>
    <cellStyle name="normální 6 3 3 3 2 3 2" xfId="18321"/>
    <cellStyle name="normální 6 3 3 3 2 4" xfId="15081"/>
    <cellStyle name="normální 6 3 3 3 2 5" xfId="8542"/>
    <cellStyle name="normální 6 3 3 3 3" xfId="6128"/>
    <cellStyle name="normální 6 3 3 3 3 2" xfId="12893"/>
    <cellStyle name="normální 6 3 3 3 3 2 2" xfId="19377"/>
    <cellStyle name="normální 6 3 3 3 3 3" xfId="16137"/>
    <cellStyle name="normální 6 3 3 3 3 4" xfId="9648"/>
    <cellStyle name="normální 6 3 3 3 4" xfId="11283"/>
    <cellStyle name="normální 6 3 3 3 4 2" xfId="17767"/>
    <cellStyle name="normální 6 3 3 3 5" xfId="14528"/>
    <cellStyle name="normální 6 3 3 3 6" xfId="7985"/>
    <cellStyle name="normální 6 3 3 4" xfId="1131"/>
    <cellStyle name="normální 6 3 3 4 2" xfId="1892"/>
    <cellStyle name="normální 6 3 3 4 2 2" xfId="6860"/>
    <cellStyle name="normální 6 3 3 4 2 2 2" xfId="13597"/>
    <cellStyle name="normální 6 3 3 4 2 2 2 2" xfId="20081"/>
    <cellStyle name="normální 6 3 3 4 2 2 3" xfId="16841"/>
    <cellStyle name="normální 6 3 3 4 2 2 4" xfId="10353"/>
    <cellStyle name="normální 6 3 3 4 2 3" xfId="11985"/>
    <cellStyle name="normální 6 3 3 4 2 3 2" xfId="18469"/>
    <cellStyle name="normální 6 3 3 4 2 4" xfId="15229"/>
    <cellStyle name="normální 6 3 3 4 2 5" xfId="8690"/>
    <cellStyle name="normální 6 3 3 4 3" xfId="6283"/>
    <cellStyle name="normální 6 3 3 4 3 2" xfId="13045"/>
    <cellStyle name="normální 6 3 3 4 3 2 2" xfId="19529"/>
    <cellStyle name="normální 6 3 3 4 3 3" xfId="16289"/>
    <cellStyle name="normální 6 3 3 4 3 4" xfId="9800"/>
    <cellStyle name="normální 6 3 3 4 4" xfId="11431"/>
    <cellStyle name="normální 6 3 3 4 4 2" xfId="17915"/>
    <cellStyle name="normální 6 3 3 4 5" xfId="14676"/>
    <cellStyle name="normální 6 3 3 4 6" xfId="8133"/>
    <cellStyle name="normální 6 3 3 5" xfId="1460"/>
    <cellStyle name="normální 6 3 3 5 2" xfId="6428"/>
    <cellStyle name="normální 6 3 3 5 2 2" xfId="13165"/>
    <cellStyle name="normální 6 3 3 5 2 2 2" xfId="19649"/>
    <cellStyle name="normální 6 3 3 5 2 3" xfId="16409"/>
    <cellStyle name="normální 6 3 3 5 2 4" xfId="9921"/>
    <cellStyle name="normální 6 3 3 5 3" xfId="11553"/>
    <cellStyle name="normální 6 3 3 5 3 2" xfId="18037"/>
    <cellStyle name="normální 6 3 3 5 4" xfId="14797"/>
    <cellStyle name="normální 6 3 3 5 5" xfId="8258"/>
    <cellStyle name="normální 6 3 3 6" xfId="5839"/>
    <cellStyle name="normální 6 3 3 6 2" xfId="12606"/>
    <cellStyle name="normální 6 3 3 6 2 2" xfId="19090"/>
    <cellStyle name="normální 6 3 3 6 3" xfId="15850"/>
    <cellStyle name="normální 6 3 3 6 4" xfId="9360"/>
    <cellStyle name="normální 6 3 3 7" xfId="10999"/>
    <cellStyle name="normální 6 3 3 7 2" xfId="17483"/>
    <cellStyle name="normální 6 3 3 8" xfId="14244"/>
    <cellStyle name="normální 6 3 3 9" xfId="7701"/>
    <cellStyle name="normální 6 3 4" xfId="678"/>
    <cellStyle name="normální 6 3 4 2" xfId="1508"/>
    <cellStyle name="normální 6 3 4 2 2" xfId="6476"/>
    <cellStyle name="normální 6 3 4 2 2 2" xfId="13213"/>
    <cellStyle name="normální 6 3 4 2 2 2 2" xfId="19697"/>
    <cellStyle name="normální 6 3 4 2 2 3" xfId="16457"/>
    <cellStyle name="normální 6 3 4 2 2 4" xfId="9969"/>
    <cellStyle name="normální 6 3 4 2 3" xfId="11601"/>
    <cellStyle name="normální 6 3 4 2 3 2" xfId="18085"/>
    <cellStyle name="normální 6 3 4 2 4" xfId="14845"/>
    <cellStyle name="normální 6 3 4 2 5" xfId="8306"/>
    <cellStyle name="normální 6 3 4 3" xfId="5887"/>
    <cellStyle name="normální 6 3 4 3 2" xfId="12654"/>
    <cellStyle name="normální 6 3 4 3 2 2" xfId="19138"/>
    <cellStyle name="normální 6 3 4 3 3" xfId="15898"/>
    <cellStyle name="normální 6 3 4 3 4" xfId="9408"/>
    <cellStyle name="normální 6 3 4 4" xfId="11047"/>
    <cellStyle name="normální 6 3 4 4 2" xfId="17531"/>
    <cellStyle name="normální 6 3 4 5" xfId="14292"/>
    <cellStyle name="normální 6 3 4 6" xfId="7749"/>
    <cellStyle name="normální 6 3 5" xfId="852"/>
    <cellStyle name="normální 6 3 5 2" xfId="1655"/>
    <cellStyle name="normální 6 3 5 2 2" xfId="6623"/>
    <cellStyle name="normální 6 3 5 2 2 2" xfId="13360"/>
    <cellStyle name="normální 6 3 5 2 2 2 2" xfId="19844"/>
    <cellStyle name="normální 6 3 5 2 2 3" xfId="16604"/>
    <cellStyle name="normální 6 3 5 2 2 4" xfId="10116"/>
    <cellStyle name="normální 6 3 5 2 3" xfId="11748"/>
    <cellStyle name="normální 6 3 5 2 3 2" xfId="18232"/>
    <cellStyle name="normální 6 3 5 2 4" xfId="14992"/>
    <cellStyle name="normální 6 3 5 2 5" xfId="8453"/>
    <cellStyle name="normální 6 3 5 3" xfId="6037"/>
    <cellStyle name="normální 6 3 5 3 2" xfId="12803"/>
    <cellStyle name="normální 6 3 5 3 2 2" xfId="19287"/>
    <cellStyle name="normální 6 3 5 3 3" xfId="16047"/>
    <cellStyle name="normální 6 3 5 3 4" xfId="9557"/>
    <cellStyle name="normální 6 3 5 4" xfId="11194"/>
    <cellStyle name="normální 6 3 5 4 2" xfId="17678"/>
    <cellStyle name="normální 6 3 5 5" xfId="14439"/>
    <cellStyle name="normální 6 3 5 6" xfId="7896"/>
    <cellStyle name="normální 6 3 6" xfId="1027"/>
    <cellStyle name="normální 6 3 6 2" xfId="1803"/>
    <cellStyle name="normální 6 3 6 2 2" xfId="6771"/>
    <cellStyle name="normální 6 3 6 2 2 2" xfId="13508"/>
    <cellStyle name="normální 6 3 6 2 2 2 2" xfId="19992"/>
    <cellStyle name="normální 6 3 6 2 2 3" xfId="16752"/>
    <cellStyle name="normální 6 3 6 2 2 4" xfId="10264"/>
    <cellStyle name="normální 6 3 6 2 3" xfId="11896"/>
    <cellStyle name="normální 6 3 6 2 3 2" xfId="18380"/>
    <cellStyle name="normální 6 3 6 2 4" xfId="15140"/>
    <cellStyle name="normální 6 3 6 2 5" xfId="8601"/>
    <cellStyle name="normální 6 3 6 3" xfId="6189"/>
    <cellStyle name="normální 6 3 6 3 2" xfId="12953"/>
    <cellStyle name="normální 6 3 6 3 2 2" xfId="19437"/>
    <cellStyle name="normální 6 3 6 3 3" xfId="16197"/>
    <cellStyle name="normální 6 3 6 3 4" xfId="9708"/>
    <cellStyle name="normální 6 3 6 4" xfId="11342"/>
    <cellStyle name="normální 6 3 6 4 2" xfId="17826"/>
    <cellStyle name="normální 6 3 6 5" xfId="14587"/>
    <cellStyle name="normální 6 3 6 6" xfId="8044"/>
    <cellStyle name="normální 6 3 7" xfId="1378"/>
    <cellStyle name="normální 6 3 7 2" xfId="6346"/>
    <cellStyle name="normální 6 3 7 2 2" xfId="13083"/>
    <cellStyle name="normální 6 3 7 2 2 2" xfId="19567"/>
    <cellStyle name="normální 6 3 7 2 3" xfId="16327"/>
    <cellStyle name="normální 6 3 7 2 4" xfId="9839"/>
    <cellStyle name="normální 6 3 7 3" xfId="11471"/>
    <cellStyle name="normální 6 3 7 3 2" xfId="17955"/>
    <cellStyle name="normální 6 3 7 4" xfId="14715"/>
    <cellStyle name="normální 6 3 7 5" xfId="8176"/>
    <cellStyle name="normální 6 3 8" xfId="4901"/>
    <cellStyle name="normální 6 3 9" xfId="5209"/>
    <cellStyle name="normální 6 4" xfId="538"/>
    <cellStyle name="normální 6 4 10" xfId="14169"/>
    <cellStyle name="normální 6 4 11" xfId="7626"/>
    <cellStyle name="normální 6 4 2" xfId="571"/>
    <cellStyle name="normální 6 4 2 2" xfId="730"/>
    <cellStyle name="normální 6 4 2 2 2" xfId="1550"/>
    <cellStyle name="normální 6 4 2 2 2 2" xfId="6518"/>
    <cellStyle name="normální 6 4 2 2 2 2 2" xfId="13255"/>
    <cellStyle name="normální 6 4 2 2 2 2 2 2" xfId="19739"/>
    <cellStyle name="normální 6 4 2 2 2 2 3" xfId="16499"/>
    <cellStyle name="normální 6 4 2 2 2 2 4" xfId="10011"/>
    <cellStyle name="normální 6 4 2 2 2 3" xfId="11643"/>
    <cellStyle name="normální 6 4 2 2 2 3 2" xfId="18127"/>
    <cellStyle name="normální 6 4 2 2 2 4" xfId="14887"/>
    <cellStyle name="normální 6 4 2 2 2 5" xfId="8348"/>
    <cellStyle name="normální 6 4 2 2 3" xfId="5931"/>
    <cellStyle name="normální 6 4 2 2 3 2" xfId="12698"/>
    <cellStyle name="normální 6 4 2 2 3 2 2" xfId="19182"/>
    <cellStyle name="normální 6 4 2 2 3 3" xfId="15942"/>
    <cellStyle name="normální 6 4 2 2 3 4" xfId="9452"/>
    <cellStyle name="normální 6 4 2 2 4" xfId="11089"/>
    <cellStyle name="normální 6 4 2 2 4 2" xfId="17573"/>
    <cellStyle name="normální 6 4 2 2 5" xfId="14334"/>
    <cellStyle name="normální 6 4 2 2 6" xfId="7791"/>
    <cellStyle name="normální 6 4 2 3" xfId="905"/>
    <cellStyle name="normální 6 4 2 3 2" xfId="1698"/>
    <cellStyle name="normální 6 4 2 3 2 2" xfId="6666"/>
    <cellStyle name="normální 6 4 2 3 2 2 2" xfId="13403"/>
    <cellStyle name="normální 6 4 2 3 2 2 2 2" xfId="19887"/>
    <cellStyle name="normální 6 4 2 3 2 2 3" xfId="16647"/>
    <cellStyle name="normální 6 4 2 3 2 2 4" xfId="10159"/>
    <cellStyle name="normální 6 4 2 3 2 3" xfId="11791"/>
    <cellStyle name="normální 6 4 2 3 2 3 2" xfId="18275"/>
    <cellStyle name="normální 6 4 2 3 2 4" xfId="15035"/>
    <cellStyle name="normální 6 4 2 3 2 5" xfId="8496"/>
    <cellStyle name="normální 6 4 2 3 3" xfId="6082"/>
    <cellStyle name="normální 6 4 2 3 3 2" xfId="12847"/>
    <cellStyle name="normální 6 4 2 3 3 2 2" xfId="19331"/>
    <cellStyle name="normální 6 4 2 3 3 3" xfId="16091"/>
    <cellStyle name="normální 6 4 2 3 3 4" xfId="9602"/>
    <cellStyle name="normální 6 4 2 3 4" xfId="11237"/>
    <cellStyle name="normální 6 4 2 3 4 2" xfId="17721"/>
    <cellStyle name="normální 6 4 2 3 5" xfId="14482"/>
    <cellStyle name="normální 6 4 2 3 6" xfId="7939"/>
    <cellStyle name="normální 6 4 2 4" xfId="1080"/>
    <cellStyle name="normální 6 4 2 4 2" xfId="1846"/>
    <cellStyle name="normální 6 4 2 4 2 2" xfId="6814"/>
    <cellStyle name="normální 6 4 2 4 2 2 2" xfId="13551"/>
    <cellStyle name="normální 6 4 2 4 2 2 2 2" xfId="20035"/>
    <cellStyle name="normální 6 4 2 4 2 2 3" xfId="16795"/>
    <cellStyle name="normální 6 4 2 4 2 2 4" xfId="10307"/>
    <cellStyle name="normální 6 4 2 4 2 3" xfId="11939"/>
    <cellStyle name="normální 6 4 2 4 2 3 2" xfId="18423"/>
    <cellStyle name="normální 6 4 2 4 2 4" xfId="15183"/>
    <cellStyle name="normální 6 4 2 4 2 5" xfId="8644"/>
    <cellStyle name="normální 6 4 2 4 3" xfId="6235"/>
    <cellStyle name="normální 6 4 2 4 3 2" xfId="12997"/>
    <cellStyle name="normální 6 4 2 4 3 2 2" xfId="19481"/>
    <cellStyle name="normální 6 4 2 4 3 3" xfId="16241"/>
    <cellStyle name="normální 6 4 2 4 3 4" xfId="9752"/>
    <cellStyle name="normální 6 4 2 4 4" xfId="11385"/>
    <cellStyle name="normální 6 4 2 4 4 2" xfId="17869"/>
    <cellStyle name="normální 6 4 2 4 5" xfId="14630"/>
    <cellStyle name="normální 6 4 2 4 6" xfId="8087"/>
    <cellStyle name="normální 6 4 2 5" xfId="1414"/>
    <cellStyle name="normální 6 4 2 5 2" xfId="6382"/>
    <cellStyle name="normální 6 4 2 5 2 2" xfId="13119"/>
    <cellStyle name="normální 6 4 2 5 2 2 2" xfId="19603"/>
    <cellStyle name="normální 6 4 2 5 2 3" xfId="16363"/>
    <cellStyle name="normální 6 4 2 5 2 4" xfId="9875"/>
    <cellStyle name="normální 6 4 2 5 3" xfId="11507"/>
    <cellStyle name="normální 6 4 2 5 3 2" xfId="17991"/>
    <cellStyle name="normální 6 4 2 5 4" xfId="14751"/>
    <cellStyle name="normální 6 4 2 5 5" xfId="8212"/>
    <cellStyle name="normální 6 4 2 6" xfId="5792"/>
    <cellStyle name="normální 6 4 2 6 2" xfId="12560"/>
    <cellStyle name="normální 6 4 2 6 2 2" xfId="19044"/>
    <cellStyle name="normální 6 4 2 6 3" xfId="15804"/>
    <cellStyle name="normální 6 4 2 6 4" xfId="9314"/>
    <cellStyle name="normální 6 4 2 7" xfId="10953"/>
    <cellStyle name="normální 6 4 2 7 2" xfId="17437"/>
    <cellStyle name="normální 6 4 2 8" xfId="14198"/>
    <cellStyle name="normální 6 4 2 9" xfId="7655"/>
    <cellStyle name="normální 6 4 3" xfId="608"/>
    <cellStyle name="normální 6 4 3 2" xfId="766"/>
    <cellStyle name="normální 6 4 3 2 2" xfId="1582"/>
    <cellStyle name="normální 6 4 3 2 2 2" xfId="6550"/>
    <cellStyle name="normální 6 4 3 2 2 2 2" xfId="13287"/>
    <cellStyle name="normální 6 4 3 2 2 2 2 2" xfId="19771"/>
    <cellStyle name="normální 6 4 3 2 2 2 3" xfId="16531"/>
    <cellStyle name="normální 6 4 3 2 2 2 4" xfId="10043"/>
    <cellStyle name="normální 6 4 3 2 2 3" xfId="11675"/>
    <cellStyle name="normální 6 4 3 2 2 3 2" xfId="18159"/>
    <cellStyle name="normální 6 4 3 2 2 4" xfId="14919"/>
    <cellStyle name="normální 6 4 3 2 2 5" xfId="8380"/>
    <cellStyle name="normální 6 4 3 2 3" xfId="5963"/>
    <cellStyle name="normální 6 4 3 2 3 2" xfId="12730"/>
    <cellStyle name="normální 6 4 3 2 3 2 2" xfId="19214"/>
    <cellStyle name="normální 6 4 3 2 3 3" xfId="15974"/>
    <cellStyle name="normální 6 4 3 2 3 4" xfId="9484"/>
    <cellStyle name="normální 6 4 3 2 4" xfId="11121"/>
    <cellStyle name="normální 6 4 3 2 4 2" xfId="17605"/>
    <cellStyle name="normální 6 4 3 2 5" xfId="14366"/>
    <cellStyle name="normální 6 4 3 2 6" xfId="7823"/>
    <cellStyle name="normální 6 4 3 3" xfId="941"/>
    <cellStyle name="normální 6 4 3 3 2" xfId="1730"/>
    <cellStyle name="normální 6 4 3 3 2 2" xfId="6698"/>
    <cellStyle name="normální 6 4 3 3 2 2 2" xfId="13435"/>
    <cellStyle name="normální 6 4 3 3 2 2 2 2" xfId="19919"/>
    <cellStyle name="normální 6 4 3 3 2 2 3" xfId="16679"/>
    <cellStyle name="normální 6 4 3 3 2 2 4" xfId="10191"/>
    <cellStyle name="normální 6 4 3 3 2 3" xfId="11823"/>
    <cellStyle name="normální 6 4 3 3 2 3 2" xfId="18307"/>
    <cellStyle name="normální 6 4 3 3 2 4" xfId="15067"/>
    <cellStyle name="normální 6 4 3 3 2 5" xfId="8528"/>
    <cellStyle name="normální 6 4 3 3 3" xfId="6114"/>
    <cellStyle name="normální 6 4 3 3 3 2" xfId="12879"/>
    <cellStyle name="normální 6 4 3 3 3 2 2" xfId="19363"/>
    <cellStyle name="normální 6 4 3 3 3 3" xfId="16123"/>
    <cellStyle name="normální 6 4 3 3 3 4" xfId="9634"/>
    <cellStyle name="normální 6 4 3 3 4" xfId="11269"/>
    <cellStyle name="normální 6 4 3 3 4 2" xfId="17753"/>
    <cellStyle name="normální 6 4 3 3 5" xfId="14514"/>
    <cellStyle name="normální 6 4 3 3 6" xfId="7971"/>
    <cellStyle name="normální 6 4 3 4" xfId="1116"/>
    <cellStyle name="normální 6 4 3 4 2" xfId="1878"/>
    <cellStyle name="normální 6 4 3 4 2 2" xfId="6846"/>
    <cellStyle name="normální 6 4 3 4 2 2 2" xfId="13583"/>
    <cellStyle name="normální 6 4 3 4 2 2 2 2" xfId="20067"/>
    <cellStyle name="normální 6 4 3 4 2 2 3" xfId="16827"/>
    <cellStyle name="normální 6 4 3 4 2 2 4" xfId="10339"/>
    <cellStyle name="normální 6 4 3 4 2 3" xfId="11971"/>
    <cellStyle name="normální 6 4 3 4 2 3 2" xfId="18455"/>
    <cellStyle name="normální 6 4 3 4 2 4" xfId="15215"/>
    <cellStyle name="normální 6 4 3 4 2 5" xfId="8676"/>
    <cellStyle name="normální 6 4 3 4 3" xfId="6269"/>
    <cellStyle name="normální 6 4 3 4 3 2" xfId="13031"/>
    <cellStyle name="normální 6 4 3 4 3 2 2" xfId="19515"/>
    <cellStyle name="normální 6 4 3 4 3 3" xfId="16275"/>
    <cellStyle name="normální 6 4 3 4 3 4" xfId="9786"/>
    <cellStyle name="normální 6 4 3 4 4" xfId="11417"/>
    <cellStyle name="normální 6 4 3 4 4 2" xfId="17901"/>
    <cellStyle name="normální 6 4 3 4 5" xfId="14662"/>
    <cellStyle name="normální 6 4 3 4 6" xfId="8119"/>
    <cellStyle name="normální 6 4 3 5" xfId="1446"/>
    <cellStyle name="normální 6 4 3 5 2" xfId="6414"/>
    <cellStyle name="normální 6 4 3 5 2 2" xfId="13151"/>
    <cellStyle name="normální 6 4 3 5 2 2 2" xfId="19635"/>
    <cellStyle name="normální 6 4 3 5 2 3" xfId="16395"/>
    <cellStyle name="normální 6 4 3 5 2 4" xfId="9907"/>
    <cellStyle name="normální 6 4 3 5 3" xfId="11539"/>
    <cellStyle name="normální 6 4 3 5 3 2" xfId="18023"/>
    <cellStyle name="normální 6 4 3 5 4" xfId="14783"/>
    <cellStyle name="normální 6 4 3 5 5" xfId="8244"/>
    <cellStyle name="normální 6 4 3 6" xfId="5825"/>
    <cellStyle name="normální 6 4 3 6 2" xfId="12592"/>
    <cellStyle name="normální 6 4 3 6 2 2" xfId="19076"/>
    <cellStyle name="normální 6 4 3 6 3" xfId="15836"/>
    <cellStyle name="normální 6 4 3 6 4" xfId="9346"/>
    <cellStyle name="normální 6 4 3 7" xfId="10985"/>
    <cellStyle name="normální 6 4 3 7 2" xfId="17469"/>
    <cellStyle name="normální 6 4 3 8" xfId="14230"/>
    <cellStyle name="normální 6 4 3 9" xfId="7687"/>
    <cellStyle name="normální 6 4 4" xfId="645"/>
    <cellStyle name="normální 6 4 4 2" xfId="1478"/>
    <cellStyle name="normální 6 4 4 2 2" xfId="6446"/>
    <cellStyle name="normální 6 4 4 2 2 2" xfId="13183"/>
    <cellStyle name="normální 6 4 4 2 2 2 2" xfId="19667"/>
    <cellStyle name="normální 6 4 4 2 2 3" xfId="16427"/>
    <cellStyle name="normální 6 4 4 2 2 4" xfId="9939"/>
    <cellStyle name="normální 6 4 4 2 3" xfId="11571"/>
    <cellStyle name="normální 6 4 4 2 3 2" xfId="18055"/>
    <cellStyle name="normální 6 4 4 2 4" xfId="14815"/>
    <cellStyle name="normální 6 4 4 2 5" xfId="8276"/>
    <cellStyle name="normální 6 4 4 3" xfId="5857"/>
    <cellStyle name="normální 6 4 4 3 2" xfId="12624"/>
    <cellStyle name="normální 6 4 4 3 2 2" xfId="19108"/>
    <cellStyle name="normální 6 4 4 3 3" xfId="15868"/>
    <cellStyle name="normální 6 4 4 3 4" xfId="9378"/>
    <cellStyle name="normální 6 4 4 4" xfId="11017"/>
    <cellStyle name="normální 6 4 4 4 2" xfId="17501"/>
    <cellStyle name="normální 6 4 4 5" xfId="14262"/>
    <cellStyle name="normální 6 4 4 6" xfId="7719"/>
    <cellStyle name="normální 6 4 5" xfId="816"/>
    <cellStyle name="normální 6 4 5 2" xfId="1622"/>
    <cellStyle name="normální 6 4 5 2 2" xfId="6590"/>
    <cellStyle name="normální 6 4 5 2 2 2" xfId="13327"/>
    <cellStyle name="normální 6 4 5 2 2 2 2" xfId="19811"/>
    <cellStyle name="normální 6 4 5 2 2 3" xfId="16571"/>
    <cellStyle name="normální 6 4 5 2 2 4" xfId="10083"/>
    <cellStyle name="normální 6 4 5 2 3" xfId="11715"/>
    <cellStyle name="normální 6 4 5 2 3 2" xfId="18199"/>
    <cellStyle name="normální 6 4 5 2 4" xfId="14959"/>
    <cellStyle name="normální 6 4 5 2 5" xfId="8420"/>
    <cellStyle name="normální 6 4 5 3" xfId="6004"/>
    <cellStyle name="normální 6 4 5 3 2" xfId="12770"/>
    <cellStyle name="normální 6 4 5 3 2 2" xfId="19254"/>
    <cellStyle name="normální 6 4 5 3 3" xfId="16014"/>
    <cellStyle name="normální 6 4 5 3 4" xfId="9524"/>
    <cellStyle name="normální 6 4 5 4" xfId="11161"/>
    <cellStyle name="normální 6 4 5 4 2" xfId="17645"/>
    <cellStyle name="normální 6 4 5 5" xfId="14406"/>
    <cellStyle name="normální 6 4 5 6" xfId="7863"/>
    <cellStyle name="normální 6 4 6" xfId="991"/>
    <cellStyle name="normální 6 4 6 2" xfId="1770"/>
    <cellStyle name="normální 6 4 6 2 2" xfId="6738"/>
    <cellStyle name="normální 6 4 6 2 2 2" xfId="13475"/>
    <cellStyle name="normální 6 4 6 2 2 2 2" xfId="19959"/>
    <cellStyle name="normální 6 4 6 2 2 3" xfId="16719"/>
    <cellStyle name="normální 6 4 6 2 2 4" xfId="10231"/>
    <cellStyle name="normální 6 4 6 2 3" xfId="11863"/>
    <cellStyle name="normální 6 4 6 2 3 2" xfId="18347"/>
    <cellStyle name="normální 6 4 6 2 4" xfId="15107"/>
    <cellStyle name="normální 6 4 6 2 5" xfId="8568"/>
    <cellStyle name="normální 6 4 6 3" xfId="6156"/>
    <cellStyle name="normální 6 4 6 3 2" xfId="12920"/>
    <cellStyle name="normální 6 4 6 3 2 2" xfId="19404"/>
    <cellStyle name="normální 6 4 6 3 3" xfId="16164"/>
    <cellStyle name="normální 6 4 6 3 4" xfId="9675"/>
    <cellStyle name="normální 6 4 6 4" xfId="11309"/>
    <cellStyle name="normální 6 4 6 4 2" xfId="17793"/>
    <cellStyle name="normální 6 4 6 5" xfId="14554"/>
    <cellStyle name="normální 6 4 6 6" xfId="8011"/>
    <cellStyle name="normální 6 4 7" xfId="1385"/>
    <cellStyle name="normální 6 4 7 2" xfId="6353"/>
    <cellStyle name="normální 6 4 7 2 2" xfId="13090"/>
    <cellStyle name="normální 6 4 7 2 2 2" xfId="19574"/>
    <cellStyle name="normální 6 4 7 2 3" xfId="16334"/>
    <cellStyle name="normální 6 4 7 2 4" xfId="9846"/>
    <cellStyle name="normální 6 4 7 3" xfId="11478"/>
    <cellStyle name="normální 6 4 7 3 2" xfId="17962"/>
    <cellStyle name="normální 6 4 7 4" xfId="14722"/>
    <cellStyle name="normální 6 4 7 5" xfId="8183"/>
    <cellStyle name="normální 6 4 8" xfId="5763"/>
    <cellStyle name="normální 6 4 8 2" xfId="12531"/>
    <cellStyle name="normální 6 4 8 2 2" xfId="19015"/>
    <cellStyle name="normální 6 4 8 3" xfId="15775"/>
    <cellStyle name="normální 6 4 8 4" xfId="9285"/>
    <cellStyle name="normální 6 4 9" xfId="10924"/>
    <cellStyle name="normální 6 4 9 2" xfId="17408"/>
    <cellStyle name="normální 6 5" xfId="550"/>
    <cellStyle name="normální 6 5 10" xfId="14180"/>
    <cellStyle name="normální 6 5 11" xfId="7637"/>
    <cellStyle name="normální 6 5 2" xfId="583"/>
    <cellStyle name="normální 6 5 2 2" xfId="742"/>
    <cellStyle name="normální 6 5 2 2 2" xfId="1561"/>
    <cellStyle name="normální 6 5 2 2 2 2" xfId="6529"/>
    <cellStyle name="normální 6 5 2 2 2 2 2" xfId="13266"/>
    <cellStyle name="normální 6 5 2 2 2 2 2 2" xfId="19750"/>
    <cellStyle name="normální 6 5 2 2 2 2 3" xfId="16510"/>
    <cellStyle name="normální 6 5 2 2 2 2 4" xfId="10022"/>
    <cellStyle name="normální 6 5 2 2 2 3" xfId="11654"/>
    <cellStyle name="normální 6 5 2 2 2 3 2" xfId="18138"/>
    <cellStyle name="normální 6 5 2 2 2 4" xfId="14898"/>
    <cellStyle name="normální 6 5 2 2 2 5" xfId="8359"/>
    <cellStyle name="normální 6 5 2 2 3" xfId="5942"/>
    <cellStyle name="normální 6 5 2 2 3 2" xfId="12709"/>
    <cellStyle name="normální 6 5 2 2 3 2 2" xfId="19193"/>
    <cellStyle name="normální 6 5 2 2 3 3" xfId="15953"/>
    <cellStyle name="normální 6 5 2 2 3 4" xfId="9463"/>
    <cellStyle name="normální 6 5 2 2 4" xfId="11100"/>
    <cellStyle name="normální 6 5 2 2 4 2" xfId="17584"/>
    <cellStyle name="normální 6 5 2 2 5" xfId="14345"/>
    <cellStyle name="normální 6 5 2 2 6" xfId="7802"/>
    <cellStyle name="normální 6 5 2 3" xfId="917"/>
    <cellStyle name="normální 6 5 2 3 2" xfId="1709"/>
    <cellStyle name="normální 6 5 2 3 2 2" xfId="6677"/>
    <cellStyle name="normální 6 5 2 3 2 2 2" xfId="13414"/>
    <cellStyle name="normální 6 5 2 3 2 2 2 2" xfId="19898"/>
    <cellStyle name="normální 6 5 2 3 2 2 3" xfId="16658"/>
    <cellStyle name="normální 6 5 2 3 2 2 4" xfId="10170"/>
    <cellStyle name="normální 6 5 2 3 2 3" xfId="11802"/>
    <cellStyle name="normální 6 5 2 3 2 3 2" xfId="18286"/>
    <cellStyle name="normální 6 5 2 3 2 4" xfId="15046"/>
    <cellStyle name="normální 6 5 2 3 2 5" xfId="8507"/>
    <cellStyle name="normální 6 5 2 3 3" xfId="6093"/>
    <cellStyle name="normální 6 5 2 3 3 2" xfId="12858"/>
    <cellStyle name="normální 6 5 2 3 3 2 2" xfId="19342"/>
    <cellStyle name="normální 6 5 2 3 3 3" xfId="16102"/>
    <cellStyle name="normální 6 5 2 3 3 4" xfId="9613"/>
    <cellStyle name="normální 6 5 2 3 4" xfId="11248"/>
    <cellStyle name="normální 6 5 2 3 4 2" xfId="17732"/>
    <cellStyle name="normální 6 5 2 3 5" xfId="14493"/>
    <cellStyle name="normální 6 5 2 3 6" xfId="7950"/>
    <cellStyle name="normální 6 5 2 4" xfId="1092"/>
    <cellStyle name="normální 6 5 2 4 2" xfId="1857"/>
    <cellStyle name="normální 6 5 2 4 2 2" xfId="6825"/>
    <cellStyle name="normální 6 5 2 4 2 2 2" xfId="13562"/>
    <cellStyle name="normální 6 5 2 4 2 2 2 2" xfId="20046"/>
    <cellStyle name="normální 6 5 2 4 2 2 3" xfId="16806"/>
    <cellStyle name="normální 6 5 2 4 2 2 4" xfId="10318"/>
    <cellStyle name="normální 6 5 2 4 2 3" xfId="11950"/>
    <cellStyle name="normální 6 5 2 4 2 3 2" xfId="18434"/>
    <cellStyle name="normální 6 5 2 4 2 4" xfId="15194"/>
    <cellStyle name="normální 6 5 2 4 2 5" xfId="8655"/>
    <cellStyle name="normální 6 5 2 4 3" xfId="6247"/>
    <cellStyle name="normální 6 5 2 4 3 2" xfId="13009"/>
    <cellStyle name="normální 6 5 2 4 3 2 2" xfId="19493"/>
    <cellStyle name="normální 6 5 2 4 3 3" xfId="16253"/>
    <cellStyle name="normální 6 5 2 4 3 4" xfId="9764"/>
    <cellStyle name="normální 6 5 2 4 4" xfId="11396"/>
    <cellStyle name="normální 6 5 2 4 4 2" xfId="17880"/>
    <cellStyle name="normální 6 5 2 4 5" xfId="14641"/>
    <cellStyle name="normální 6 5 2 4 6" xfId="8098"/>
    <cellStyle name="normální 6 5 2 5" xfId="1425"/>
    <cellStyle name="normální 6 5 2 5 2" xfId="6393"/>
    <cellStyle name="normální 6 5 2 5 2 2" xfId="13130"/>
    <cellStyle name="normální 6 5 2 5 2 2 2" xfId="19614"/>
    <cellStyle name="normální 6 5 2 5 2 3" xfId="16374"/>
    <cellStyle name="normální 6 5 2 5 2 4" xfId="9886"/>
    <cellStyle name="normální 6 5 2 5 3" xfId="11518"/>
    <cellStyle name="normální 6 5 2 5 3 2" xfId="18002"/>
    <cellStyle name="normální 6 5 2 5 4" xfId="14762"/>
    <cellStyle name="normální 6 5 2 5 5" xfId="8223"/>
    <cellStyle name="normální 6 5 2 6" xfId="5803"/>
    <cellStyle name="normální 6 5 2 6 2" xfId="12571"/>
    <cellStyle name="normální 6 5 2 6 2 2" xfId="19055"/>
    <cellStyle name="normální 6 5 2 6 3" xfId="15815"/>
    <cellStyle name="normální 6 5 2 6 4" xfId="9325"/>
    <cellStyle name="normální 6 5 2 7" xfId="10964"/>
    <cellStyle name="normální 6 5 2 7 2" xfId="17448"/>
    <cellStyle name="normální 6 5 2 8" xfId="14209"/>
    <cellStyle name="normální 6 5 2 9" xfId="7666"/>
    <cellStyle name="normální 6 5 3" xfId="620"/>
    <cellStyle name="normální 6 5 3 2" xfId="778"/>
    <cellStyle name="normální 6 5 3 2 2" xfId="1593"/>
    <cellStyle name="normální 6 5 3 2 2 2" xfId="6561"/>
    <cellStyle name="normální 6 5 3 2 2 2 2" xfId="13298"/>
    <cellStyle name="normální 6 5 3 2 2 2 2 2" xfId="19782"/>
    <cellStyle name="normální 6 5 3 2 2 2 3" xfId="16542"/>
    <cellStyle name="normální 6 5 3 2 2 2 4" xfId="10054"/>
    <cellStyle name="normální 6 5 3 2 2 3" xfId="11686"/>
    <cellStyle name="normální 6 5 3 2 2 3 2" xfId="18170"/>
    <cellStyle name="normální 6 5 3 2 2 4" xfId="14930"/>
    <cellStyle name="normální 6 5 3 2 2 5" xfId="8391"/>
    <cellStyle name="normální 6 5 3 2 3" xfId="5974"/>
    <cellStyle name="normální 6 5 3 2 3 2" xfId="12741"/>
    <cellStyle name="normální 6 5 3 2 3 2 2" xfId="19225"/>
    <cellStyle name="normální 6 5 3 2 3 3" xfId="15985"/>
    <cellStyle name="normální 6 5 3 2 3 4" xfId="9495"/>
    <cellStyle name="normální 6 5 3 2 4" xfId="11132"/>
    <cellStyle name="normální 6 5 3 2 4 2" xfId="17616"/>
    <cellStyle name="normální 6 5 3 2 5" xfId="14377"/>
    <cellStyle name="normální 6 5 3 2 6" xfId="7834"/>
    <cellStyle name="normální 6 5 3 3" xfId="953"/>
    <cellStyle name="normální 6 5 3 3 2" xfId="1741"/>
    <cellStyle name="normální 6 5 3 3 2 2" xfId="6709"/>
    <cellStyle name="normální 6 5 3 3 2 2 2" xfId="13446"/>
    <cellStyle name="normální 6 5 3 3 2 2 2 2" xfId="19930"/>
    <cellStyle name="normální 6 5 3 3 2 2 3" xfId="16690"/>
    <cellStyle name="normální 6 5 3 3 2 2 4" xfId="10202"/>
    <cellStyle name="normální 6 5 3 3 2 3" xfId="11834"/>
    <cellStyle name="normální 6 5 3 3 2 3 2" xfId="18318"/>
    <cellStyle name="normální 6 5 3 3 2 4" xfId="15078"/>
    <cellStyle name="normální 6 5 3 3 2 5" xfId="8539"/>
    <cellStyle name="normální 6 5 3 3 3" xfId="6125"/>
    <cellStyle name="normální 6 5 3 3 3 2" xfId="12890"/>
    <cellStyle name="normální 6 5 3 3 3 2 2" xfId="19374"/>
    <cellStyle name="normální 6 5 3 3 3 3" xfId="16134"/>
    <cellStyle name="normální 6 5 3 3 3 4" xfId="9645"/>
    <cellStyle name="normální 6 5 3 3 4" xfId="11280"/>
    <cellStyle name="normální 6 5 3 3 4 2" xfId="17764"/>
    <cellStyle name="normální 6 5 3 3 5" xfId="14525"/>
    <cellStyle name="normální 6 5 3 3 6" xfId="7982"/>
    <cellStyle name="normální 6 5 3 4" xfId="1128"/>
    <cellStyle name="normální 6 5 3 4 2" xfId="1889"/>
    <cellStyle name="normální 6 5 3 4 2 2" xfId="6857"/>
    <cellStyle name="normální 6 5 3 4 2 2 2" xfId="13594"/>
    <cellStyle name="normální 6 5 3 4 2 2 2 2" xfId="20078"/>
    <cellStyle name="normální 6 5 3 4 2 2 3" xfId="16838"/>
    <cellStyle name="normální 6 5 3 4 2 2 4" xfId="10350"/>
    <cellStyle name="normální 6 5 3 4 2 3" xfId="11982"/>
    <cellStyle name="normální 6 5 3 4 2 3 2" xfId="18466"/>
    <cellStyle name="normální 6 5 3 4 2 4" xfId="15226"/>
    <cellStyle name="normální 6 5 3 4 2 5" xfId="8687"/>
    <cellStyle name="normální 6 5 3 4 3" xfId="6280"/>
    <cellStyle name="normální 6 5 3 4 3 2" xfId="13042"/>
    <cellStyle name="normální 6 5 3 4 3 2 2" xfId="19526"/>
    <cellStyle name="normální 6 5 3 4 3 3" xfId="16286"/>
    <cellStyle name="normální 6 5 3 4 3 4" xfId="9797"/>
    <cellStyle name="normální 6 5 3 4 4" xfId="11428"/>
    <cellStyle name="normální 6 5 3 4 4 2" xfId="17912"/>
    <cellStyle name="normální 6 5 3 4 5" xfId="14673"/>
    <cellStyle name="normální 6 5 3 4 6" xfId="8130"/>
    <cellStyle name="normální 6 5 3 5" xfId="1457"/>
    <cellStyle name="normální 6 5 3 5 2" xfId="6425"/>
    <cellStyle name="normální 6 5 3 5 2 2" xfId="13162"/>
    <cellStyle name="normální 6 5 3 5 2 2 2" xfId="19646"/>
    <cellStyle name="normální 6 5 3 5 2 3" xfId="16406"/>
    <cellStyle name="normální 6 5 3 5 2 4" xfId="9918"/>
    <cellStyle name="normální 6 5 3 5 3" xfId="11550"/>
    <cellStyle name="normální 6 5 3 5 3 2" xfId="18034"/>
    <cellStyle name="normální 6 5 3 5 4" xfId="14794"/>
    <cellStyle name="normální 6 5 3 5 5" xfId="8255"/>
    <cellStyle name="normální 6 5 3 6" xfId="5836"/>
    <cellStyle name="normální 6 5 3 6 2" xfId="12603"/>
    <cellStyle name="normální 6 5 3 6 2 2" xfId="19087"/>
    <cellStyle name="normální 6 5 3 6 3" xfId="15847"/>
    <cellStyle name="normální 6 5 3 6 4" xfId="9357"/>
    <cellStyle name="normální 6 5 3 7" xfId="10996"/>
    <cellStyle name="normální 6 5 3 7 2" xfId="17480"/>
    <cellStyle name="normální 6 5 3 8" xfId="14241"/>
    <cellStyle name="normální 6 5 3 9" xfId="7698"/>
    <cellStyle name="normální 6 5 4" xfId="675"/>
    <cellStyle name="normální 6 5 4 2" xfId="1505"/>
    <cellStyle name="normální 6 5 4 2 2" xfId="6473"/>
    <cellStyle name="normální 6 5 4 2 2 2" xfId="13210"/>
    <cellStyle name="normální 6 5 4 2 2 2 2" xfId="19694"/>
    <cellStyle name="normální 6 5 4 2 2 3" xfId="16454"/>
    <cellStyle name="normální 6 5 4 2 2 4" xfId="9966"/>
    <cellStyle name="normální 6 5 4 2 3" xfId="11598"/>
    <cellStyle name="normální 6 5 4 2 3 2" xfId="18082"/>
    <cellStyle name="normální 6 5 4 2 4" xfId="14842"/>
    <cellStyle name="normální 6 5 4 2 5" xfId="8303"/>
    <cellStyle name="normální 6 5 4 3" xfId="5884"/>
    <cellStyle name="normální 6 5 4 3 2" xfId="12651"/>
    <cellStyle name="normální 6 5 4 3 2 2" xfId="19135"/>
    <cellStyle name="normální 6 5 4 3 3" xfId="15895"/>
    <cellStyle name="normální 6 5 4 3 4" xfId="9405"/>
    <cellStyle name="normální 6 5 4 4" xfId="11044"/>
    <cellStyle name="normální 6 5 4 4 2" xfId="17528"/>
    <cellStyle name="normální 6 5 4 5" xfId="14289"/>
    <cellStyle name="normální 6 5 4 6" xfId="7746"/>
    <cellStyle name="normální 6 5 5" xfId="849"/>
    <cellStyle name="normální 6 5 5 2" xfId="1652"/>
    <cellStyle name="normální 6 5 5 2 2" xfId="6620"/>
    <cellStyle name="normální 6 5 5 2 2 2" xfId="13357"/>
    <cellStyle name="normální 6 5 5 2 2 2 2" xfId="19841"/>
    <cellStyle name="normální 6 5 5 2 2 3" xfId="16601"/>
    <cellStyle name="normální 6 5 5 2 2 4" xfId="10113"/>
    <cellStyle name="normální 6 5 5 2 3" xfId="11745"/>
    <cellStyle name="normální 6 5 5 2 3 2" xfId="18229"/>
    <cellStyle name="normální 6 5 5 2 4" xfId="14989"/>
    <cellStyle name="normální 6 5 5 2 5" xfId="8450"/>
    <cellStyle name="normální 6 5 5 3" xfId="6034"/>
    <cellStyle name="normální 6 5 5 3 2" xfId="12800"/>
    <cellStyle name="normální 6 5 5 3 2 2" xfId="19284"/>
    <cellStyle name="normální 6 5 5 3 3" xfId="16044"/>
    <cellStyle name="normální 6 5 5 3 4" xfId="9554"/>
    <cellStyle name="normální 6 5 5 4" xfId="11191"/>
    <cellStyle name="normální 6 5 5 4 2" xfId="17675"/>
    <cellStyle name="normální 6 5 5 5" xfId="14436"/>
    <cellStyle name="normální 6 5 5 6" xfId="7893"/>
    <cellStyle name="normální 6 5 6" xfId="1024"/>
    <cellStyle name="normální 6 5 6 2" xfId="1800"/>
    <cellStyle name="normální 6 5 6 2 2" xfId="6768"/>
    <cellStyle name="normální 6 5 6 2 2 2" xfId="13505"/>
    <cellStyle name="normální 6 5 6 2 2 2 2" xfId="19989"/>
    <cellStyle name="normální 6 5 6 2 2 3" xfId="16749"/>
    <cellStyle name="normální 6 5 6 2 2 4" xfId="10261"/>
    <cellStyle name="normální 6 5 6 2 3" xfId="11893"/>
    <cellStyle name="normální 6 5 6 2 3 2" xfId="18377"/>
    <cellStyle name="normální 6 5 6 2 4" xfId="15137"/>
    <cellStyle name="normální 6 5 6 2 5" xfId="8598"/>
    <cellStyle name="normální 6 5 6 3" xfId="6186"/>
    <cellStyle name="normální 6 5 6 3 2" xfId="12950"/>
    <cellStyle name="normální 6 5 6 3 2 2" xfId="19434"/>
    <cellStyle name="normální 6 5 6 3 3" xfId="16194"/>
    <cellStyle name="normální 6 5 6 3 4" xfId="9705"/>
    <cellStyle name="normální 6 5 6 4" xfId="11339"/>
    <cellStyle name="normální 6 5 6 4 2" xfId="17823"/>
    <cellStyle name="normální 6 5 6 5" xfId="14584"/>
    <cellStyle name="normální 6 5 6 6" xfId="8041"/>
    <cellStyle name="normální 6 5 7" xfId="1396"/>
    <cellStyle name="normální 6 5 7 2" xfId="6364"/>
    <cellStyle name="normální 6 5 7 2 2" xfId="13101"/>
    <cellStyle name="normální 6 5 7 2 2 2" xfId="19585"/>
    <cellStyle name="normální 6 5 7 2 3" xfId="16345"/>
    <cellStyle name="normální 6 5 7 2 4" xfId="9857"/>
    <cellStyle name="normální 6 5 7 3" xfId="11489"/>
    <cellStyle name="normální 6 5 7 3 2" xfId="17973"/>
    <cellStyle name="normální 6 5 7 4" xfId="14733"/>
    <cellStyle name="normální 6 5 7 5" xfId="8194"/>
    <cellStyle name="normální 6 5 8" xfId="5774"/>
    <cellStyle name="normální 6 5 8 2" xfId="12542"/>
    <cellStyle name="normální 6 5 8 2 2" xfId="19026"/>
    <cellStyle name="normální 6 5 8 3" xfId="15786"/>
    <cellStyle name="normální 6 5 8 4" xfId="9296"/>
    <cellStyle name="normální 6 5 9" xfId="10935"/>
    <cellStyle name="normální 6 5 9 2" xfId="17419"/>
    <cellStyle name="normální 6 6" xfId="541"/>
    <cellStyle name="normální 6 6 10" xfId="14172"/>
    <cellStyle name="normální 6 6 11" xfId="7629"/>
    <cellStyle name="normální 6 6 2" xfId="574"/>
    <cellStyle name="normální 6 6 2 2" xfId="733"/>
    <cellStyle name="normální 6 6 2 2 2" xfId="1553"/>
    <cellStyle name="normální 6 6 2 2 2 2" xfId="6521"/>
    <cellStyle name="normální 6 6 2 2 2 2 2" xfId="13258"/>
    <cellStyle name="normální 6 6 2 2 2 2 2 2" xfId="19742"/>
    <cellStyle name="normální 6 6 2 2 2 2 3" xfId="16502"/>
    <cellStyle name="normální 6 6 2 2 2 2 4" xfId="10014"/>
    <cellStyle name="normální 6 6 2 2 2 3" xfId="11646"/>
    <cellStyle name="normální 6 6 2 2 2 3 2" xfId="18130"/>
    <cellStyle name="normální 6 6 2 2 2 4" xfId="14890"/>
    <cellStyle name="normální 6 6 2 2 2 5" xfId="8351"/>
    <cellStyle name="normální 6 6 2 2 3" xfId="5934"/>
    <cellStyle name="normální 6 6 2 2 3 2" xfId="12701"/>
    <cellStyle name="normální 6 6 2 2 3 2 2" xfId="19185"/>
    <cellStyle name="normální 6 6 2 2 3 3" xfId="15945"/>
    <cellStyle name="normální 6 6 2 2 3 4" xfId="9455"/>
    <cellStyle name="normální 6 6 2 2 4" xfId="11092"/>
    <cellStyle name="normální 6 6 2 2 4 2" xfId="17576"/>
    <cellStyle name="normální 6 6 2 2 5" xfId="14337"/>
    <cellStyle name="normální 6 6 2 2 6" xfId="7794"/>
    <cellStyle name="normální 6 6 2 3" xfId="908"/>
    <cellStyle name="normální 6 6 2 3 2" xfId="1701"/>
    <cellStyle name="normální 6 6 2 3 2 2" xfId="6669"/>
    <cellStyle name="normální 6 6 2 3 2 2 2" xfId="13406"/>
    <cellStyle name="normální 6 6 2 3 2 2 2 2" xfId="19890"/>
    <cellStyle name="normální 6 6 2 3 2 2 3" xfId="16650"/>
    <cellStyle name="normální 6 6 2 3 2 2 4" xfId="10162"/>
    <cellStyle name="normální 6 6 2 3 2 3" xfId="11794"/>
    <cellStyle name="normální 6 6 2 3 2 3 2" xfId="18278"/>
    <cellStyle name="normální 6 6 2 3 2 4" xfId="15038"/>
    <cellStyle name="normální 6 6 2 3 2 5" xfId="8499"/>
    <cellStyle name="normální 6 6 2 3 3" xfId="6085"/>
    <cellStyle name="normální 6 6 2 3 3 2" xfId="12850"/>
    <cellStyle name="normální 6 6 2 3 3 2 2" xfId="19334"/>
    <cellStyle name="normální 6 6 2 3 3 3" xfId="16094"/>
    <cellStyle name="normální 6 6 2 3 3 4" xfId="9605"/>
    <cellStyle name="normální 6 6 2 3 4" xfId="11240"/>
    <cellStyle name="normální 6 6 2 3 4 2" xfId="17724"/>
    <cellStyle name="normální 6 6 2 3 5" xfId="14485"/>
    <cellStyle name="normální 6 6 2 3 6" xfId="7942"/>
    <cellStyle name="normální 6 6 2 4" xfId="1083"/>
    <cellStyle name="normální 6 6 2 4 2" xfId="1849"/>
    <cellStyle name="normální 6 6 2 4 2 2" xfId="6817"/>
    <cellStyle name="normální 6 6 2 4 2 2 2" xfId="13554"/>
    <cellStyle name="normální 6 6 2 4 2 2 2 2" xfId="20038"/>
    <cellStyle name="normální 6 6 2 4 2 2 3" xfId="16798"/>
    <cellStyle name="normální 6 6 2 4 2 2 4" xfId="10310"/>
    <cellStyle name="normální 6 6 2 4 2 3" xfId="11942"/>
    <cellStyle name="normální 6 6 2 4 2 3 2" xfId="18426"/>
    <cellStyle name="normální 6 6 2 4 2 4" xfId="15186"/>
    <cellStyle name="normální 6 6 2 4 2 5" xfId="8647"/>
    <cellStyle name="normální 6 6 2 4 3" xfId="6238"/>
    <cellStyle name="normální 6 6 2 4 3 2" xfId="13000"/>
    <cellStyle name="normální 6 6 2 4 3 2 2" xfId="19484"/>
    <cellStyle name="normální 6 6 2 4 3 3" xfId="16244"/>
    <cellStyle name="normální 6 6 2 4 3 4" xfId="9755"/>
    <cellStyle name="normální 6 6 2 4 4" xfId="11388"/>
    <cellStyle name="normální 6 6 2 4 4 2" xfId="17872"/>
    <cellStyle name="normální 6 6 2 4 5" xfId="14633"/>
    <cellStyle name="normální 6 6 2 4 6" xfId="8090"/>
    <cellStyle name="normální 6 6 2 5" xfId="1417"/>
    <cellStyle name="normální 6 6 2 5 2" xfId="6385"/>
    <cellStyle name="normální 6 6 2 5 2 2" xfId="13122"/>
    <cellStyle name="normální 6 6 2 5 2 2 2" xfId="19606"/>
    <cellStyle name="normální 6 6 2 5 2 3" xfId="16366"/>
    <cellStyle name="normální 6 6 2 5 2 4" xfId="9878"/>
    <cellStyle name="normální 6 6 2 5 3" xfId="11510"/>
    <cellStyle name="normální 6 6 2 5 3 2" xfId="17994"/>
    <cellStyle name="normální 6 6 2 5 4" xfId="14754"/>
    <cellStyle name="normální 6 6 2 5 5" xfId="8215"/>
    <cellStyle name="normální 6 6 2 6" xfId="5795"/>
    <cellStyle name="normální 6 6 2 6 2" xfId="12563"/>
    <cellStyle name="normální 6 6 2 6 2 2" xfId="19047"/>
    <cellStyle name="normální 6 6 2 6 3" xfId="15807"/>
    <cellStyle name="normální 6 6 2 6 4" xfId="9317"/>
    <cellStyle name="normální 6 6 2 7" xfId="10956"/>
    <cellStyle name="normální 6 6 2 7 2" xfId="17440"/>
    <cellStyle name="normální 6 6 2 8" xfId="14201"/>
    <cellStyle name="normální 6 6 2 9" xfId="7658"/>
    <cellStyle name="normální 6 6 3" xfId="611"/>
    <cellStyle name="normální 6 6 3 2" xfId="769"/>
    <cellStyle name="normální 6 6 3 2 2" xfId="1585"/>
    <cellStyle name="normální 6 6 3 2 2 2" xfId="6553"/>
    <cellStyle name="normální 6 6 3 2 2 2 2" xfId="13290"/>
    <cellStyle name="normální 6 6 3 2 2 2 2 2" xfId="19774"/>
    <cellStyle name="normální 6 6 3 2 2 2 3" xfId="16534"/>
    <cellStyle name="normální 6 6 3 2 2 2 4" xfId="10046"/>
    <cellStyle name="normální 6 6 3 2 2 3" xfId="11678"/>
    <cellStyle name="normální 6 6 3 2 2 3 2" xfId="18162"/>
    <cellStyle name="normální 6 6 3 2 2 4" xfId="14922"/>
    <cellStyle name="normální 6 6 3 2 2 5" xfId="8383"/>
    <cellStyle name="normální 6 6 3 2 3" xfId="5966"/>
    <cellStyle name="normální 6 6 3 2 3 2" xfId="12733"/>
    <cellStyle name="normální 6 6 3 2 3 2 2" xfId="19217"/>
    <cellStyle name="normální 6 6 3 2 3 3" xfId="15977"/>
    <cellStyle name="normální 6 6 3 2 3 4" xfId="9487"/>
    <cellStyle name="normální 6 6 3 2 4" xfId="11124"/>
    <cellStyle name="normální 6 6 3 2 4 2" xfId="17608"/>
    <cellStyle name="normální 6 6 3 2 5" xfId="14369"/>
    <cellStyle name="normální 6 6 3 2 6" xfId="7826"/>
    <cellStyle name="normální 6 6 3 3" xfId="944"/>
    <cellStyle name="normální 6 6 3 3 2" xfId="1733"/>
    <cellStyle name="normální 6 6 3 3 2 2" xfId="6701"/>
    <cellStyle name="normální 6 6 3 3 2 2 2" xfId="13438"/>
    <cellStyle name="normální 6 6 3 3 2 2 2 2" xfId="19922"/>
    <cellStyle name="normální 6 6 3 3 2 2 3" xfId="16682"/>
    <cellStyle name="normální 6 6 3 3 2 2 4" xfId="10194"/>
    <cellStyle name="normální 6 6 3 3 2 3" xfId="11826"/>
    <cellStyle name="normální 6 6 3 3 2 3 2" xfId="18310"/>
    <cellStyle name="normální 6 6 3 3 2 4" xfId="15070"/>
    <cellStyle name="normální 6 6 3 3 2 5" xfId="8531"/>
    <cellStyle name="normální 6 6 3 3 3" xfId="6117"/>
    <cellStyle name="normální 6 6 3 3 3 2" xfId="12882"/>
    <cellStyle name="normální 6 6 3 3 3 2 2" xfId="19366"/>
    <cellStyle name="normální 6 6 3 3 3 3" xfId="16126"/>
    <cellStyle name="normální 6 6 3 3 3 4" xfId="9637"/>
    <cellStyle name="normální 6 6 3 3 4" xfId="11272"/>
    <cellStyle name="normální 6 6 3 3 4 2" xfId="17756"/>
    <cellStyle name="normální 6 6 3 3 5" xfId="14517"/>
    <cellStyle name="normální 6 6 3 3 6" xfId="7974"/>
    <cellStyle name="normální 6 6 3 4" xfId="1119"/>
    <cellStyle name="normální 6 6 3 4 2" xfId="1881"/>
    <cellStyle name="normální 6 6 3 4 2 2" xfId="6849"/>
    <cellStyle name="normální 6 6 3 4 2 2 2" xfId="13586"/>
    <cellStyle name="normální 6 6 3 4 2 2 2 2" xfId="20070"/>
    <cellStyle name="normální 6 6 3 4 2 2 3" xfId="16830"/>
    <cellStyle name="normální 6 6 3 4 2 2 4" xfId="10342"/>
    <cellStyle name="normální 6 6 3 4 2 3" xfId="11974"/>
    <cellStyle name="normální 6 6 3 4 2 3 2" xfId="18458"/>
    <cellStyle name="normální 6 6 3 4 2 4" xfId="15218"/>
    <cellStyle name="normální 6 6 3 4 2 5" xfId="8679"/>
    <cellStyle name="normální 6 6 3 4 3" xfId="6272"/>
    <cellStyle name="normální 6 6 3 4 3 2" xfId="13034"/>
    <cellStyle name="normální 6 6 3 4 3 2 2" xfId="19518"/>
    <cellStyle name="normální 6 6 3 4 3 3" xfId="16278"/>
    <cellStyle name="normální 6 6 3 4 3 4" xfId="9789"/>
    <cellStyle name="normální 6 6 3 4 4" xfId="11420"/>
    <cellStyle name="normální 6 6 3 4 4 2" xfId="17904"/>
    <cellStyle name="normální 6 6 3 4 5" xfId="14665"/>
    <cellStyle name="normální 6 6 3 4 6" xfId="8122"/>
    <cellStyle name="normální 6 6 3 5" xfId="1449"/>
    <cellStyle name="normální 6 6 3 5 2" xfId="6417"/>
    <cellStyle name="normální 6 6 3 5 2 2" xfId="13154"/>
    <cellStyle name="normální 6 6 3 5 2 2 2" xfId="19638"/>
    <cellStyle name="normální 6 6 3 5 2 3" xfId="16398"/>
    <cellStyle name="normální 6 6 3 5 2 4" xfId="9910"/>
    <cellStyle name="normální 6 6 3 5 3" xfId="11542"/>
    <cellStyle name="normální 6 6 3 5 3 2" xfId="18026"/>
    <cellStyle name="normální 6 6 3 5 4" xfId="14786"/>
    <cellStyle name="normální 6 6 3 5 5" xfId="8247"/>
    <cellStyle name="normální 6 6 3 6" xfId="5828"/>
    <cellStyle name="normální 6 6 3 6 2" xfId="12595"/>
    <cellStyle name="normální 6 6 3 6 2 2" xfId="19079"/>
    <cellStyle name="normální 6 6 3 6 3" xfId="15839"/>
    <cellStyle name="normální 6 6 3 6 4" xfId="9349"/>
    <cellStyle name="normální 6 6 3 7" xfId="10988"/>
    <cellStyle name="normální 6 6 3 7 2" xfId="17472"/>
    <cellStyle name="normální 6 6 3 8" xfId="14233"/>
    <cellStyle name="normální 6 6 3 9" xfId="7690"/>
    <cellStyle name="normální 6 6 4" xfId="648"/>
    <cellStyle name="normální 6 6 4 2" xfId="1481"/>
    <cellStyle name="normální 6 6 4 2 2" xfId="6449"/>
    <cellStyle name="normální 6 6 4 2 2 2" xfId="13186"/>
    <cellStyle name="normální 6 6 4 2 2 2 2" xfId="19670"/>
    <cellStyle name="normální 6 6 4 2 2 3" xfId="16430"/>
    <cellStyle name="normální 6 6 4 2 2 4" xfId="9942"/>
    <cellStyle name="normální 6 6 4 2 3" xfId="11574"/>
    <cellStyle name="normální 6 6 4 2 3 2" xfId="18058"/>
    <cellStyle name="normální 6 6 4 2 4" xfId="14818"/>
    <cellStyle name="normální 6 6 4 2 5" xfId="8279"/>
    <cellStyle name="normální 6 6 4 3" xfId="5860"/>
    <cellStyle name="normální 6 6 4 3 2" xfId="12627"/>
    <cellStyle name="normální 6 6 4 3 2 2" xfId="19111"/>
    <cellStyle name="normální 6 6 4 3 3" xfId="15871"/>
    <cellStyle name="normální 6 6 4 3 4" xfId="9381"/>
    <cellStyle name="normální 6 6 4 4" xfId="11020"/>
    <cellStyle name="normální 6 6 4 4 2" xfId="17504"/>
    <cellStyle name="normální 6 6 4 5" xfId="14265"/>
    <cellStyle name="normální 6 6 4 6" xfId="7722"/>
    <cellStyle name="normální 6 6 5" xfId="819"/>
    <cellStyle name="normální 6 6 5 2" xfId="1625"/>
    <cellStyle name="normální 6 6 5 2 2" xfId="6593"/>
    <cellStyle name="normální 6 6 5 2 2 2" xfId="13330"/>
    <cellStyle name="normální 6 6 5 2 2 2 2" xfId="19814"/>
    <cellStyle name="normální 6 6 5 2 2 3" xfId="16574"/>
    <cellStyle name="normální 6 6 5 2 2 4" xfId="10086"/>
    <cellStyle name="normální 6 6 5 2 3" xfId="11718"/>
    <cellStyle name="normální 6 6 5 2 3 2" xfId="18202"/>
    <cellStyle name="normální 6 6 5 2 4" xfId="14962"/>
    <cellStyle name="normální 6 6 5 2 5" xfId="8423"/>
    <cellStyle name="normální 6 6 5 3" xfId="6007"/>
    <cellStyle name="normální 6 6 5 3 2" xfId="12773"/>
    <cellStyle name="normální 6 6 5 3 2 2" xfId="19257"/>
    <cellStyle name="normální 6 6 5 3 3" xfId="16017"/>
    <cellStyle name="normální 6 6 5 3 4" xfId="9527"/>
    <cellStyle name="normální 6 6 5 4" xfId="11164"/>
    <cellStyle name="normální 6 6 5 4 2" xfId="17648"/>
    <cellStyle name="normální 6 6 5 5" xfId="14409"/>
    <cellStyle name="normální 6 6 5 6" xfId="7866"/>
    <cellStyle name="normální 6 6 6" xfId="994"/>
    <cellStyle name="normální 6 6 6 2" xfId="1773"/>
    <cellStyle name="normální 6 6 6 2 2" xfId="6741"/>
    <cellStyle name="normální 6 6 6 2 2 2" xfId="13478"/>
    <cellStyle name="normální 6 6 6 2 2 2 2" xfId="19962"/>
    <cellStyle name="normální 6 6 6 2 2 3" xfId="16722"/>
    <cellStyle name="normální 6 6 6 2 2 4" xfId="10234"/>
    <cellStyle name="normální 6 6 6 2 3" xfId="11866"/>
    <cellStyle name="normální 6 6 6 2 3 2" xfId="18350"/>
    <cellStyle name="normální 6 6 6 2 4" xfId="15110"/>
    <cellStyle name="normální 6 6 6 2 5" xfId="8571"/>
    <cellStyle name="normální 6 6 6 3" xfId="6159"/>
    <cellStyle name="normální 6 6 6 3 2" xfId="12923"/>
    <cellStyle name="normální 6 6 6 3 2 2" xfId="19407"/>
    <cellStyle name="normální 6 6 6 3 3" xfId="16167"/>
    <cellStyle name="normální 6 6 6 3 4" xfId="9678"/>
    <cellStyle name="normální 6 6 6 4" xfId="11312"/>
    <cellStyle name="normální 6 6 6 4 2" xfId="17796"/>
    <cellStyle name="normální 6 6 6 5" xfId="14557"/>
    <cellStyle name="normální 6 6 6 6" xfId="8014"/>
    <cellStyle name="normální 6 6 7" xfId="1388"/>
    <cellStyle name="normální 6 6 7 2" xfId="6356"/>
    <cellStyle name="normální 6 6 7 2 2" xfId="13093"/>
    <cellStyle name="normální 6 6 7 2 2 2" xfId="19577"/>
    <cellStyle name="normální 6 6 7 2 3" xfId="16337"/>
    <cellStyle name="normální 6 6 7 2 4" xfId="9849"/>
    <cellStyle name="normální 6 6 7 3" xfId="11481"/>
    <cellStyle name="normální 6 6 7 3 2" xfId="17965"/>
    <cellStyle name="normální 6 6 7 4" xfId="14725"/>
    <cellStyle name="normální 6 6 7 5" xfId="8186"/>
    <cellStyle name="normální 6 6 8" xfId="5766"/>
    <cellStyle name="normální 6 6 8 2" xfId="12534"/>
    <cellStyle name="normální 6 6 8 2 2" xfId="19018"/>
    <cellStyle name="normální 6 6 8 3" xfId="15778"/>
    <cellStyle name="normální 6 6 8 4" xfId="9288"/>
    <cellStyle name="normální 6 6 9" xfId="10927"/>
    <cellStyle name="normální 6 6 9 2" xfId="17411"/>
    <cellStyle name="normální 6 7" xfId="547"/>
    <cellStyle name="normální 6 7 10" xfId="14177"/>
    <cellStyle name="normální 6 7 11" xfId="7634"/>
    <cellStyle name="normální 6 7 2" xfId="580"/>
    <cellStyle name="normální 6 7 2 2" xfId="739"/>
    <cellStyle name="normální 6 7 2 2 2" xfId="1558"/>
    <cellStyle name="normální 6 7 2 2 2 2" xfId="6526"/>
    <cellStyle name="normální 6 7 2 2 2 2 2" xfId="13263"/>
    <cellStyle name="normální 6 7 2 2 2 2 2 2" xfId="19747"/>
    <cellStyle name="normální 6 7 2 2 2 2 3" xfId="16507"/>
    <cellStyle name="normální 6 7 2 2 2 2 4" xfId="10019"/>
    <cellStyle name="normální 6 7 2 2 2 3" xfId="11651"/>
    <cellStyle name="normální 6 7 2 2 2 3 2" xfId="18135"/>
    <cellStyle name="normální 6 7 2 2 2 4" xfId="14895"/>
    <cellStyle name="normální 6 7 2 2 2 5" xfId="8356"/>
    <cellStyle name="normální 6 7 2 2 3" xfId="5939"/>
    <cellStyle name="normální 6 7 2 2 3 2" xfId="12706"/>
    <cellStyle name="normální 6 7 2 2 3 2 2" xfId="19190"/>
    <cellStyle name="normální 6 7 2 2 3 3" xfId="15950"/>
    <cellStyle name="normální 6 7 2 2 3 4" xfId="9460"/>
    <cellStyle name="normální 6 7 2 2 4" xfId="11097"/>
    <cellStyle name="normální 6 7 2 2 4 2" xfId="17581"/>
    <cellStyle name="normální 6 7 2 2 5" xfId="14342"/>
    <cellStyle name="normální 6 7 2 2 6" xfId="7799"/>
    <cellStyle name="normální 6 7 2 3" xfId="914"/>
    <cellStyle name="normální 6 7 2 3 2" xfId="1706"/>
    <cellStyle name="normální 6 7 2 3 2 2" xfId="6674"/>
    <cellStyle name="normální 6 7 2 3 2 2 2" xfId="13411"/>
    <cellStyle name="normální 6 7 2 3 2 2 2 2" xfId="19895"/>
    <cellStyle name="normální 6 7 2 3 2 2 3" xfId="16655"/>
    <cellStyle name="normální 6 7 2 3 2 2 4" xfId="10167"/>
    <cellStyle name="normální 6 7 2 3 2 3" xfId="11799"/>
    <cellStyle name="normální 6 7 2 3 2 3 2" xfId="18283"/>
    <cellStyle name="normální 6 7 2 3 2 4" xfId="15043"/>
    <cellStyle name="normální 6 7 2 3 2 5" xfId="8504"/>
    <cellStyle name="normální 6 7 2 3 3" xfId="6090"/>
    <cellStyle name="normální 6 7 2 3 3 2" xfId="12855"/>
    <cellStyle name="normální 6 7 2 3 3 2 2" xfId="19339"/>
    <cellStyle name="normální 6 7 2 3 3 3" xfId="16099"/>
    <cellStyle name="normální 6 7 2 3 3 4" xfId="9610"/>
    <cellStyle name="normální 6 7 2 3 4" xfId="11245"/>
    <cellStyle name="normální 6 7 2 3 4 2" xfId="17729"/>
    <cellStyle name="normální 6 7 2 3 5" xfId="14490"/>
    <cellStyle name="normální 6 7 2 3 6" xfId="7947"/>
    <cellStyle name="normální 6 7 2 4" xfId="1089"/>
    <cellStyle name="normální 6 7 2 4 2" xfId="1854"/>
    <cellStyle name="normální 6 7 2 4 2 2" xfId="6822"/>
    <cellStyle name="normální 6 7 2 4 2 2 2" xfId="13559"/>
    <cellStyle name="normální 6 7 2 4 2 2 2 2" xfId="20043"/>
    <cellStyle name="normální 6 7 2 4 2 2 3" xfId="16803"/>
    <cellStyle name="normální 6 7 2 4 2 2 4" xfId="10315"/>
    <cellStyle name="normální 6 7 2 4 2 3" xfId="11947"/>
    <cellStyle name="normální 6 7 2 4 2 3 2" xfId="18431"/>
    <cellStyle name="normální 6 7 2 4 2 4" xfId="15191"/>
    <cellStyle name="normální 6 7 2 4 2 5" xfId="8652"/>
    <cellStyle name="normální 6 7 2 4 3" xfId="6244"/>
    <cellStyle name="normální 6 7 2 4 3 2" xfId="13006"/>
    <cellStyle name="normální 6 7 2 4 3 2 2" xfId="19490"/>
    <cellStyle name="normální 6 7 2 4 3 3" xfId="16250"/>
    <cellStyle name="normální 6 7 2 4 3 4" xfId="9761"/>
    <cellStyle name="normální 6 7 2 4 4" xfId="11393"/>
    <cellStyle name="normální 6 7 2 4 4 2" xfId="17877"/>
    <cellStyle name="normální 6 7 2 4 5" xfId="14638"/>
    <cellStyle name="normální 6 7 2 4 6" xfId="8095"/>
    <cellStyle name="normální 6 7 2 5" xfId="1422"/>
    <cellStyle name="normální 6 7 2 5 2" xfId="6390"/>
    <cellStyle name="normální 6 7 2 5 2 2" xfId="13127"/>
    <cellStyle name="normální 6 7 2 5 2 2 2" xfId="19611"/>
    <cellStyle name="normální 6 7 2 5 2 3" xfId="16371"/>
    <cellStyle name="normální 6 7 2 5 2 4" xfId="9883"/>
    <cellStyle name="normální 6 7 2 5 3" xfId="11515"/>
    <cellStyle name="normální 6 7 2 5 3 2" xfId="17999"/>
    <cellStyle name="normální 6 7 2 5 4" xfId="14759"/>
    <cellStyle name="normální 6 7 2 5 5" xfId="8220"/>
    <cellStyle name="normální 6 7 2 6" xfId="5800"/>
    <cellStyle name="normální 6 7 2 6 2" xfId="12568"/>
    <cellStyle name="normální 6 7 2 6 2 2" xfId="19052"/>
    <cellStyle name="normální 6 7 2 6 3" xfId="15812"/>
    <cellStyle name="normální 6 7 2 6 4" xfId="9322"/>
    <cellStyle name="normální 6 7 2 7" xfId="10961"/>
    <cellStyle name="normální 6 7 2 7 2" xfId="17445"/>
    <cellStyle name="normální 6 7 2 8" xfId="14206"/>
    <cellStyle name="normální 6 7 2 9" xfId="7663"/>
    <cellStyle name="normální 6 7 3" xfId="617"/>
    <cellStyle name="normální 6 7 3 2" xfId="775"/>
    <cellStyle name="normální 6 7 3 2 2" xfId="1590"/>
    <cellStyle name="normální 6 7 3 2 2 2" xfId="6558"/>
    <cellStyle name="normální 6 7 3 2 2 2 2" xfId="13295"/>
    <cellStyle name="normální 6 7 3 2 2 2 2 2" xfId="19779"/>
    <cellStyle name="normální 6 7 3 2 2 2 3" xfId="16539"/>
    <cellStyle name="normální 6 7 3 2 2 2 4" xfId="10051"/>
    <cellStyle name="normální 6 7 3 2 2 3" xfId="11683"/>
    <cellStyle name="normální 6 7 3 2 2 3 2" xfId="18167"/>
    <cellStyle name="normální 6 7 3 2 2 4" xfId="14927"/>
    <cellStyle name="normální 6 7 3 2 2 5" xfId="8388"/>
    <cellStyle name="normální 6 7 3 2 3" xfId="5971"/>
    <cellStyle name="normální 6 7 3 2 3 2" xfId="12738"/>
    <cellStyle name="normální 6 7 3 2 3 2 2" xfId="19222"/>
    <cellStyle name="normální 6 7 3 2 3 3" xfId="15982"/>
    <cellStyle name="normální 6 7 3 2 3 4" xfId="9492"/>
    <cellStyle name="normální 6 7 3 2 4" xfId="11129"/>
    <cellStyle name="normální 6 7 3 2 4 2" xfId="17613"/>
    <cellStyle name="normální 6 7 3 2 5" xfId="14374"/>
    <cellStyle name="normální 6 7 3 2 6" xfId="7831"/>
    <cellStyle name="normální 6 7 3 3" xfId="950"/>
    <cellStyle name="normální 6 7 3 3 2" xfId="1738"/>
    <cellStyle name="normální 6 7 3 3 2 2" xfId="6706"/>
    <cellStyle name="normální 6 7 3 3 2 2 2" xfId="13443"/>
    <cellStyle name="normální 6 7 3 3 2 2 2 2" xfId="19927"/>
    <cellStyle name="normální 6 7 3 3 2 2 3" xfId="16687"/>
    <cellStyle name="normální 6 7 3 3 2 2 4" xfId="10199"/>
    <cellStyle name="normální 6 7 3 3 2 3" xfId="11831"/>
    <cellStyle name="normální 6 7 3 3 2 3 2" xfId="18315"/>
    <cellStyle name="normální 6 7 3 3 2 4" xfId="15075"/>
    <cellStyle name="normální 6 7 3 3 2 5" xfId="8536"/>
    <cellStyle name="normální 6 7 3 3 3" xfId="6122"/>
    <cellStyle name="normální 6 7 3 3 3 2" xfId="12887"/>
    <cellStyle name="normální 6 7 3 3 3 2 2" xfId="19371"/>
    <cellStyle name="normální 6 7 3 3 3 3" xfId="16131"/>
    <cellStyle name="normální 6 7 3 3 3 4" xfId="9642"/>
    <cellStyle name="normální 6 7 3 3 4" xfId="11277"/>
    <cellStyle name="normální 6 7 3 3 4 2" xfId="17761"/>
    <cellStyle name="normální 6 7 3 3 5" xfId="14522"/>
    <cellStyle name="normální 6 7 3 3 6" xfId="7979"/>
    <cellStyle name="normální 6 7 3 4" xfId="1125"/>
    <cellStyle name="normální 6 7 3 4 2" xfId="1886"/>
    <cellStyle name="normální 6 7 3 4 2 2" xfId="6854"/>
    <cellStyle name="normální 6 7 3 4 2 2 2" xfId="13591"/>
    <cellStyle name="normální 6 7 3 4 2 2 2 2" xfId="20075"/>
    <cellStyle name="normální 6 7 3 4 2 2 3" xfId="16835"/>
    <cellStyle name="normální 6 7 3 4 2 2 4" xfId="10347"/>
    <cellStyle name="normální 6 7 3 4 2 3" xfId="11979"/>
    <cellStyle name="normální 6 7 3 4 2 3 2" xfId="18463"/>
    <cellStyle name="normální 6 7 3 4 2 4" xfId="15223"/>
    <cellStyle name="normální 6 7 3 4 2 5" xfId="8684"/>
    <cellStyle name="normální 6 7 3 4 3" xfId="6277"/>
    <cellStyle name="normální 6 7 3 4 3 2" xfId="13039"/>
    <cellStyle name="normální 6 7 3 4 3 2 2" xfId="19523"/>
    <cellStyle name="normální 6 7 3 4 3 3" xfId="16283"/>
    <cellStyle name="normální 6 7 3 4 3 4" xfId="9794"/>
    <cellStyle name="normální 6 7 3 4 4" xfId="11425"/>
    <cellStyle name="normální 6 7 3 4 4 2" xfId="17909"/>
    <cellStyle name="normální 6 7 3 4 5" xfId="14670"/>
    <cellStyle name="normální 6 7 3 4 6" xfId="8127"/>
    <cellStyle name="normální 6 7 3 5" xfId="1454"/>
    <cellStyle name="normální 6 7 3 5 2" xfId="6422"/>
    <cellStyle name="normální 6 7 3 5 2 2" xfId="13159"/>
    <cellStyle name="normální 6 7 3 5 2 2 2" xfId="19643"/>
    <cellStyle name="normální 6 7 3 5 2 3" xfId="16403"/>
    <cellStyle name="normální 6 7 3 5 2 4" xfId="9915"/>
    <cellStyle name="normální 6 7 3 5 3" xfId="11547"/>
    <cellStyle name="normální 6 7 3 5 3 2" xfId="18031"/>
    <cellStyle name="normální 6 7 3 5 4" xfId="14791"/>
    <cellStyle name="normální 6 7 3 5 5" xfId="8252"/>
    <cellStyle name="normální 6 7 3 6" xfId="5833"/>
    <cellStyle name="normální 6 7 3 6 2" xfId="12600"/>
    <cellStyle name="normální 6 7 3 6 2 2" xfId="19084"/>
    <cellStyle name="normální 6 7 3 6 3" xfId="15844"/>
    <cellStyle name="normální 6 7 3 6 4" xfId="9354"/>
    <cellStyle name="normální 6 7 3 7" xfId="10993"/>
    <cellStyle name="normální 6 7 3 7 2" xfId="17477"/>
    <cellStyle name="normální 6 7 3 8" xfId="14238"/>
    <cellStyle name="normální 6 7 3 9" xfId="7695"/>
    <cellStyle name="normální 6 7 4" xfId="672"/>
    <cellStyle name="normální 6 7 4 2" xfId="1502"/>
    <cellStyle name="normální 6 7 4 2 2" xfId="6470"/>
    <cellStyle name="normální 6 7 4 2 2 2" xfId="13207"/>
    <cellStyle name="normální 6 7 4 2 2 2 2" xfId="19691"/>
    <cellStyle name="normální 6 7 4 2 2 3" xfId="16451"/>
    <cellStyle name="normální 6 7 4 2 2 4" xfId="9963"/>
    <cellStyle name="normální 6 7 4 2 3" xfId="11595"/>
    <cellStyle name="normální 6 7 4 2 3 2" xfId="18079"/>
    <cellStyle name="normální 6 7 4 2 4" xfId="14839"/>
    <cellStyle name="normální 6 7 4 2 5" xfId="8300"/>
    <cellStyle name="normální 6 7 4 3" xfId="5881"/>
    <cellStyle name="normální 6 7 4 3 2" xfId="12648"/>
    <cellStyle name="normální 6 7 4 3 2 2" xfId="19132"/>
    <cellStyle name="normální 6 7 4 3 3" xfId="15892"/>
    <cellStyle name="normální 6 7 4 3 4" xfId="9402"/>
    <cellStyle name="normální 6 7 4 4" xfId="11041"/>
    <cellStyle name="normální 6 7 4 4 2" xfId="17525"/>
    <cellStyle name="normální 6 7 4 5" xfId="14286"/>
    <cellStyle name="normální 6 7 4 6" xfId="7743"/>
    <cellStyle name="normální 6 7 5" xfId="846"/>
    <cellStyle name="normální 6 7 5 2" xfId="1649"/>
    <cellStyle name="normální 6 7 5 2 2" xfId="6617"/>
    <cellStyle name="normální 6 7 5 2 2 2" xfId="13354"/>
    <cellStyle name="normální 6 7 5 2 2 2 2" xfId="19838"/>
    <cellStyle name="normální 6 7 5 2 2 3" xfId="16598"/>
    <cellStyle name="normální 6 7 5 2 2 4" xfId="10110"/>
    <cellStyle name="normální 6 7 5 2 3" xfId="11742"/>
    <cellStyle name="normální 6 7 5 2 3 2" xfId="18226"/>
    <cellStyle name="normální 6 7 5 2 4" xfId="14986"/>
    <cellStyle name="normální 6 7 5 2 5" xfId="8447"/>
    <cellStyle name="normální 6 7 5 3" xfId="6031"/>
    <cellStyle name="normální 6 7 5 3 2" xfId="12797"/>
    <cellStyle name="normální 6 7 5 3 2 2" xfId="19281"/>
    <cellStyle name="normální 6 7 5 3 3" xfId="16041"/>
    <cellStyle name="normální 6 7 5 3 4" xfId="9551"/>
    <cellStyle name="normální 6 7 5 4" xfId="11188"/>
    <cellStyle name="normální 6 7 5 4 2" xfId="17672"/>
    <cellStyle name="normální 6 7 5 5" xfId="14433"/>
    <cellStyle name="normální 6 7 5 6" xfId="7890"/>
    <cellStyle name="normální 6 7 6" xfId="1021"/>
    <cellStyle name="normální 6 7 6 2" xfId="1797"/>
    <cellStyle name="normální 6 7 6 2 2" xfId="6765"/>
    <cellStyle name="normální 6 7 6 2 2 2" xfId="13502"/>
    <cellStyle name="normální 6 7 6 2 2 2 2" xfId="19986"/>
    <cellStyle name="normální 6 7 6 2 2 3" xfId="16746"/>
    <cellStyle name="normální 6 7 6 2 2 4" xfId="10258"/>
    <cellStyle name="normální 6 7 6 2 3" xfId="11890"/>
    <cellStyle name="normální 6 7 6 2 3 2" xfId="18374"/>
    <cellStyle name="normální 6 7 6 2 4" xfId="15134"/>
    <cellStyle name="normální 6 7 6 2 5" xfId="8595"/>
    <cellStyle name="normální 6 7 6 3" xfId="6183"/>
    <cellStyle name="normální 6 7 6 3 2" xfId="12947"/>
    <cellStyle name="normální 6 7 6 3 2 2" xfId="19431"/>
    <cellStyle name="normální 6 7 6 3 3" xfId="16191"/>
    <cellStyle name="normální 6 7 6 3 4" xfId="9702"/>
    <cellStyle name="normální 6 7 6 4" xfId="11336"/>
    <cellStyle name="normální 6 7 6 4 2" xfId="17820"/>
    <cellStyle name="normální 6 7 6 5" xfId="14581"/>
    <cellStyle name="normální 6 7 6 6" xfId="8038"/>
    <cellStyle name="normální 6 7 7" xfId="1393"/>
    <cellStyle name="normální 6 7 7 2" xfId="6361"/>
    <cellStyle name="normální 6 7 7 2 2" xfId="13098"/>
    <cellStyle name="normální 6 7 7 2 2 2" xfId="19582"/>
    <cellStyle name="normální 6 7 7 2 3" xfId="16342"/>
    <cellStyle name="normální 6 7 7 2 4" xfId="9854"/>
    <cellStyle name="normální 6 7 7 3" xfId="11486"/>
    <cellStyle name="normální 6 7 7 3 2" xfId="17970"/>
    <cellStyle name="normální 6 7 7 4" xfId="14730"/>
    <cellStyle name="normální 6 7 7 5" xfId="8191"/>
    <cellStyle name="normální 6 7 8" xfId="5771"/>
    <cellStyle name="normální 6 7 8 2" xfId="12539"/>
    <cellStyle name="normální 6 7 8 2 2" xfId="19023"/>
    <cellStyle name="normální 6 7 8 3" xfId="15783"/>
    <cellStyle name="normální 6 7 8 4" xfId="9293"/>
    <cellStyle name="normální 6 7 9" xfId="10932"/>
    <cellStyle name="normální 6 7 9 2" xfId="17416"/>
    <cellStyle name="normální 6 8" xfId="544"/>
    <cellStyle name="normální 6 8 10" xfId="14175"/>
    <cellStyle name="normální 6 8 11" xfId="7632"/>
    <cellStyle name="normální 6 8 2" xfId="577"/>
    <cellStyle name="normální 6 8 2 2" xfId="736"/>
    <cellStyle name="normální 6 8 2 2 2" xfId="1556"/>
    <cellStyle name="normální 6 8 2 2 2 2" xfId="6524"/>
    <cellStyle name="normální 6 8 2 2 2 2 2" xfId="13261"/>
    <cellStyle name="normální 6 8 2 2 2 2 2 2" xfId="19745"/>
    <cellStyle name="normální 6 8 2 2 2 2 3" xfId="16505"/>
    <cellStyle name="normální 6 8 2 2 2 2 4" xfId="10017"/>
    <cellStyle name="normální 6 8 2 2 2 3" xfId="11649"/>
    <cellStyle name="normální 6 8 2 2 2 3 2" xfId="18133"/>
    <cellStyle name="normální 6 8 2 2 2 4" xfId="14893"/>
    <cellStyle name="normální 6 8 2 2 2 5" xfId="8354"/>
    <cellStyle name="normální 6 8 2 2 3" xfId="5937"/>
    <cellStyle name="normální 6 8 2 2 3 2" xfId="12704"/>
    <cellStyle name="normální 6 8 2 2 3 2 2" xfId="19188"/>
    <cellStyle name="normální 6 8 2 2 3 3" xfId="15948"/>
    <cellStyle name="normální 6 8 2 2 3 4" xfId="9458"/>
    <cellStyle name="normální 6 8 2 2 4" xfId="11095"/>
    <cellStyle name="normální 6 8 2 2 4 2" xfId="17579"/>
    <cellStyle name="normální 6 8 2 2 5" xfId="14340"/>
    <cellStyle name="normální 6 8 2 2 6" xfId="7797"/>
    <cellStyle name="normální 6 8 2 3" xfId="911"/>
    <cellStyle name="normální 6 8 2 3 2" xfId="1704"/>
    <cellStyle name="normální 6 8 2 3 2 2" xfId="6672"/>
    <cellStyle name="normální 6 8 2 3 2 2 2" xfId="13409"/>
    <cellStyle name="normální 6 8 2 3 2 2 2 2" xfId="19893"/>
    <cellStyle name="normální 6 8 2 3 2 2 3" xfId="16653"/>
    <cellStyle name="normální 6 8 2 3 2 2 4" xfId="10165"/>
    <cellStyle name="normální 6 8 2 3 2 3" xfId="11797"/>
    <cellStyle name="normální 6 8 2 3 2 3 2" xfId="18281"/>
    <cellStyle name="normální 6 8 2 3 2 4" xfId="15041"/>
    <cellStyle name="normální 6 8 2 3 2 5" xfId="8502"/>
    <cellStyle name="normální 6 8 2 3 3" xfId="6088"/>
    <cellStyle name="normální 6 8 2 3 3 2" xfId="12853"/>
    <cellStyle name="normální 6 8 2 3 3 2 2" xfId="19337"/>
    <cellStyle name="normální 6 8 2 3 3 3" xfId="16097"/>
    <cellStyle name="normální 6 8 2 3 3 4" xfId="9608"/>
    <cellStyle name="normální 6 8 2 3 4" xfId="11243"/>
    <cellStyle name="normální 6 8 2 3 4 2" xfId="17727"/>
    <cellStyle name="normální 6 8 2 3 5" xfId="14488"/>
    <cellStyle name="normální 6 8 2 3 6" xfId="7945"/>
    <cellStyle name="normální 6 8 2 4" xfId="1086"/>
    <cellStyle name="normální 6 8 2 4 2" xfId="1852"/>
    <cellStyle name="normální 6 8 2 4 2 2" xfId="6820"/>
    <cellStyle name="normální 6 8 2 4 2 2 2" xfId="13557"/>
    <cellStyle name="normální 6 8 2 4 2 2 2 2" xfId="20041"/>
    <cellStyle name="normální 6 8 2 4 2 2 3" xfId="16801"/>
    <cellStyle name="normální 6 8 2 4 2 2 4" xfId="10313"/>
    <cellStyle name="normální 6 8 2 4 2 3" xfId="11945"/>
    <cellStyle name="normální 6 8 2 4 2 3 2" xfId="18429"/>
    <cellStyle name="normální 6 8 2 4 2 4" xfId="15189"/>
    <cellStyle name="normální 6 8 2 4 2 5" xfId="8650"/>
    <cellStyle name="normální 6 8 2 4 3" xfId="6241"/>
    <cellStyle name="normální 6 8 2 4 3 2" xfId="13003"/>
    <cellStyle name="normální 6 8 2 4 3 2 2" xfId="19487"/>
    <cellStyle name="normální 6 8 2 4 3 3" xfId="16247"/>
    <cellStyle name="normální 6 8 2 4 3 4" xfId="9758"/>
    <cellStyle name="normální 6 8 2 4 4" xfId="11391"/>
    <cellStyle name="normální 6 8 2 4 4 2" xfId="17875"/>
    <cellStyle name="normální 6 8 2 4 5" xfId="14636"/>
    <cellStyle name="normální 6 8 2 4 6" xfId="8093"/>
    <cellStyle name="normální 6 8 2 5" xfId="1420"/>
    <cellStyle name="normální 6 8 2 5 2" xfId="6388"/>
    <cellStyle name="normální 6 8 2 5 2 2" xfId="13125"/>
    <cellStyle name="normální 6 8 2 5 2 2 2" xfId="19609"/>
    <cellStyle name="normální 6 8 2 5 2 3" xfId="16369"/>
    <cellStyle name="normální 6 8 2 5 2 4" xfId="9881"/>
    <cellStyle name="normální 6 8 2 5 3" xfId="11513"/>
    <cellStyle name="normální 6 8 2 5 3 2" xfId="17997"/>
    <cellStyle name="normální 6 8 2 5 4" xfId="14757"/>
    <cellStyle name="normální 6 8 2 5 5" xfId="8218"/>
    <cellStyle name="normální 6 8 2 6" xfId="5798"/>
    <cellStyle name="normální 6 8 2 6 2" xfId="12566"/>
    <cellStyle name="normální 6 8 2 6 2 2" xfId="19050"/>
    <cellStyle name="normální 6 8 2 6 3" xfId="15810"/>
    <cellStyle name="normální 6 8 2 6 4" xfId="9320"/>
    <cellStyle name="normální 6 8 2 7" xfId="10959"/>
    <cellStyle name="normální 6 8 2 7 2" xfId="17443"/>
    <cellStyle name="normální 6 8 2 8" xfId="14204"/>
    <cellStyle name="normální 6 8 2 9" xfId="7661"/>
    <cellStyle name="normální 6 8 3" xfId="614"/>
    <cellStyle name="normální 6 8 3 2" xfId="772"/>
    <cellStyle name="normální 6 8 3 2 2" xfId="1588"/>
    <cellStyle name="normální 6 8 3 2 2 2" xfId="6556"/>
    <cellStyle name="normální 6 8 3 2 2 2 2" xfId="13293"/>
    <cellStyle name="normální 6 8 3 2 2 2 2 2" xfId="19777"/>
    <cellStyle name="normální 6 8 3 2 2 2 3" xfId="16537"/>
    <cellStyle name="normální 6 8 3 2 2 2 4" xfId="10049"/>
    <cellStyle name="normální 6 8 3 2 2 3" xfId="11681"/>
    <cellStyle name="normální 6 8 3 2 2 3 2" xfId="18165"/>
    <cellStyle name="normální 6 8 3 2 2 4" xfId="14925"/>
    <cellStyle name="normální 6 8 3 2 2 5" xfId="8386"/>
    <cellStyle name="normální 6 8 3 2 3" xfId="5969"/>
    <cellStyle name="normální 6 8 3 2 3 2" xfId="12736"/>
    <cellStyle name="normální 6 8 3 2 3 2 2" xfId="19220"/>
    <cellStyle name="normální 6 8 3 2 3 3" xfId="15980"/>
    <cellStyle name="normální 6 8 3 2 3 4" xfId="9490"/>
    <cellStyle name="normální 6 8 3 2 4" xfId="11127"/>
    <cellStyle name="normální 6 8 3 2 4 2" xfId="17611"/>
    <cellStyle name="normální 6 8 3 2 5" xfId="14372"/>
    <cellStyle name="normální 6 8 3 2 6" xfId="7829"/>
    <cellStyle name="normální 6 8 3 3" xfId="947"/>
    <cellStyle name="normální 6 8 3 3 2" xfId="1736"/>
    <cellStyle name="normální 6 8 3 3 2 2" xfId="6704"/>
    <cellStyle name="normální 6 8 3 3 2 2 2" xfId="13441"/>
    <cellStyle name="normální 6 8 3 3 2 2 2 2" xfId="19925"/>
    <cellStyle name="normální 6 8 3 3 2 2 3" xfId="16685"/>
    <cellStyle name="normální 6 8 3 3 2 2 4" xfId="10197"/>
    <cellStyle name="normální 6 8 3 3 2 3" xfId="11829"/>
    <cellStyle name="normální 6 8 3 3 2 3 2" xfId="18313"/>
    <cellStyle name="normální 6 8 3 3 2 4" xfId="15073"/>
    <cellStyle name="normální 6 8 3 3 2 5" xfId="8534"/>
    <cellStyle name="normální 6 8 3 3 3" xfId="6120"/>
    <cellStyle name="normální 6 8 3 3 3 2" xfId="12885"/>
    <cellStyle name="normální 6 8 3 3 3 2 2" xfId="19369"/>
    <cellStyle name="normální 6 8 3 3 3 3" xfId="16129"/>
    <cellStyle name="normální 6 8 3 3 3 4" xfId="9640"/>
    <cellStyle name="normální 6 8 3 3 4" xfId="11275"/>
    <cellStyle name="normální 6 8 3 3 4 2" xfId="17759"/>
    <cellStyle name="normální 6 8 3 3 5" xfId="14520"/>
    <cellStyle name="normální 6 8 3 3 6" xfId="7977"/>
    <cellStyle name="normální 6 8 3 4" xfId="1122"/>
    <cellStyle name="normální 6 8 3 4 2" xfId="1884"/>
    <cellStyle name="normální 6 8 3 4 2 2" xfId="6852"/>
    <cellStyle name="normální 6 8 3 4 2 2 2" xfId="13589"/>
    <cellStyle name="normální 6 8 3 4 2 2 2 2" xfId="20073"/>
    <cellStyle name="normální 6 8 3 4 2 2 3" xfId="16833"/>
    <cellStyle name="normální 6 8 3 4 2 2 4" xfId="10345"/>
    <cellStyle name="normální 6 8 3 4 2 3" xfId="11977"/>
    <cellStyle name="normální 6 8 3 4 2 3 2" xfId="18461"/>
    <cellStyle name="normální 6 8 3 4 2 4" xfId="15221"/>
    <cellStyle name="normální 6 8 3 4 2 5" xfId="8682"/>
    <cellStyle name="normální 6 8 3 4 3" xfId="6275"/>
    <cellStyle name="normální 6 8 3 4 3 2" xfId="13037"/>
    <cellStyle name="normální 6 8 3 4 3 2 2" xfId="19521"/>
    <cellStyle name="normální 6 8 3 4 3 3" xfId="16281"/>
    <cellStyle name="normální 6 8 3 4 3 4" xfId="9792"/>
    <cellStyle name="normální 6 8 3 4 4" xfId="11423"/>
    <cellStyle name="normální 6 8 3 4 4 2" xfId="17907"/>
    <cellStyle name="normální 6 8 3 4 5" xfId="14668"/>
    <cellStyle name="normální 6 8 3 4 6" xfId="8125"/>
    <cellStyle name="normální 6 8 3 5" xfId="1452"/>
    <cellStyle name="normální 6 8 3 5 2" xfId="6420"/>
    <cellStyle name="normální 6 8 3 5 2 2" xfId="13157"/>
    <cellStyle name="normální 6 8 3 5 2 2 2" xfId="19641"/>
    <cellStyle name="normální 6 8 3 5 2 3" xfId="16401"/>
    <cellStyle name="normální 6 8 3 5 2 4" xfId="9913"/>
    <cellStyle name="normální 6 8 3 5 3" xfId="11545"/>
    <cellStyle name="normální 6 8 3 5 3 2" xfId="18029"/>
    <cellStyle name="normální 6 8 3 5 4" xfId="14789"/>
    <cellStyle name="normální 6 8 3 5 5" xfId="8250"/>
    <cellStyle name="normální 6 8 3 6" xfId="5831"/>
    <cellStyle name="normální 6 8 3 6 2" xfId="12598"/>
    <cellStyle name="normální 6 8 3 6 2 2" xfId="19082"/>
    <cellStyle name="normální 6 8 3 6 3" xfId="15842"/>
    <cellStyle name="normální 6 8 3 6 4" xfId="9352"/>
    <cellStyle name="normální 6 8 3 7" xfId="10991"/>
    <cellStyle name="normální 6 8 3 7 2" xfId="17475"/>
    <cellStyle name="normální 6 8 3 8" xfId="14236"/>
    <cellStyle name="normální 6 8 3 9" xfId="7693"/>
    <cellStyle name="normální 6 8 4" xfId="651"/>
    <cellStyle name="normální 6 8 4 2" xfId="1484"/>
    <cellStyle name="normální 6 8 4 2 2" xfId="6452"/>
    <cellStyle name="normální 6 8 4 2 2 2" xfId="13189"/>
    <cellStyle name="normální 6 8 4 2 2 2 2" xfId="19673"/>
    <cellStyle name="normální 6 8 4 2 2 3" xfId="16433"/>
    <cellStyle name="normální 6 8 4 2 2 4" xfId="9945"/>
    <cellStyle name="normální 6 8 4 2 3" xfId="11577"/>
    <cellStyle name="normální 6 8 4 2 3 2" xfId="18061"/>
    <cellStyle name="normální 6 8 4 2 4" xfId="14821"/>
    <cellStyle name="normální 6 8 4 2 5" xfId="8282"/>
    <cellStyle name="normální 6 8 4 3" xfId="5863"/>
    <cellStyle name="normální 6 8 4 3 2" xfId="12630"/>
    <cellStyle name="normální 6 8 4 3 2 2" xfId="19114"/>
    <cellStyle name="normální 6 8 4 3 3" xfId="15874"/>
    <cellStyle name="normální 6 8 4 3 4" xfId="9384"/>
    <cellStyle name="normální 6 8 4 4" xfId="11023"/>
    <cellStyle name="normální 6 8 4 4 2" xfId="17507"/>
    <cellStyle name="normální 6 8 4 5" xfId="14268"/>
    <cellStyle name="normální 6 8 4 6" xfId="7725"/>
    <cellStyle name="normální 6 8 5" xfId="822"/>
    <cellStyle name="normální 6 8 5 2" xfId="1628"/>
    <cellStyle name="normální 6 8 5 2 2" xfId="6596"/>
    <cellStyle name="normální 6 8 5 2 2 2" xfId="13333"/>
    <cellStyle name="normální 6 8 5 2 2 2 2" xfId="19817"/>
    <cellStyle name="normální 6 8 5 2 2 3" xfId="16577"/>
    <cellStyle name="normální 6 8 5 2 2 4" xfId="10089"/>
    <cellStyle name="normální 6 8 5 2 3" xfId="11721"/>
    <cellStyle name="normální 6 8 5 2 3 2" xfId="18205"/>
    <cellStyle name="normální 6 8 5 2 4" xfId="14965"/>
    <cellStyle name="normální 6 8 5 2 5" xfId="8426"/>
    <cellStyle name="normální 6 8 5 3" xfId="6010"/>
    <cellStyle name="normální 6 8 5 3 2" xfId="12776"/>
    <cellStyle name="normální 6 8 5 3 2 2" xfId="19260"/>
    <cellStyle name="normální 6 8 5 3 3" xfId="16020"/>
    <cellStyle name="normální 6 8 5 3 4" xfId="9530"/>
    <cellStyle name="normální 6 8 5 4" xfId="11167"/>
    <cellStyle name="normální 6 8 5 4 2" xfId="17651"/>
    <cellStyle name="normální 6 8 5 5" xfId="14412"/>
    <cellStyle name="normální 6 8 5 6" xfId="7869"/>
    <cellStyle name="normální 6 8 6" xfId="997"/>
    <cellStyle name="normální 6 8 6 2" xfId="1776"/>
    <cellStyle name="normální 6 8 6 2 2" xfId="6744"/>
    <cellStyle name="normální 6 8 6 2 2 2" xfId="13481"/>
    <cellStyle name="normální 6 8 6 2 2 2 2" xfId="19965"/>
    <cellStyle name="normální 6 8 6 2 2 3" xfId="16725"/>
    <cellStyle name="normální 6 8 6 2 2 4" xfId="10237"/>
    <cellStyle name="normální 6 8 6 2 3" xfId="11869"/>
    <cellStyle name="normální 6 8 6 2 3 2" xfId="18353"/>
    <cellStyle name="normální 6 8 6 2 4" xfId="15113"/>
    <cellStyle name="normální 6 8 6 2 5" xfId="8574"/>
    <cellStyle name="normální 6 8 6 3" xfId="6162"/>
    <cellStyle name="normální 6 8 6 3 2" xfId="12926"/>
    <cellStyle name="normální 6 8 6 3 2 2" xfId="19410"/>
    <cellStyle name="normální 6 8 6 3 3" xfId="16170"/>
    <cellStyle name="normální 6 8 6 3 4" xfId="9681"/>
    <cellStyle name="normální 6 8 6 4" xfId="11315"/>
    <cellStyle name="normální 6 8 6 4 2" xfId="17799"/>
    <cellStyle name="normální 6 8 6 5" xfId="14560"/>
    <cellStyle name="normální 6 8 6 6" xfId="8017"/>
    <cellStyle name="normální 6 8 7" xfId="1391"/>
    <cellStyle name="normální 6 8 7 2" xfId="6359"/>
    <cellStyle name="normální 6 8 7 2 2" xfId="13096"/>
    <cellStyle name="normální 6 8 7 2 2 2" xfId="19580"/>
    <cellStyle name="normální 6 8 7 2 3" xfId="16340"/>
    <cellStyle name="normální 6 8 7 2 4" xfId="9852"/>
    <cellStyle name="normální 6 8 7 3" xfId="11484"/>
    <cellStyle name="normální 6 8 7 3 2" xfId="17968"/>
    <cellStyle name="normální 6 8 7 4" xfId="14728"/>
    <cellStyle name="normální 6 8 7 5" xfId="8189"/>
    <cellStyle name="normální 6 8 8" xfId="5769"/>
    <cellStyle name="normální 6 8 8 2" xfId="12537"/>
    <cellStyle name="normální 6 8 8 2 2" xfId="19021"/>
    <cellStyle name="normální 6 8 8 3" xfId="15781"/>
    <cellStyle name="normální 6 8 8 4" xfId="9291"/>
    <cellStyle name="normální 6 8 9" xfId="10930"/>
    <cellStyle name="normální 6 8 9 2" xfId="17414"/>
    <cellStyle name="normální 6 9" xfId="553"/>
    <cellStyle name="normální 6 9 10" xfId="14183"/>
    <cellStyle name="normální 6 9 11" xfId="7640"/>
    <cellStyle name="normální 6 9 2" xfId="588"/>
    <cellStyle name="normální 6 9 2 2" xfId="747"/>
    <cellStyle name="normální 6 9 2 2 2" xfId="1566"/>
    <cellStyle name="normální 6 9 2 2 2 2" xfId="6534"/>
    <cellStyle name="normální 6 9 2 2 2 2 2" xfId="13271"/>
    <cellStyle name="normální 6 9 2 2 2 2 2 2" xfId="19755"/>
    <cellStyle name="normální 6 9 2 2 2 2 3" xfId="16515"/>
    <cellStyle name="normální 6 9 2 2 2 2 4" xfId="10027"/>
    <cellStyle name="normální 6 9 2 2 2 3" xfId="11659"/>
    <cellStyle name="normální 6 9 2 2 2 3 2" xfId="18143"/>
    <cellStyle name="normální 6 9 2 2 2 4" xfId="14903"/>
    <cellStyle name="normální 6 9 2 2 2 5" xfId="8364"/>
    <cellStyle name="normální 6 9 2 2 3" xfId="5947"/>
    <cellStyle name="normální 6 9 2 2 3 2" xfId="12714"/>
    <cellStyle name="normální 6 9 2 2 3 2 2" xfId="19198"/>
    <cellStyle name="normální 6 9 2 2 3 3" xfId="15958"/>
    <cellStyle name="normální 6 9 2 2 3 4" xfId="9468"/>
    <cellStyle name="normální 6 9 2 2 4" xfId="11105"/>
    <cellStyle name="normální 6 9 2 2 4 2" xfId="17589"/>
    <cellStyle name="normální 6 9 2 2 5" xfId="14350"/>
    <cellStyle name="normální 6 9 2 2 6" xfId="7807"/>
    <cellStyle name="normální 6 9 2 3" xfId="922"/>
    <cellStyle name="normální 6 9 2 3 2" xfId="1714"/>
    <cellStyle name="normální 6 9 2 3 2 2" xfId="6682"/>
    <cellStyle name="normální 6 9 2 3 2 2 2" xfId="13419"/>
    <cellStyle name="normální 6 9 2 3 2 2 2 2" xfId="19903"/>
    <cellStyle name="normální 6 9 2 3 2 2 3" xfId="16663"/>
    <cellStyle name="normální 6 9 2 3 2 2 4" xfId="10175"/>
    <cellStyle name="normální 6 9 2 3 2 3" xfId="11807"/>
    <cellStyle name="normální 6 9 2 3 2 3 2" xfId="18291"/>
    <cellStyle name="normální 6 9 2 3 2 4" xfId="15051"/>
    <cellStyle name="normální 6 9 2 3 2 5" xfId="8512"/>
    <cellStyle name="normální 6 9 2 3 3" xfId="6098"/>
    <cellStyle name="normální 6 9 2 3 3 2" xfId="12863"/>
    <cellStyle name="normální 6 9 2 3 3 2 2" xfId="19347"/>
    <cellStyle name="normální 6 9 2 3 3 3" xfId="16107"/>
    <cellStyle name="normální 6 9 2 3 3 4" xfId="9618"/>
    <cellStyle name="normální 6 9 2 3 4" xfId="11253"/>
    <cellStyle name="normální 6 9 2 3 4 2" xfId="17737"/>
    <cellStyle name="normální 6 9 2 3 5" xfId="14498"/>
    <cellStyle name="normální 6 9 2 3 6" xfId="7955"/>
    <cellStyle name="normální 6 9 2 4" xfId="1097"/>
    <cellStyle name="normální 6 9 2 4 2" xfId="1862"/>
    <cellStyle name="normální 6 9 2 4 2 2" xfId="6830"/>
    <cellStyle name="normální 6 9 2 4 2 2 2" xfId="13567"/>
    <cellStyle name="normální 6 9 2 4 2 2 2 2" xfId="20051"/>
    <cellStyle name="normální 6 9 2 4 2 2 3" xfId="16811"/>
    <cellStyle name="normální 6 9 2 4 2 2 4" xfId="10323"/>
    <cellStyle name="normální 6 9 2 4 2 3" xfId="11955"/>
    <cellStyle name="normální 6 9 2 4 2 3 2" xfId="18439"/>
    <cellStyle name="normální 6 9 2 4 2 4" xfId="15199"/>
    <cellStyle name="normální 6 9 2 4 2 5" xfId="8660"/>
    <cellStyle name="normální 6 9 2 4 3" xfId="6252"/>
    <cellStyle name="normální 6 9 2 4 3 2" xfId="13014"/>
    <cellStyle name="normální 6 9 2 4 3 2 2" xfId="19498"/>
    <cellStyle name="normální 6 9 2 4 3 3" xfId="16258"/>
    <cellStyle name="normální 6 9 2 4 3 4" xfId="9769"/>
    <cellStyle name="normální 6 9 2 4 4" xfId="11401"/>
    <cellStyle name="normální 6 9 2 4 4 2" xfId="17885"/>
    <cellStyle name="normální 6 9 2 4 5" xfId="14646"/>
    <cellStyle name="normální 6 9 2 4 6" xfId="8103"/>
    <cellStyle name="normální 6 9 2 5" xfId="1430"/>
    <cellStyle name="normální 6 9 2 5 2" xfId="6398"/>
    <cellStyle name="normální 6 9 2 5 2 2" xfId="13135"/>
    <cellStyle name="normální 6 9 2 5 2 2 2" xfId="19619"/>
    <cellStyle name="normální 6 9 2 5 2 3" xfId="16379"/>
    <cellStyle name="normální 6 9 2 5 2 4" xfId="9891"/>
    <cellStyle name="normální 6 9 2 5 3" xfId="11523"/>
    <cellStyle name="normální 6 9 2 5 3 2" xfId="18007"/>
    <cellStyle name="normální 6 9 2 5 4" xfId="14767"/>
    <cellStyle name="normální 6 9 2 5 5" xfId="8228"/>
    <cellStyle name="normální 6 9 2 6" xfId="5808"/>
    <cellStyle name="normální 6 9 2 6 2" xfId="12576"/>
    <cellStyle name="normální 6 9 2 6 2 2" xfId="19060"/>
    <cellStyle name="normální 6 9 2 6 3" xfId="15820"/>
    <cellStyle name="normální 6 9 2 6 4" xfId="9330"/>
    <cellStyle name="normální 6 9 2 7" xfId="10969"/>
    <cellStyle name="normální 6 9 2 7 2" xfId="17453"/>
    <cellStyle name="normální 6 9 2 8" xfId="14214"/>
    <cellStyle name="normální 6 9 2 9" xfId="7671"/>
    <cellStyle name="normální 6 9 3" xfId="625"/>
    <cellStyle name="normální 6 9 3 2" xfId="783"/>
    <cellStyle name="normální 6 9 3 2 2" xfId="1598"/>
    <cellStyle name="normální 6 9 3 2 2 2" xfId="6566"/>
    <cellStyle name="normální 6 9 3 2 2 2 2" xfId="13303"/>
    <cellStyle name="normální 6 9 3 2 2 2 2 2" xfId="19787"/>
    <cellStyle name="normální 6 9 3 2 2 2 3" xfId="16547"/>
    <cellStyle name="normální 6 9 3 2 2 2 4" xfId="10059"/>
    <cellStyle name="normální 6 9 3 2 2 3" xfId="11691"/>
    <cellStyle name="normální 6 9 3 2 2 3 2" xfId="18175"/>
    <cellStyle name="normální 6 9 3 2 2 4" xfId="14935"/>
    <cellStyle name="normální 6 9 3 2 2 5" xfId="8396"/>
    <cellStyle name="normální 6 9 3 2 3" xfId="5979"/>
    <cellStyle name="normální 6 9 3 2 3 2" xfId="12746"/>
    <cellStyle name="normální 6 9 3 2 3 2 2" xfId="19230"/>
    <cellStyle name="normální 6 9 3 2 3 3" xfId="15990"/>
    <cellStyle name="normální 6 9 3 2 3 4" xfId="9500"/>
    <cellStyle name="normální 6 9 3 2 4" xfId="11137"/>
    <cellStyle name="normální 6 9 3 2 4 2" xfId="17621"/>
    <cellStyle name="normální 6 9 3 2 5" xfId="14382"/>
    <cellStyle name="normální 6 9 3 2 6" xfId="7839"/>
    <cellStyle name="normální 6 9 3 3" xfId="958"/>
    <cellStyle name="normální 6 9 3 3 2" xfId="1746"/>
    <cellStyle name="normální 6 9 3 3 2 2" xfId="6714"/>
    <cellStyle name="normální 6 9 3 3 2 2 2" xfId="13451"/>
    <cellStyle name="normální 6 9 3 3 2 2 2 2" xfId="19935"/>
    <cellStyle name="normální 6 9 3 3 2 2 3" xfId="16695"/>
    <cellStyle name="normální 6 9 3 3 2 2 4" xfId="10207"/>
    <cellStyle name="normální 6 9 3 3 2 3" xfId="11839"/>
    <cellStyle name="normální 6 9 3 3 2 3 2" xfId="18323"/>
    <cellStyle name="normální 6 9 3 3 2 4" xfId="15083"/>
    <cellStyle name="normální 6 9 3 3 2 5" xfId="8544"/>
    <cellStyle name="normální 6 9 3 3 3" xfId="6130"/>
    <cellStyle name="normální 6 9 3 3 3 2" xfId="12895"/>
    <cellStyle name="normální 6 9 3 3 3 2 2" xfId="19379"/>
    <cellStyle name="normální 6 9 3 3 3 3" xfId="16139"/>
    <cellStyle name="normální 6 9 3 3 3 4" xfId="9650"/>
    <cellStyle name="normální 6 9 3 3 4" xfId="11285"/>
    <cellStyle name="normální 6 9 3 3 4 2" xfId="17769"/>
    <cellStyle name="normální 6 9 3 3 5" xfId="14530"/>
    <cellStyle name="normální 6 9 3 3 6" xfId="7987"/>
    <cellStyle name="normální 6 9 3 4" xfId="1133"/>
    <cellStyle name="normální 6 9 3 4 2" xfId="1894"/>
    <cellStyle name="normální 6 9 3 4 2 2" xfId="6862"/>
    <cellStyle name="normální 6 9 3 4 2 2 2" xfId="13599"/>
    <cellStyle name="normální 6 9 3 4 2 2 2 2" xfId="20083"/>
    <cellStyle name="normální 6 9 3 4 2 2 3" xfId="16843"/>
    <cellStyle name="normální 6 9 3 4 2 2 4" xfId="10355"/>
    <cellStyle name="normální 6 9 3 4 2 3" xfId="11987"/>
    <cellStyle name="normální 6 9 3 4 2 3 2" xfId="18471"/>
    <cellStyle name="normální 6 9 3 4 2 4" xfId="15231"/>
    <cellStyle name="normální 6 9 3 4 2 5" xfId="8692"/>
    <cellStyle name="normální 6 9 3 4 3" xfId="6285"/>
    <cellStyle name="normální 6 9 3 4 3 2" xfId="13047"/>
    <cellStyle name="normální 6 9 3 4 3 2 2" xfId="19531"/>
    <cellStyle name="normální 6 9 3 4 3 3" xfId="16291"/>
    <cellStyle name="normální 6 9 3 4 3 4" xfId="9802"/>
    <cellStyle name="normální 6 9 3 4 4" xfId="11433"/>
    <cellStyle name="normální 6 9 3 4 4 2" xfId="17917"/>
    <cellStyle name="normální 6 9 3 4 5" xfId="14678"/>
    <cellStyle name="normální 6 9 3 4 6" xfId="8135"/>
    <cellStyle name="normální 6 9 3 5" xfId="1462"/>
    <cellStyle name="normální 6 9 3 5 2" xfId="6430"/>
    <cellStyle name="normální 6 9 3 5 2 2" xfId="13167"/>
    <cellStyle name="normální 6 9 3 5 2 2 2" xfId="19651"/>
    <cellStyle name="normální 6 9 3 5 2 3" xfId="16411"/>
    <cellStyle name="normální 6 9 3 5 2 4" xfId="9923"/>
    <cellStyle name="normální 6 9 3 5 3" xfId="11555"/>
    <cellStyle name="normální 6 9 3 5 3 2" xfId="18039"/>
    <cellStyle name="normální 6 9 3 5 4" xfId="14799"/>
    <cellStyle name="normální 6 9 3 5 5" xfId="8260"/>
    <cellStyle name="normální 6 9 3 6" xfId="5841"/>
    <cellStyle name="normální 6 9 3 6 2" xfId="12608"/>
    <cellStyle name="normální 6 9 3 6 2 2" xfId="19092"/>
    <cellStyle name="normální 6 9 3 6 3" xfId="15852"/>
    <cellStyle name="normální 6 9 3 6 4" xfId="9362"/>
    <cellStyle name="normální 6 9 3 7" xfId="11001"/>
    <cellStyle name="normální 6 9 3 7 2" xfId="17485"/>
    <cellStyle name="normální 6 9 3 8" xfId="14246"/>
    <cellStyle name="normální 6 9 3 9" xfId="7703"/>
    <cellStyle name="normální 6 9 4" xfId="680"/>
    <cellStyle name="normální 6 9 4 2" xfId="1510"/>
    <cellStyle name="normální 6 9 4 2 2" xfId="6478"/>
    <cellStyle name="normální 6 9 4 2 2 2" xfId="13215"/>
    <cellStyle name="normální 6 9 4 2 2 2 2" xfId="19699"/>
    <cellStyle name="normální 6 9 4 2 2 3" xfId="16459"/>
    <cellStyle name="normální 6 9 4 2 2 4" xfId="9971"/>
    <cellStyle name="normální 6 9 4 2 3" xfId="11603"/>
    <cellStyle name="normální 6 9 4 2 3 2" xfId="18087"/>
    <cellStyle name="normální 6 9 4 2 4" xfId="14847"/>
    <cellStyle name="normální 6 9 4 2 5" xfId="8308"/>
    <cellStyle name="normální 6 9 4 3" xfId="5889"/>
    <cellStyle name="normální 6 9 4 3 2" xfId="12656"/>
    <cellStyle name="normální 6 9 4 3 2 2" xfId="19140"/>
    <cellStyle name="normální 6 9 4 3 3" xfId="15900"/>
    <cellStyle name="normální 6 9 4 3 4" xfId="9410"/>
    <cellStyle name="normální 6 9 4 4" xfId="11049"/>
    <cellStyle name="normální 6 9 4 4 2" xfId="17533"/>
    <cellStyle name="normální 6 9 4 5" xfId="14294"/>
    <cellStyle name="normální 6 9 4 6" xfId="7751"/>
    <cellStyle name="normální 6 9 5" xfId="854"/>
    <cellStyle name="normální 6 9 5 2" xfId="1657"/>
    <cellStyle name="normální 6 9 5 2 2" xfId="6625"/>
    <cellStyle name="normální 6 9 5 2 2 2" xfId="13362"/>
    <cellStyle name="normální 6 9 5 2 2 2 2" xfId="19846"/>
    <cellStyle name="normální 6 9 5 2 2 3" xfId="16606"/>
    <cellStyle name="normální 6 9 5 2 2 4" xfId="10118"/>
    <cellStyle name="normální 6 9 5 2 3" xfId="11750"/>
    <cellStyle name="normální 6 9 5 2 3 2" xfId="18234"/>
    <cellStyle name="normální 6 9 5 2 4" xfId="14994"/>
    <cellStyle name="normální 6 9 5 2 5" xfId="8455"/>
    <cellStyle name="normální 6 9 5 3" xfId="6039"/>
    <cellStyle name="normální 6 9 5 3 2" xfId="12805"/>
    <cellStyle name="normální 6 9 5 3 2 2" xfId="19289"/>
    <cellStyle name="normální 6 9 5 3 3" xfId="16049"/>
    <cellStyle name="normální 6 9 5 3 4" xfId="9559"/>
    <cellStyle name="normální 6 9 5 4" xfId="11196"/>
    <cellStyle name="normální 6 9 5 4 2" xfId="17680"/>
    <cellStyle name="normální 6 9 5 5" xfId="14441"/>
    <cellStyle name="normální 6 9 5 6" xfId="7898"/>
    <cellStyle name="normální 6 9 6" xfId="1029"/>
    <cellStyle name="normální 6 9 6 2" xfId="1805"/>
    <cellStyle name="normální 6 9 6 2 2" xfId="6773"/>
    <cellStyle name="normální 6 9 6 2 2 2" xfId="13510"/>
    <cellStyle name="normální 6 9 6 2 2 2 2" xfId="19994"/>
    <cellStyle name="normální 6 9 6 2 2 3" xfId="16754"/>
    <cellStyle name="normální 6 9 6 2 2 4" xfId="10266"/>
    <cellStyle name="normální 6 9 6 2 3" xfId="11898"/>
    <cellStyle name="normální 6 9 6 2 3 2" xfId="18382"/>
    <cellStyle name="normální 6 9 6 2 4" xfId="15142"/>
    <cellStyle name="normální 6 9 6 2 5" xfId="8603"/>
    <cellStyle name="normální 6 9 6 3" xfId="6191"/>
    <cellStyle name="normální 6 9 6 3 2" xfId="12955"/>
    <cellStyle name="normální 6 9 6 3 2 2" xfId="19439"/>
    <cellStyle name="normální 6 9 6 3 3" xfId="16199"/>
    <cellStyle name="normální 6 9 6 3 4" xfId="9710"/>
    <cellStyle name="normální 6 9 6 4" xfId="11344"/>
    <cellStyle name="normální 6 9 6 4 2" xfId="17828"/>
    <cellStyle name="normální 6 9 6 5" xfId="14589"/>
    <cellStyle name="normální 6 9 6 6" xfId="8046"/>
    <cellStyle name="normální 6 9 7" xfId="1399"/>
    <cellStyle name="normální 6 9 7 2" xfId="6367"/>
    <cellStyle name="normální 6 9 7 2 2" xfId="13104"/>
    <cellStyle name="normální 6 9 7 2 2 2" xfId="19588"/>
    <cellStyle name="normální 6 9 7 2 3" xfId="16348"/>
    <cellStyle name="normální 6 9 7 2 4" xfId="9860"/>
    <cellStyle name="normální 6 9 7 3" xfId="11492"/>
    <cellStyle name="normální 6 9 7 3 2" xfId="17976"/>
    <cellStyle name="normální 6 9 7 4" xfId="14736"/>
    <cellStyle name="normální 6 9 7 5" xfId="8197"/>
    <cellStyle name="normální 6 9 8" xfId="5777"/>
    <cellStyle name="normální 6 9 8 2" xfId="12545"/>
    <cellStyle name="normální 6 9 8 2 2" xfId="19029"/>
    <cellStyle name="normální 6 9 8 3" xfId="15789"/>
    <cellStyle name="normální 6 9 8 4" xfId="9299"/>
    <cellStyle name="normální 6 9 9" xfId="10938"/>
    <cellStyle name="normální 6 9 9 2" xfId="17422"/>
    <cellStyle name="normální 60" xfId="1916"/>
    <cellStyle name="Normální 60 10" xfId="5325"/>
    <cellStyle name="normální 60 11" xfId="12004"/>
    <cellStyle name="normální 60 11 2" xfId="18488"/>
    <cellStyle name="normální 60 12" xfId="11449"/>
    <cellStyle name="normální 60 12 2" xfId="17933"/>
    <cellStyle name="normální 60 13" xfId="15248"/>
    <cellStyle name="normální 60 14" xfId="14156"/>
    <cellStyle name="normální 60 15" xfId="8709"/>
    <cellStyle name="normální 60 16" xfId="8850"/>
    <cellStyle name="normální 60 17" xfId="9001"/>
    <cellStyle name="normální 60 18" xfId="20848"/>
    <cellStyle name="normální 60 19" xfId="20641"/>
    <cellStyle name="normální 60 2" xfId="6879"/>
    <cellStyle name="normální 60 2 2" xfId="13616"/>
    <cellStyle name="normální 60 2 2 2" xfId="20100"/>
    <cellStyle name="normální 60 2 3" xfId="16860"/>
    <cellStyle name="normální 60 2 4" xfId="10372"/>
    <cellStyle name="normální 60 20" xfId="20698"/>
    <cellStyle name="normální 60 21" xfId="20680"/>
    <cellStyle name="normální 60 22" xfId="20721"/>
    <cellStyle name="normální 60 23" xfId="8763"/>
    <cellStyle name="normální 60 24" xfId="20741"/>
    <cellStyle name="normální 60 25" xfId="20857"/>
    <cellStyle name="normální 60 26" xfId="20725"/>
    <cellStyle name="normální 60 27" xfId="10568"/>
    <cellStyle name="normální 60 28" xfId="20693"/>
    <cellStyle name="normální 60 29" xfId="20767"/>
    <cellStyle name="Normální 60 3" xfId="7044"/>
    <cellStyle name="normální 60 30" xfId="7604"/>
    <cellStyle name="Normální 60 4" xfId="5638"/>
    <cellStyle name="Normální 60 5" xfId="7309"/>
    <cellStyle name="Normální 60 6" xfId="7259"/>
    <cellStyle name="Normální 60 7" xfId="7306"/>
    <cellStyle name="Normální 60 8" xfId="7226"/>
    <cellStyle name="Normální 60 9" xfId="7272"/>
    <cellStyle name="normální 61" xfId="1917"/>
    <cellStyle name="Normální 61 10" xfId="7216"/>
    <cellStyle name="normální 61 11" xfId="12005"/>
    <cellStyle name="normální 61 11 2" xfId="18489"/>
    <cellStyle name="normální 61 12" xfId="12024"/>
    <cellStyle name="normální 61 12 2" xfId="18508"/>
    <cellStyle name="normální 61 13" xfId="15249"/>
    <cellStyle name="normální 61 14" xfId="15269"/>
    <cellStyle name="normální 61 15" xfId="8710"/>
    <cellStyle name="normální 61 16" xfId="8860"/>
    <cellStyle name="normální 61 17" xfId="20751"/>
    <cellStyle name="normální 61 18" xfId="20694"/>
    <cellStyle name="normální 61 19" xfId="20818"/>
    <cellStyle name="normální 61 2" xfId="6880"/>
    <cellStyle name="normální 61 2 2" xfId="13617"/>
    <cellStyle name="normální 61 2 2 2" xfId="20101"/>
    <cellStyle name="normální 61 2 3" xfId="16861"/>
    <cellStyle name="normální 61 2 4" xfId="10373"/>
    <cellStyle name="normální 61 20" xfId="20757"/>
    <cellStyle name="normální 61 21" xfId="20823"/>
    <cellStyle name="normální 61 22" xfId="20862"/>
    <cellStyle name="normální 61 23" xfId="8742"/>
    <cellStyle name="normální 61 24" xfId="20731"/>
    <cellStyle name="normální 61 25" xfId="20677"/>
    <cellStyle name="normální 61 26" xfId="20778"/>
    <cellStyle name="normální 61 27" xfId="20687"/>
    <cellStyle name="normální 61 28" xfId="8812"/>
    <cellStyle name="normální 61 29" xfId="20691"/>
    <cellStyle name="Normální 61 3" xfId="7051"/>
    <cellStyle name="normální 61 30" xfId="20863"/>
    <cellStyle name="Normální 61 4" xfId="7196"/>
    <cellStyle name="Normální 61 5" xfId="7311"/>
    <cellStyle name="Normální 61 6" xfId="7255"/>
    <cellStyle name="Normální 61 7" xfId="7271"/>
    <cellStyle name="Normální 61 8" xfId="7246"/>
    <cellStyle name="Normální 61 9" xfId="7327"/>
    <cellStyle name="normální 62" xfId="1918"/>
    <cellStyle name="Normální 62 10" xfId="7222"/>
    <cellStyle name="normální 62 11" xfId="12006"/>
    <cellStyle name="normální 62 11 2" xfId="18490"/>
    <cellStyle name="normální 62 12" xfId="12102"/>
    <cellStyle name="normální 62 12 2" xfId="18586"/>
    <cellStyle name="normální 62 13" xfId="15250"/>
    <cellStyle name="normální 62 14" xfId="15289"/>
    <cellStyle name="normální 62 15" xfId="8711"/>
    <cellStyle name="normální 62 16" xfId="8152"/>
    <cellStyle name="normální 62 17" xfId="20801"/>
    <cellStyle name="normální 62 18" xfId="20682"/>
    <cellStyle name="normální 62 19" xfId="20674"/>
    <cellStyle name="normální 62 2" xfId="6881"/>
    <cellStyle name="normální 62 2 2" xfId="13618"/>
    <cellStyle name="normální 62 2 2 2" xfId="20102"/>
    <cellStyle name="normální 62 2 3" xfId="16862"/>
    <cellStyle name="normální 62 2 4" xfId="10374"/>
    <cellStyle name="normální 62 20" xfId="7605"/>
    <cellStyle name="normální 62 21" xfId="20655"/>
    <cellStyle name="normální 62 22" xfId="20690"/>
    <cellStyle name="normální 62 23" xfId="8762"/>
    <cellStyle name="normální 62 24" xfId="8771"/>
    <cellStyle name="normální 62 25" xfId="20720"/>
    <cellStyle name="normální 62 26" xfId="20696"/>
    <cellStyle name="normální 62 27" xfId="9109"/>
    <cellStyle name="normální 62 28" xfId="20853"/>
    <cellStyle name="normální 62 29" xfId="20684"/>
    <cellStyle name="Normální 62 3" xfId="5617"/>
    <cellStyle name="normální 62 30" xfId="10658"/>
    <cellStyle name="Normální 62 4" xfId="5544"/>
    <cellStyle name="Normální 62 5" xfId="7314"/>
    <cellStyle name="Normální 62 6" xfId="7245"/>
    <cellStyle name="Normální 62 7" xfId="7294"/>
    <cellStyle name="Normální 62 8" xfId="7238"/>
    <cellStyle name="Normální 62 9" xfId="7313"/>
    <cellStyle name="normální 63" xfId="1919"/>
    <cellStyle name="Normální 63 10" xfId="7302"/>
    <cellStyle name="normální 63 11" xfId="12007"/>
    <cellStyle name="normální 63 11 2" xfId="18491"/>
    <cellStyle name="normální 63 12" xfId="12111"/>
    <cellStyle name="normální 63 12 2" xfId="18595"/>
    <cellStyle name="normální 63 13" xfId="15251"/>
    <cellStyle name="normální 63 14" xfId="14155"/>
    <cellStyle name="normální 63 15" xfId="8712"/>
    <cellStyle name="normální 63 16" xfId="8732"/>
    <cellStyle name="normální 63 17" xfId="20700"/>
    <cellStyle name="normální 63 18" xfId="8761"/>
    <cellStyle name="normální 63 19" xfId="8814"/>
    <cellStyle name="normální 63 2" xfId="6882"/>
    <cellStyle name="normální 63 2 2" xfId="13619"/>
    <cellStyle name="normální 63 2 2 2" xfId="20103"/>
    <cellStyle name="normální 63 2 3" xfId="16863"/>
    <cellStyle name="normální 63 2 4" xfId="10375"/>
    <cellStyle name="normální 63 20" xfId="20689"/>
    <cellStyle name="normální 63 21" xfId="20817"/>
    <cellStyle name="normální 63 22" xfId="20835"/>
    <cellStyle name="normální 63 23" xfId="8151"/>
    <cellStyle name="normální 63 24" xfId="20659"/>
    <cellStyle name="normální 63 25" xfId="20701"/>
    <cellStyle name="normální 63 26" xfId="20730"/>
    <cellStyle name="normální 63 27" xfId="20670"/>
    <cellStyle name="normální 63 28" xfId="20651"/>
    <cellStyle name="normální 63 29" xfId="20705"/>
    <cellStyle name="Normální 63 3" xfId="5061"/>
    <cellStyle name="normální 63 30" xfId="20788"/>
    <cellStyle name="Normální 63 4" xfId="7172"/>
    <cellStyle name="Normální 63 5" xfId="7303"/>
    <cellStyle name="Normální 63 6" xfId="7253"/>
    <cellStyle name="Normální 63 7" xfId="7312"/>
    <cellStyle name="Normální 63 8" xfId="7275"/>
    <cellStyle name="Normální 63 9" xfId="7258"/>
    <cellStyle name="normální 64" xfId="1920"/>
    <cellStyle name="Normální 64 10" xfId="7330"/>
    <cellStyle name="normální 64 11" xfId="12008"/>
    <cellStyle name="normální 64 11 2" xfId="18492"/>
    <cellStyle name="normální 64 12" xfId="11448"/>
    <cellStyle name="normální 64 12 2" xfId="17932"/>
    <cellStyle name="normální 64 13" xfId="15252"/>
    <cellStyle name="normální 64 14" xfId="15743"/>
    <cellStyle name="normální 64 15" xfId="8713"/>
    <cellStyle name="normální 64 16" xfId="8795"/>
    <cellStyle name="normální 64 17" xfId="20774"/>
    <cellStyle name="normální 64 18" xfId="20685"/>
    <cellStyle name="normální 64 19" xfId="7590"/>
    <cellStyle name="normální 64 2" xfId="6883"/>
    <cellStyle name="normální 64 2 2" xfId="13620"/>
    <cellStyle name="normální 64 2 2 2" xfId="20104"/>
    <cellStyle name="normální 64 2 3" xfId="16864"/>
    <cellStyle name="normální 64 2 4" xfId="10376"/>
    <cellStyle name="normální 64 20" xfId="20647"/>
    <cellStyle name="normální 64 21" xfId="20761"/>
    <cellStyle name="normální 64 22" xfId="20645"/>
    <cellStyle name="normální 64 23" xfId="20753"/>
    <cellStyle name="normální 64 24" xfId="20744"/>
    <cellStyle name="normální 64 25" xfId="20791"/>
    <cellStyle name="normální 64 26" xfId="20743"/>
    <cellStyle name="normální 64 27" xfId="20805"/>
    <cellStyle name="normální 64 28" xfId="20722"/>
    <cellStyle name="normální 64 29" xfId="7586"/>
    <cellStyle name="Normální 64 3" xfId="5299"/>
    <cellStyle name="normální 64 30" xfId="20672"/>
    <cellStyle name="Normální 64 4" xfId="7124"/>
    <cellStyle name="Normální 64 5" xfId="7315"/>
    <cellStyle name="Normální 64 6" xfId="7243"/>
    <cellStyle name="Normální 64 7" xfId="7321"/>
    <cellStyle name="Normální 64 8" xfId="7229"/>
    <cellStyle name="Normální 64 9" xfId="7268"/>
    <cellStyle name="normální 65" xfId="1921"/>
    <cellStyle name="Normální 65 10" xfId="7332"/>
    <cellStyle name="normální 65 11" xfId="12009"/>
    <cellStyle name="normální 65 11 2" xfId="18493"/>
    <cellStyle name="normální 65 12" xfId="12023"/>
    <cellStyle name="normální 65 12 2" xfId="18507"/>
    <cellStyle name="normální 65 13" xfId="15253"/>
    <cellStyle name="normální 65 14" xfId="15268"/>
    <cellStyle name="normální 65 15" xfId="8714"/>
    <cellStyle name="normální 65 16" xfId="7608"/>
    <cellStyle name="normální 65 17" xfId="20834"/>
    <cellStyle name="normální 65 18" xfId="8777"/>
    <cellStyle name="normální 65 19" xfId="20769"/>
    <cellStyle name="normální 65 2" xfId="6884"/>
    <cellStyle name="normální 65 2 2" xfId="13621"/>
    <cellStyle name="normální 65 2 2 2" xfId="20105"/>
    <cellStyle name="normální 65 2 3" xfId="16865"/>
    <cellStyle name="normální 65 2 4" xfId="10377"/>
    <cellStyle name="normální 65 20" xfId="20676"/>
    <cellStyle name="normální 65 21" xfId="8807"/>
    <cellStyle name="normální 65 22" xfId="20759"/>
    <cellStyle name="normální 65 23" xfId="8809"/>
    <cellStyle name="normální 65 24" xfId="20675"/>
    <cellStyle name="normální 65 25" xfId="20714"/>
    <cellStyle name="normální 65 26" xfId="20723"/>
    <cellStyle name="normální 65 27" xfId="20859"/>
    <cellStyle name="normální 65 28" xfId="20787"/>
    <cellStyle name="normální 65 29" xfId="20728"/>
    <cellStyle name="Normální 65 3" xfId="5191"/>
    <cellStyle name="normální 65 30" xfId="20865"/>
    <cellStyle name="Normální 65 4" xfId="7194"/>
    <cellStyle name="Normální 65 5" xfId="7316"/>
    <cellStyle name="Normální 65 6" xfId="7240"/>
    <cellStyle name="Normální 65 7" xfId="7298"/>
    <cellStyle name="Normální 65 8" xfId="7230"/>
    <cellStyle name="Normální 65 9" xfId="7264"/>
    <cellStyle name="normální 66" xfId="1922"/>
    <cellStyle name="normální 66 2" xfId="2070"/>
    <cellStyle name="normální 66 3" xfId="6885"/>
    <cellStyle name="normální 66 3 2" xfId="13622"/>
    <cellStyle name="normální 66 3 2 2" xfId="20106"/>
    <cellStyle name="normální 66 3 3" xfId="16866"/>
    <cellStyle name="normální 66 3 4" xfId="10378"/>
    <cellStyle name="normální 66 4" xfId="12010"/>
    <cellStyle name="normální 66 4 2" xfId="18494"/>
    <cellStyle name="normální 66 5" xfId="15254"/>
    <cellStyle name="normální 66 6" xfId="8715"/>
    <cellStyle name="normální 67" xfId="1923"/>
    <cellStyle name="Normální 67 10" xfId="7280"/>
    <cellStyle name="normální 67 11" xfId="12011"/>
    <cellStyle name="normální 67 11 2" xfId="18495"/>
    <cellStyle name="normální 67 12" xfId="10911"/>
    <cellStyle name="normální 67 12 2" xfId="17395"/>
    <cellStyle name="normální 67 13" xfId="15255"/>
    <cellStyle name="normální 67 14" xfId="15742"/>
    <cellStyle name="normální 67 15" xfId="8716"/>
    <cellStyle name="normální 67 16" xfId="8778"/>
    <cellStyle name="normální 67 17" xfId="20669"/>
    <cellStyle name="normální 67 18" xfId="20681"/>
    <cellStyle name="normální 67 19" xfId="20661"/>
    <cellStyle name="normální 67 2" xfId="6886"/>
    <cellStyle name="normální 67 2 2" xfId="13623"/>
    <cellStyle name="normální 67 2 2 2" xfId="20107"/>
    <cellStyle name="normální 67 2 3" xfId="16867"/>
    <cellStyle name="normální 67 2 4" xfId="10379"/>
    <cellStyle name="normální 67 20" xfId="20789"/>
    <cellStyle name="normální 67 21" xfId="20704"/>
    <cellStyle name="normální 67 22" xfId="20660"/>
    <cellStyle name="normální 67 23" xfId="20773"/>
    <cellStyle name="normální 67 24" xfId="8752"/>
    <cellStyle name="normální 67 25" xfId="20702"/>
    <cellStyle name="normální 67 26" xfId="8758"/>
    <cellStyle name="normální 67 27" xfId="8987"/>
    <cellStyle name="normální 67 28" xfId="20738"/>
    <cellStyle name="normální 67 29" xfId="20786"/>
    <cellStyle name="Normální 67 3" xfId="7148"/>
    <cellStyle name="normální 67 30" xfId="20840"/>
    <cellStyle name="Normální 67 4" xfId="7103"/>
    <cellStyle name="Normální 67 5" xfId="7318"/>
    <cellStyle name="Normální 67 6" xfId="7236"/>
    <cellStyle name="Normální 67 7" xfId="7323"/>
    <cellStyle name="Normální 67 8" xfId="7227"/>
    <cellStyle name="Normální 67 9" xfId="7150"/>
    <cellStyle name="normální 68" xfId="1924"/>
    <cellStyle name="Normální 68 10" xfId="7233"/>
    <cellStyle name="normální 68 11" xfId="12012"/>
    <cellStyle name="normální 68 11 2" xfId="18496"/>
    <cellStyle name="normální 68 12" xfId="12022"/>
    <cellStyle name="normální 68 12 2" xfId="18506"/>
    <cellStyle name="normální 68 13" xfId="15256"/>
    <cellStyle name="normální 68 14" xfId="15267"/>
    <cellStyle name="normální 68 15" xfId="8717"/>
    <cellStyle name="normální 68 16" xfId="7607"/>
    <cellStyle name="normální 68 17" xfId="20756"/>
    <cellStyle name="normální 68 18" xfId="20766"/>
    <cellStyle name="normální 68 19" xfId="20831"/>
    <cellStyle name="normální 68 2" xfId="6887"/>
    <cellStyle name="normální 68 2 2" xfId="13624"/>
    <cellStyle name="normální 68 2 2 2" xfId="20108"/>
    <cellStyle name="normální 68 2 3" xfId="16868"/>
    <cellStyle name="normální 68 2 4" xfId="10380"/>
    <cellStyle name="normální 68 20" xfId="20707"/>
    <cellStyle name="normální 68 21" xfId="20736"/>
    <cellStyle name="normální 68 22" xfId="8755"/>
    <cellStyle name="normální 68 23" xfId="7609"/>
    <cellStyle name="normální 68 24" xfId="8766"/>
    <cellStyle name="normální 68 25" xfId="20658"/>
    <cellStyle name="normální 68 26" xfId="20825"/>
    <cellStyle name="normální 68 27" xfId="8765"/>
    <cellStyle name="normální 68 28" xfId="20665"/>
    <cellStyle name="normální 68 29" xfId="8767"/>
    <cellStyle name="Normální 68 3" xfId="7165"/>
    <cellStyle name="normální 68 30" xfId="20829"/>
    <cellStyle name="Normální 68 4" xfId="7141"/>
    <cellStyle name="Normální 68 5" xfId="7317"/>
    <cellStyle name="Normální 68 6" xfId="7237"/>
    <cellStyle name="Normální 68 7" xfId="5154"/>
    <cellStyle name="Normální 68 8" xfId="7290"/>
    <cellStyle name="Normální 68 9" xfId="7278"/>
    <cellStyle name="normální 69" xfId="1925"/>
    <cellStyle name="Normální 69 10" xfId="7219"/>
    <cellStyle name="Normální 69 10 2" xfId="13886"/>
    <cellStyle name="Normální 69 10 2 2" xfId="20370"/>
    <cellStyle name="Normální 69 10 3" xfId="17130"/>
    <cellStyle name="Normální 69 10 4" xfId="10644"/>
    <cellStyle name="normální 69 11" xfId="12013"/>
    <cellStyle name="normální 69 11 2" xfId="18497"/>
    <cellStyle name="normální 69 12" xfId="12045"/>
    <cellStyle name="normální 69 12 2" xfId="18529"/>
    <cellStyle name="normální 69 13" xfId="15257"/>
    <cellStyle name="normální 69 14" xfId="14154"/>
    <cellStyle name="normální 69 15" xfId="8718"/>
    <cellStyle name="normální 69 16" xfId="9252"/>
    <cellStyle name="normální 69 17" xfId="20819"/>
    <cellStyle name="normální 69 18" xfId="20692"/>
    <cellStyle name="normální 69 19" xfId="20666"/>
    <cellStyle name="normální 69 2" xfId="6888"/>
    <cellStyle name="normální 69 2 2" xfId="13625"/>
    <cellStyle name="normální 69 2 2 2" xfId="20109"/>
    <cellStyle name="normální 69 2 3" xfId="16869"/>
    <cellStyle name="normální 69 2 4" xfId="10381"/>
    <cellStyle name="normální 69 20" xfId="20649"/>
    <cellStyle name="normální 69 21" xfId="20811"/>
    <cellStyle name="normální 69 22" xfId="20654"/>
    <cellStyle name="normální 69 23" xfId="20796"/>
    <cellStyle name="normální 69 24" xfId="20858"/>
    <cellStyle name="normální 69 25" xfId="20776"/>
    <cellStyle name="normální 69 26" xfId="20827"/>
    <cellStyle name="normální 69 27" xfId="20782"/>
    <cellStyle name="normální 69 28" xfId="10643"/>
    <cellStyle name="normální 69 29" xfId="20792"/>
    <cellStyle name="Normální 69 3" xfId="5189"/>
    <cellStyle name="Normální 69 3 2" xfId="12237"/>
    <cellStyle name="Normální 69 3 2 2" xfId="18721"/>
    <cellStyle name="Normální 69 3 3" xfId="15480"/>
    <cellStyle name="Normální 69 3 4" xfId="8988"/>
    <cellStyle name="normální 69 30" xfId="20748"/>
    <cellStyle name="Normální 69 4" xfId="5376"/>
    <cellStyle name="Normální 69 4 2" xfId="12321"/>
    <cellStyle name="Normální 69 4 2 2" xfId="18805"/>
    <cellStyle name="Normální 69 4 3" xfId="15564"/>
    <cellStyle name="Normální 69 4 4" xfId="9074"/>
    <cellStyle name="Normální 69 5" xfId="7310"/>
    <cellStyle name="Normální 69 5 2" xfId="13916"/>
    <cellStyle name="Normální 69 5 2 2" xfId="20400"/>
    <cellStyle name="Normální 69 5 3" xfId="17160"/>
    <cellStyle name="Normální 69 5 4" xfId="10675"/>
    <cellStyle name="Normální 69 6" xfId="7257"/>
    <cellStyle name="Normální 69 6 2" xfId="13899"/>
    <cellStyle name="Normální 69 6 2 2" xfId="20383"/>
    <cellStyle name="Normální 69 6 3" xfId="17143"/>
    <cellStyle name="Normální 69 6 4" xfId="10657"/>
    <cellStyle name="Normální 69 7" xfId="7289"/>
    <cellStyle name="Normální 69 7 2" xfId="13909"/>
    <cellStyle name="Normální 69 7 2 2" xfId="20393"/>
    <cellStyle name="Normální 69 7 3" xfId="17153"/>
    <cellStyle name="Normální 69 7 4" xfId="10668"/>
    <cellStyle name="Normální 69 8" xfId="7091"/>
    <cellStyle name="Normální 69 8 2" xfId="13797"/>
    <cellStyle name="Normální 69 8 2 2" xfId="20281"/>
    <cellStyle name="Normální 69 8 3" xfId="17041"/>
    <cellStyle name="Normální 69 8 4" xfId="10553"/>
    <cellStyle name="Normální 69 9" xfId="7215"/>
    <cellStyle name="Normální 69 9 2" xfId="13885"/>
    <cellStyle name="Normální 69 9 2 2" xfId="20369"/>
    <cellStyle name="Normální 69 9 3" xfId="17129"/>
    <cellStyle name="Normální 69 9 4" xfId="10642"/>
    <cellStyle name="normální 7" xfId="159"/>
    <cellStyle name="normální 7 10" xfId="4902"/>
    <cellStyle name="normální 7 11" xfId="1984"/>
    <cellStyle name="normální 7 11 2" xfId="5600"/>
    <cellStyle name="normální 7 11 2 2" xfId="12449"/>
    <cellStyle name="normální 7 11 2 2 2" xfId="18933"/>
    <cellStyle name="normální 7 11 2 3" xfId="15692"/>
    <cellStyle name="normální 7 11 2 4" xfId="9203"/>
    <cellStyle name="normální 7 11 3" xfId="7113"/>
    <cellStyle name="normální 7 11 3 2" xfId="13811"/>
    <cellStyle name="normální 7 11 3 2 2" xfId="20295"/>
    <cellStyle name="normální 7 11 3 3" xfId="17055"/>
    <cellStyle name="normální 7 11 3 4" xfId="10567"/>
    <cellStyle name="normální 7 11 4" xfId="7179"/>
    <cellStyle name="normální 7 11 4 2" xfId="13860"/>
    <cellStyle name="normální 7 11 4 2 2" xfId="20344"/>
    <cellStyle name="normální 7 11 4 3" xfId="17104"/>
    <cellStyle name="normální 7 11 4 4" xfId="10617"/>
    <cellStyle name="normální 7 12" xfId="5657"/>
    <cellStyle name="normální 7 12 2" xfId="12485"/>
    <cellStyle name="normální 7 12 2 2" xfId="18969"/>
    <cellStyle name="normální 7 12 3" xfId="15728"/>
    <cellStyle name="normální 7 12 4" xfId="9239"/>
    <cellStyle name="normální 7 13" xfId="7572"/>
    <cellStyle name="normální 7 13 2" xfId="14129"/>
    <cellStyle name="normální 7 13 2 2" xfId="20613"/>
    <cellStyle name="normální 7 13 3" xfId="17373"/>
    <cellStyle name="normální 7 13 4" xfId="10889"/>
    <cellStyle name="normální 7 14" xfId="10905"/>
    <cellStyle name="normální 7 14 2" xfId="17389"/>
    <cellStyle name="normální 7 15" xfId="14149"/>
    <cellStyle name="normální 7 16" xfId="7600"/>
    <cellStyle name="normální 7 2" xfId="526"/>
    <cellStyle name="normální 7 2 2" xfId="4429"/>
    <cellStyle name="normální 7 2 2 2" xfId="5541"/>
    <cellStyle name="normální 7 2 2 2 2" xfId="5510"/>
    <cellStyle name="normální 7 2 2 2 2 2" xfId="12382"/>
    <cellStyle name="normální 7 2 2 2 2 2 2" xfId="18866"/>
    <cellStyle name="normální 7 2 2 2 2 3" xfId="15625"/>
    <cellStyle name="normální 7 2 2 2 2 4" xfId="9136"/>
    <cellStyle name="normální 7 2 2 2 3" xfId="7182"/>
    <cellStyle name="normální 7 2 2 2 3 2" xfId="13861"/>
    <cellStyle name="normální 7 2 2 2 3 2 2" xfId="20345"/>
    <cellStyle name="normální 7 2 2 2 3 3" xfId="17105"/>
    <cellStyle name="normální 7 2 2 2 3 4" xfId="10618"/>
    <cellStyle name="normální 7 2 2 2 4" xfId="12404"/>
    <cellStyle name="normální 7 2 2 2 4 2" xfId="18888"/>
    <cellStyle name="normální 7 2 2 2 5" xfId="15647"/>
    <cellStyle name="normální 7 2 2 2 6" xfId="9158"/>
    <cellStyle name="normální 7 2 2 3" xfId="5455"/>
    <cellStyle name="normální 7 2 2 3 2" xfId="7045"/>
    <cellStyle name="normální 7 2 2 3 2 2" xfId="13761"/>
    <cellStyle name="normální 7 2 2 3 2 2 2" xfId="20245"/>
    <cellStyle name="normální 7 2 2 3 2 3" xfId="17005"/>
    <cellStyle name="normální 7 2 2 3 2 4" xfId="10517"/>
    <cellStyle name="normální 7 2 2 3 3" xfId="5065"/>
    <cellStyle name="normální 7 2 2 3 3 2" xfId="12192"/>
    <cellStyle name="normální 7 2 2 3 3 2 2" xfId="18676"/>
    <cellStyle name="normální 7 2 2 3 3 3" xfId="15435"/>
    <cellStyle name="normální 7 2 2 3 3 4" xfId="8941"/>
    <cellStyle name="normální 7 2 2 3 4" xfId="12354"/>
    <cellStyle name="normální 7 2 2 3 4 2" xfId="18838"/>
    <cellStyle name="normální 7 2 2 3 5" xfId="15597"/>
    <cellStyle name="normální 7 2 2 3 6" xfId="9107"/>
    <cellStyle name="normální 7 2 3" xfId="4667"/>
    <cellStyle name="normální 7 2 3 2" xfId="5475"/>
    <cellStyle name="normální 7 2 3 2 2" xfId="5569"/>
    <cellStyle name="normální 7 2 3 2 2 2" xfId="12429"/>
    <cellStyle name="normální 7 2 3 2 2 2 2" xfId="18913"/>
    <cellStyle name="normální 7 2 3 2 2 3" xfId="15672"/>
    <cellStyle name="normální 7 2 3 2 2 4" xfId="9183"/>
    <cellStyle name="normální 7 2 3 2 3" xfId="7072"/>
    <cellStyle name="normální 7 2 3 2 3 2" xfId="13781"/>
    <cellStyle name="normální 7 2 3 2 3 2 2" xfId="20265"/>
    <cellStyle name="normální 7 2 3 2 3 3" xfId="17025"/>
    <cellStyle name="normální 7 2 3 2 3 4" xfId="10537"/>
    <cellStyle name="normální 7 2 3 2 4" xfId="12358"/>
    <cellStyle name="normální 7 2 3 2 4 2" xfId="18842"/>
    <cellStyle name="normální 7 2 3 2 5" xfId="15601"/>
    <cellStyle name="normální 7 2 3 2 6" xfId="9112"/>
    <cellStyle name="normální 7 2 4" xfId="4953"/>
    <cellStyle name="normální 7 2 4 2" xfId="6987"/>
    <cellStyle name="normální 7 2 4 2 2" xfId="13715"/>
    <cellStyle name="normální 7 2 4 2 2 2" xfId="20199"/>
    <cellStyle name="normální 7 2 4 2 3" xfId="16959"/>
    <cellStyle name="normální 7 2 4 2 4" xfId="10471"/>
    <cellStyle name="normální 7 2 4 3" xfId="5602"/>
    <cellStyle name="normální 7 2 4 3 2" xfId="12451"/>
    <cellStyle name="normální 7 2 4 3 2 2" xfId="18935"/>
    <cellStyle name="normální 7 2 4 3 3" xfId="15694"/>
    <cellStyle name="normální 7 2 4 3 4" xfId="9205"/>
    <cellStyle name="normální 7 2 4 4" xfId="7026"/>
    <cellStyle name="normální 7 2 4 4 2" xfId="13749"/>
    <cellStyle name="normální 7 2 4 4 2 2" xfId="20233"/>
    <cellStyle name="normální 7 2 4 4 3" xfId="16993"/>
    <cellStyle name="normální 7 2 4 4 4" xfId="10505"/>
    <cellStyle name="normální 7 2 4 5" xfId="7497"/>
    <cellStyle name="normální 7 2 4 5 2" xfId="14058"/>
    <cellStyle name="normální 7 2 4 5 2 2" xfId="20542"/>
    <cellStyle name="normální 7 2 4 5 3" xfId="17302"/>
    <cellStyle name="normální 7 2 4 5 4" xfId="10818"/>
    <cellStyle name="normální 7 2 4 6" xfId="12151"/>
    <cellStyle name="normální 7 2 4 6 2" xfId="18635"/>
    <cellStyle name="normální 7 2 4 7" xfId="15394"/>
    <cellStyle name="normální 7 2 4 8" xfId="8900"/>
    <cellStyle name="normální 7 2 5" xfId="4349"/>
    <cellStyle name="normální 7 2 5 2" xfId="5555"/>
    <cellStyle name="normální 7 2 5 2 2" xfId="12416"/>
    <cellStyle name="normální 7 2 5 2 2 2" xfId="18900"/>
    <cellStyle name="normální 7 2 5 2 3" xfId="15659"/>
    <cellStyle name="normální 7 2 5 2 4" xfId="9170"/>
    <cellStyle name="normální 7 2 5 3" xfId="5114"/>
    <cellStyle name="normální 7 2 5 3 2" xfId="12215"/>
    <cellStyle name="normální 7 2 5 3 2 2" xfId="18699"/>
    <cellStyle name="normální 7 2 5 3 3" xfId="15458"/>
    <cellStyle name="normální 7 2 5 3 4" xfId="8965"/>
    <cellStyle name="normální 7 2 5 4" xfId="12072"/>
    <cellStyle name="normální 7 2 5 4 2" xfId="18556"/>
    <cellStyle name="normální 7 2 5 5" xfId="15319"/>
    <cellStyle name="normální 7 2 5 6" xfId="8816"/>
    <cellStyle name="normální 7 2 6" xfId="5753"/>
    <cellStyle name="normální 7 2 6 2" xfId="5231"/>
    <cellStyle name="normální 7 2 6 2 2" xfId="12252"/>
    <cellStyle name="normální 7 2 6 2 2 2" xfId="18736"/>
    <cellStyle name="normální 7 2 6 2 3" xfId="15495"/>
    <cellStyle name="normální 7 2 6 2 4" xfId="9004"/>
    <cellStyle name="normální 7 2 7" xfId="5138"/>
    <cellStyle name="normální 7 2 7 2" xfId="12226"/>
    <cellStyle name="normální 7 2 7 2 2" xfId="18710"/>
    <cellStyle name="normální 7 2 7 3" xfId="15469"/>
    <cellStyle name="normální 7 2 7 4" xfId="8976"/>
    <cellStyle name="normální 7 2 8" xfId="5314"/>
    <cellStyle name="normální 7 2 8 2" xfId="12287"/>
    <cellStyle name="normální 7 2 8 2 2" xfId="18771"/>
    <cellStyle name="normální 7 2 8 3" xfId="15530"/>
    <cellStyle name="normální 7 2 8 4" xfId="9039"/>
    <cellStyle name="normální 7 2 9" xfId="7420"/>
    <cellStyle name="normální 7 2 9 2" xfId="13987"/>
    <cellStyle name="normální 7 2 9 2 2" xfId="20471"/>
    <cellStyle name="normální 7 2 9 3" xfId="17231"/>
    <cellStyle name="normální 7 2 9 4" xfId="10747"/>
    <cellStyle name="normální 7 3" xfId="1365"/>
    <cellStyle name="normální 7 3 2" xfId="4476"/>
    <cellStyle name="normální 7 3 2 2" xfId="5417"/>
    <cellStyle name="normální 7 3 2 2 2" xfId="12337"/>
    <cellStyle name="normální 7 3 2 2 2 2" xfId="18821"/>
    <cellStyle name="normální 7 3 2 2 3" xfId="15580"/>
    <cellStyle name="normální 7 3 2 2 4" xfId="9090"/>
    <cellStyle name="normální 7 3 2 3" xfId="5712"/>
    <cellStyle name="normální 7 3 2 3 2" xfId="12510"/>
    <cellStyle name="normální 7 3 2 3 2 2" xfId="18994"/>
    <cellStyle name="normální 7 3 2 3 3" xfId="15755"/>
    <cellStyle name="normální 7 3 2 3 4" xfId="9265"/>
    <cellStyle name="normální 7 3 2 4" xfId="5274"/>
    <cellStyle name="normální 7 3 2 4 2" xfId="12273"/>
    <cellStyle name="normální 7 3 2 4 2 2" xfId="18757"/>
    <cellStyle name="normální 7 3 2 4 3" xfId="15516"/>
    <cellStyle name="normální 7 3 2 4 4" xfId="9025"/>
    <cellStyle name="normální 7 3 3" xfId="6334"/>
    <cellStyle name="normální 7 3 3 2" xfId="13074"/>
    <cellStyle name="normální 7 3 3 2 2" xfId="19558"/>
    <cellStyle name="normální 7 3 3 3" xfId="16318"/>
    <cellStyle name="normální 7 3 3 4" xfId="9830"/>
    <cellStyle name="normální 7 3 4" xfId="11462"/>
    <cellStyle name="normální 7 3 4 2" xfId="17946"/>
    <cellStyle name="normální 7 3 5" xfId="14706"/>
    <cellStyle name="normální 7 3 6" xfId="8167"/>
    <cellStyle name="normální 7 4" xfId="4522"/>
    <cellStyle name="normální 7 5" xfId="4568"/>
    <cellStyle name="normální 7 6" xfId="4600"/>
    <cellStyle name="normální 7 7" xfId="4640"/>
    <cellStyle name="normální 7 8" xfId="4660"/>
    <cellStyle name="normální 7 8 2" xfId="4972"/>
    <cellStyle name="normální 7 8 2 2" xfId="7003"/>
    <cellStyle name="normální 7 8 2 2 2" xfId="13730"/>
    <cellStyle name="normální 7 8 2 2 2 2" xfId="20214"/>
    <cellStyle name="normální 7 8 2 2 3" xfId="16974"/>
    <cellStyle name="normální 7 8 2 2 4" xfId="10486"/>
    <cellStyle name="normální 7 8 2 3" xfId="5594"/>
    <cellStyle name="normální 7 8 2 3 2" xfId="12445"/>
    <cellStyle name="normální 7 8 2 3 2 2" xfId="18929"/>
    <cellStyle name="normální 7 8 2 3 3" xfId="15688"/>
    <cellStyle name="normální 7 8 2 3 4" xfId="9199"/>
    <cellStyle name="normální 7 8 2 4" xfId="5731"/>
    <cellStyle name="normální 7 8 2 4 2" xfId="12514"/>
    <cellStyle name="normální 7 8 2 4 2 2" xfId="18998"/>
    <cellStyle name="normální 7 8 2 4 3" xfId="15759"/>
    <cellStyle name="normální 7 8 2 4 4" xfId="9269"/>
    <cellStyle name="normální 7 8 2 5" xfId="7516"/>
    <cellStyle name="normální 7 8 2 5 2" xfId="14077"/>
    <cellStyle name="normální 7 8 2 5 2 2" xfId="20561"/>
    <cellStyle name="normální 7 8 2 5 3" xfId="17321"/>
    <cellStyle name="normální 7 8 2 5 4" xfId="10837"/>
    <cellStyle name="normální 7 8 2 6" xfId="12170"/>
    <cellStyle name="normální 7 8 2 6 2" xfId="18654"/>
    <cellStyle name="normální 7 8 2 7" xfId="15413"/>
    <cellStyle name="normální 7 8 2 8" xfId="8919"/>
    <cellStyle name="normální 7 8 3" xfId="6949"/>
    <cellStyle name="normální 7 8 3 2" xfId="13678"/>
    <cellStyle name="normální 7 8 3 2 2" xfId="20162"/>
    <cellStyle name="normální 7 8 3 3" xfId="16922"/>
    <cellStyle name="normální 7 8 3 4" xfId="10434"/>
    <cellStyle name="normální 7 8 4" xfId="7129"/>
    <cellStyle name="normální 7 8 4 2" xfId="13823"/>
    <cellStyle name="normální 7 8 4 2 2" xfId="20307"/>
    <cellStyle name="normální 7 8 4 3" xfId="17067"/>
    <cellStyle name="normální 7 8 4 4" xfId="10580"/>
    <cellStyle name="normální 7 8 5" xfId="7012"/>
    <cellStyle name="normální 7 8 5 2" xfId="13738"/>
    <cellStyle name="normální 7 8 5 2 2" xfId="20222"/>
    <cellStyle name="normální 7 8 5 3" xfId="16982"/>
    <cellStyle name="normální 7 8 5 4" xfId="10494"/>
    <cellStyle name="normální 7 8 6" xfId="7443"/>
    <cellStyle name="normální 7 8 6 2" xfId="14007"/>
    <cellStyle name="normální 7 8 6 2 2" xfId="20491"/>
    <cellStyle name="normální 7 8 6 3" xfId="17251"/>
    <cellStyle name="normální 7 8 6 4" xfId="10767"/>
    <cellStyle name="normální 7 8 7" xfId="12091"/>
    <cellStyle name="normální 7 8 7 2" xfId="18575"/>
    <cellStyle name="normální 7 8 8" xfId="15338"/>
    <cellStyle name="normální 7 8 9" xfId="8838"/>
    <cellStyle name="normální 7 9" xfId="2071"/>
    <cellStyle name="normální 70" xfId="171"/>
    <cellStyle name="Normální 70 2" xfId="5322"/>
    <cellStyle name="Normální 70 2 2" xfId="12291"/>
    <cellStyle name="Normální 70 2 2 2" xfId="18775"/>
    <cellStyle name="Normální 70 2 3" xfId="15534"/>
    <cellStyle name="Normální 70 2 4" xfId="9044"/>
    <cellStyle name="normální 71" xfId="1927"/>
    <cellStyle name="Normální 71 10" xfId="7326"/>
    <cellStyle name="Normální 71 10 2" xfId="13920"/>
    <cellStyle name="Normální 71 10 2 2" xfId="20404"/>
    <cellStyle name="Normální 71 10 3" xfId="17164"/>
    <cellStyle name="Normální 71 10 4" xfId="10679"/>
    <cellStyle name="normální 71 11" xfId="12015"/>
    <cellStyle name="normální 71 11 2" xfId="18499"/>
    <cellStyle name="normální 71 12" xfId="12498"/>
    <cellStyle name="normální 71 12 2" xfId="18982"/>
    <cellStyle name="normální 71 13" xfId="15259"/>
    <cellStyle name="normální 71 14" xfId="15297"/>
    <cellStyle name="normální 71 15" xfId="8720"/>
    <cellStyle name="normální 71 16" xfId="7606"/>
    <cellStyle name="normální 71 17" xfId="20781"/>
    <cellStyle name="normální 71 18" xfId="20760"/>
    <cellStyle name="normální 71 19" xfId="8810"/>
    <cellStyle name="normální 71 2" xfId="6890"/>
    <cellStyle name="normální 71 2 2" xfId="13627"/>
    <cellStyle name="normální 71 2 2 2" xfId="20111"/>
    <cellStyle name="normální 71 2 3" xfId="16871"/>
    <cellStyle name="normální 71 2 4" xfId="10383"/>
    <cellStyle name="normální 71 20" xfId="20812"/>
    <cellStyle name="normální 71 21" xfId="20663"/>
    <cellStyle name="normální 71 22" xfId="20734"/>
    <cellStyle name="normální 71 23" xfId="20732"/>
    <cellStyle name="normální 71 24" xfId="20804"/>
    <cellStyle name="normální 71 25" xfId="20754"/>
    <cellStyle name="normální 71 26" xfId="8815"/>
    <cellStyle name="normální 71 27" xfId="20733"/>
    <cellStyle name="normální 71 28" xfId="20650"/>
    <cellStyle name="normální 71 29" xfId="20745"/>
    <cellStyle name="Normální 71 3" xfId="5708"/>
    <cellStyle name="Normální 71 3 2" xfId="12507"/>
    <cellStyle name="Normální 71 3 2 2" xfId="18991"/>
    <cellStyle name="Normální 71 3 3" xfId="15752"/>
    <cellStyle name="Normální 71 3 4" xfId="9262"/>
    <cellStyle name="normální 71 30" xfId="20716"/>
    <cellStyle name="Normální 71 4" xfId="5129"/>
    <cellStyle name="Normální 71 4 2" xfId="12222"/>
    <cellStyle name="Normální 71 4 2 2" xfId="18706"/>
    <cellStyle name="Normální 71 4 3" xfId="15465"/>
    <cellStyle name="Normální 71 4 4" xfId="8972"/>
    <cellStyle name="Normální 71 5" xfId="7319"/>
    <cellStyle name="Normální 71 5 2" xfId="13917"/>
    <cellStyle name="Normální 71 5 2 2" xfId="20401"/>
    <cellStyle name="Normální 71 5 3" xfId="17161"/>
    <cellStyle name="Normální 71 5 4" xfId="10676"/>
    <cellStyle name="Normální 71 6" xfId="7235"/>
    <cellStyle name="Normální 71 6 2" xfId="13892"/>
    <cellStyle name="Normální 71 6 2 2" xfId="20376"/>
    <cellStyle name="Normální 71 6 3" xfId="17136"/>
    <cellStyle name="Normální 71 6 4" xfId="10650"/>
    <cellStyle name="Normální 71 7" xfId="7299"/>
    <cellStyle name="Normální 71 7 2" xfId="13913"/>
    <cellStyle name="Normální 71 7 2 2" xfId="20397"/>
    <cellStyle name="Normální 71 7 3" xfId="17157"/>
    <cellStyle name="Normální 71 7 4" xfId="10672"/>
    <cellStyle name="Normální 71 8" xfId="7285"/>
    <cellStyle name="Normální 71 8 2" xfId="13907"/>
    <cellStyle name="Normální 71 8 2 2" xfId="20391"/>
    <cellStyle name="Normální 71 8 3" xfId="17151"/>
    <cellStyle name="Normální 71 8 4" xfId="10666"/>
    <cellStyle name="Normální 71 9" xfId="7234"/>
    <cellStyle name="Normální 71 9 2" xfId="13891"/>
    <cellStyle name="Normální 71 9 2 2" xfId="20375"/>
    <cellStyle name="Normální 71 9 3" xfId="17135"/>
    <cellStyle name="Normální 71 9 4" xfId="10649"/>
    <cellStyle name="normální 72" xfId="1926"/>
    <cellStyle name="Normální 72 10" xfId="7223"/>
    <cellStyle name="Normální 72 10 2" xfId="13888"/>
    <cellStyle name="Normální 72 10 2 2" xfId="20372"/>
    <cellStyle name="Normální 72 10 3" xfId="17132"/>
    <cellStyle name="Normální 72 10 4" xfId="10646"/>
    <cellStyle name="normální 72 11" xfId="12014"/>
    <cellStyle name="normální 72 11 2" xfId="18498"/>
    <cellStyle name="normální 72 12" xfId="10910"/>
    <cellStyle name="normální 72 12 2" xfId="17394"/>
    <cellStyle name="normální 72 13" xfId="15258"/>
    <cellStyle name="normální 72 14" xfId="15266"/>
    <cellStyle name="normální 72 15" xfId="8719"/>
    <cellStyle name="normální 72 16" xfId="8731"/>
    <cellStyle name="normální 72 17" xfId="20709"/>
    <cellStyle name="normální 72 18" xfId="20742"/>
    <cellStyle name="normální 72 19" xfId="20711"/>
    <cellStyle name="normální 72 2" xfId="6889"/>
    <cellStyle name="normální 72 2 2" xfId="13626"/>
    <cellStyle name="normální 72 2 2 2" xfId="20110"/>
    <cellStyle name="normální 72 2 3" xfId="16870"/>
    <cellStyle name="normální 72 2 4" xfId="10382"/>
    <cellStyle name="normální 72 20" xfId="20844"/>
    <cellStyle name="normální 72 21" xfId="8770"/>
    <cellStyle name="normální 72 22" xfId="9260"/>
    <cellStyle name="normální 72 23" xfId="10694"/>
    <cellStyle name="normální 72 24" xfId="20673"/>
    <cellStyle name="normální 72 25" xfId="20839"/>
    <cellStyle name="normální 72 26" xfId="20800"/>
    <cellStyle name="normální 72 27" xfId="20847"/>
    <cellStyle name="normální 72 28" xfId="20798"/>
    <cellStyle name="normální 72 29" xfId="8817"/>
    <cellStyle name="Normální 72 3" xfId="5409"/>
    <cellStyle name="Normální 72 3 2" xfId="12332"/>
    <cellStyle name="Normální 72 3 2 2" xfId="18816"/>
    <cellStyle name="Normální 72 3 3" xfId="15575"/>
    <cellStyle name="Normální 72 3 4" xfId="9085"/>
    <cellStyle name="normální 72 30" xfId="20864"/>
    <cellStyle name="Normální 72 4" xfId="5622"/>
    <cellStyle name="Normální 72 4 2" xfId="12466"/>
    <cellStyle name="Normální 72 4 2 2" xfId="18950"/>
    <cellStyle name="Normální 72 4 3" xfId="15709"/>
    <cellStyle name="Normální 72 4 4" xfId="9220"/>
    <cellStyle name="Normální 72 5" xfId="7320"/>
    <cellStyle name="Normální 72 5 2" xfId="13918"/>
    <cellStyle name="Normální 72 5 2 2" xfId="20402"/>
    <cellStyle name="Normální 72 5 3" xfId="17162"/>
    <cellStyle name="Normální 72 5 4" xfId="10677"/>
    <cellStyle name="Normální 72 6" xfId="7221"/>
    <cellStyle name="Normální 72 6 2" xfId="13887"/>
    <cellStyle name="Normální 72 6 2 2" xfId="20371"/>
    <cellStyle name="Normální 72 6 3" xfId="17131"/>
    <cellStyle name="Normální 72 6 4" xfId="10645"/>
    <cellStyle name="Normální 72 7" xfId="7244"/>
    <cellStyle name="Normální 72 7 2" xfId="13894"/>
    <cellStyle name="Normální 72 7 2 2" xfId="20378"/>
    <cellStyle name="Normální 72 7 3" xfId="17138"/>
    <cellStyle name="Normální 72 7 4" xfId="10652"/>
    <cellStyle name="Normální 72 8" xfId="7295"/>
    <cellStyle name="Normální 72 8 2" xfId="13911"/>
    <cellStyle name="Normální 72 8 2 2" xfId="20395"/>
    <cellStyle name="Normální 72 8 3" xfId="17155"/>
    <cellStyle name="Normální 72 8 4" xfId="10670"/>
    <cellStyle name="Normální 72 9" xfId="7224"/>
    <cellStyle name="Normální 72 9 2" xfId="13889"/>
    <cellStyle name="Normální 72 9 2 2" xfId="20373"/>
    <cellStyle name="Normální 72 9 3" xfId="17133"/>
    <cellStyle name="Normální 72 9 4" xfId="10647"/>
    <cellStyle name="normální 73" xfId="1928"/>
    <cellStyle name="Normální 73 10" xfId="7340"/>
    <cellStyle name="Normální 73 10 2" xfId="13930"/>
    <cellStyle name="Normální 73 10 2 2" xfId="20414"/>
    <cellStyle name="Normální 73 10 3" xfId="17174"/>
    <cellStyle name="Normální 73 10 4" xfId="10689"/>
    <cellStyle name="normální 73 11" xfId="12016"/>
    <cellStyle name="normální 73 11 2" xfId="18500"/>
    <cellStyle name="normální 73 12" xfId="10909"/>
    <cellStyle name="normální 73 12 2" xfId="17393"/>
    <cellStyle name="normální 73 13" xfId="15260"/>
    <cellStyle name="normální 73 14" xfId="15294"/>
    <cellStyle name="normální 73 15" xfId="8721"/>
    <cellStyle name="normální 73 16" xfId="8730"/>
    <cellStyle name="normální 73 17" xfId="20727"/>
    <cellStyle name="normální 73 18" xfId="8780"/>
    <cellStyle name="normální 73 19" xfId="8948"/>
    <cellStyle name="normální 73 2" xfId="6891"/>
    <cellStyle name="normální 73 2 2" xfId="13628"/>
    <cellStyle name="normální 73 2 2 2" xfId="20112"/>
    <cellStyle name="normální 73 2 3" xfId="16872"/>
    <cellStyle name="normální 73 2 4" xfId="10384"/>
    <cellStyle name="normální 73 20" xfId="8851"/>
    <cellStyle name="normální 73 21" xfId="20688"/>
    <cellStyle name="normální 73 22" xfId="20838"/>
    <cellStyle name="normální 73 23" xfId="20775"/>
    <cellStyle name="normální 73 24" xfId="20854"/>
    <cellStyle name="normální 73 25" xfId="20712"/>
    <cellStyle name="normální 73 26" xfId="20852"/>
    <cellStyle name="normální 73 27" xfId="20861"/>
    <cellStyle name="normální 73 28" xfId="20762"/>
    <cellStyle name="normální 73 29" xfId="20657"/>
    <cellStyle name="Normální 73 3" xfId="5106"/>
    <cellStyle name="Normální 73 3 2" xfId="12211"/>
    <cellStyle name="Normální 73 3 2 2" xfId="18695"/>
    <cellStyle name="Normální 73 3 3" xfId="15454"/>
    <cellStyle name="Normální 73 3 4" xfId="8961"/>
    <cellStyle name="normální 73 30" xfId="20814"/>
    <cellStyle name="Normální 73 4" xfId="7334"/>
    <cellStyle name="Normální 73 4 2" xfId="13924"/>
    <cellStyle name="Normální 73 4 2 2" xfId="20408"/>
    <cellStyle name="Normální 73 4 3" xfId="17168"/>
    <cellStyle name="Normální 73 4 4" xfId="10683"/>
    <cellStyle name="Normální 73 5" xfId="7335"/>
    <cellStyle name="Normální 73 5 2" xfId="13925"/>
    <cellStyle name="Normální 73 5 2 2" xfId="20409"/>
    <cellStyle name="Normální 73 5 3" xfId="17169"/>
    <cellStyle name="Normální 73 5 4" xfId="10684"/>
    <cellStyle name="Normální 73 6" xfId="7336"/>
    <cellStyle name="Normální 73 6 2" xfId="13926"/>
    <cellStyle name="Normální 73 6 2 2" xfId="20410"/>
    <cellStyle name="Normální 73 6 3" xfId="17170"/>
    <cellStyle name="Normální 73 6 4" xfId="10685"/>
    <cellStyle name="Normální 73 7" xfId="7337"/>
    <cellStyle name="Normální 73 7 2" xfId="13927"/>
    <cellStyle name="Normální 73 7 2 2" xfId="20411"/>
    <cellStyle name="Normální 73 7 3" xfId="17171"/>
    <cellStyle name="Normální 73 7 4" xfId="10686"/>
    <cellStyle name="Normální 73 8" xfId="7338"/>
    <cellStyle name="Normální 73 8 2" xfId="13928"/>
    <cellStyle name="Normální 73 8 2 2" xfId="20412"/>
    <cellStyle name="Normální 73 8 3" xfId="17172"/>
    <cellStyle name="Normální 73 8 4" xfId="10687"/>
    <cellStyle name="Normální 73 9" xfId="7339"/>
    <cellStyle name="Normální 73 9 2" xfId="13929"/>
    <cellStyle name="Normální 73 9 2 2" xfId="20413"/>
    <cellStyle name="Normální 73 9 3" xfId="17173"/>
    <cellStyle name="Normální 73 9 4" xfId="10688"/>
    <cellStyle name="normální 74" xfId="169"/>
    <cellStyle name="normální 75" xfId="1929"/>
    <cellStyle name="normální 75 2" xfId="6892"/>
    <cellStyle name="normální 75 2 2" xfId="13629"/>
    <cellStyle name="normální 75 2 2 2" xfId="20113"/>
    <cellStyle name="normální 75 2 3" xfId="16873"/>
    <cellStyle name="normální 75 2 4" xfId="10385"/>
    <cellStyle name="normální 75 3" xfId="12017"/>
    <cellStyle name="normální 75 3 2" xfId="18501"/>
    <cellStyle name="normální 75 4" xfId="15261"/>
    <cellStyle name="normální 75 5" xfId="8722"/>
    <cellStyle name="normální 76" xfId="1930"/>
    <cellStyle name="normální 76 2" xfId="6893"/>
    <cellStyle name="normální 76 2 2" xfId="13630"/>
    <cellStyle name="normální 76 2 2 2" xfId="20114"/>
    <cellStyle name="normální 76 2 3" xfId="16874"/>
    <cellStyle name="normální 76 2 4" xfId="10386"/>
    <cellStyle name="normální 76 3" xfId="12018"/>
    <cellStyle name="normální 76 3 2" xfId="18502"/>
    <cellStyle name="normální 76 4" xfId="15262"/>
    <cellStyle name="normální 76 5" xfId="8723"/>
    <cellStyle name="normální 77" xfId="1931"/>
    <cellStyle name="normální 77 2" xfId="6894"/>
    <cellStyle name="normální 77 2 2" xfId="13631"/>
    <cellStyle name="normální 77 2 2 2" xfId="20115"/>
    <cellStyle name="normální 77 2 3" xfId="16875"/>
    <cellStyle name="normální 77 2 4" xfId="10387"/>
    <cellStyle name="normální 77 3" xfId="12019"/>
    <cellStyle name="normální 77 3 2" xfId="18503"/>
    <cellStyle name="normální 77 4" xfId="15263"/>
    <cellStyle name="normální 77 5" xfId="8724"/>
    <cellStyle name="Normální 78" xfId="5463"/>
    <cellStyle name="Normální 78 2" xfId="12356"/>
    <cellStyle name="Normální 78 2 2" xfId="18840"/>
    <cellStyle name="Normální 78 3" xfId="15599"/>
    <cellStyle name="Normální 78 4" xfId="9110"/>
    <cellStyle name="Normální 79" xfId="5111"/>
    <cellStyle name="Normální 79 2" xfId="12213"/>
    <cellStyle name="Normální 79 2 2" xfId="18697"/>
    <cellStyle name="Normální 79 3" xfId="15456"/>
    <cellStyle name="Normální 79 4" xfId="8963"/>
    <cellStyle name="normální 8" xfId="163"/>
    <cellStyle name="normální 8 10" xfId="458"/>
    <cellStyle name="normální 8 10 2" xfId="2072"/>
    <cellStyle name="normální 8 10 3" xfId="5729"/>
    <cellStyle name="normální 8 11" xfId="459"/>
    <cellStyle name="normální 8 11 2" xfId="4903"/>
    <cellStyle name="normální 8 11 3" xfId="5730"/>
    <cellStyle name="normální 8 12" xfId="460"/>
    <cellStyle name="normální 8 12 2" xfId="1974"/>
    <cellStyle name="normální 8 12 2 2" xfId="12030"/>
    <cellStyle name="normální 8 12 2 2 2" xfId="18514"/>
    <cellStyle name="normální 8 12 2 3" xfId="15275"/>
    <cellStyle name="normální 8 12 2 4" xfId="8738"/>
    <cellStyle name="normální 8 12 3" xfId="6951"/>
    <cellStyle name="normální 8 12 3 2" xfId="13680"/>
    <cellStyle name="normální 8 12 3 2 2" xfId="20164"/>
    <cellStyle name="normální 8 12 3 3" xfId="16924"/>
    <cellStyle name="normální 8 12 3 4" xfId="10436"/>
    <cellStyle name="normální 8 12 4" xfId="5333"/>
    <cellStyle name="normální 8 12 4 2" xfId="12295"/>
    <cellStyle name="normální 8 12 4 2 2" xfId="18779"/>
    <cellStyle name="normální 8 12 4 3" xfId="15538"/>
    <cellStyle name="normální 8 12 4 4" xfId="9048"/>
    <cellStyle name="normální 8 13" xfId="461"/>
    <cellStyle name="normální 8 14" xfId="462"/>
    <cellStyle name="normální 8 15" xfId="463"/>
    <cellStyle name="normální 8 16" xfId="464"/>
    <cellStyle name="normální 8 17" xfId="465"/>
    <cellStyle name="normální 8 18" xfId="466"/>
    <cellStyle name="normální 8 19" xfId="457"/>
    <cellStyle name="normální 8 2" xfId="467"/>
    <cellStyle name="normální 8 2 2" xfId="2144"/>
    <cellStyle name="normální 8 2 3" xfId="4657"/>
    <cellStyle name="normální 8 2 4" xfId="4960"/>
    <cellStyle name="normální 8 2 4 2" xfId="6994"/>
    <cellStyle name="normální 8 2 4 2 2" xfId="13722"/>
    <cellStyle name="normální 8 2 4 2 2 2" xfId="20206"/>
    <cellStyle name="normální 8 2 4 2 3" xfId="16966"/>
    <cellStyle name="normální 8 2 4 2 4" xfId="10478"/>
    <cellStyle name="normální 8 2 4 3" xfId="7031"/>
    <cellStyle name="normální 8 2 4 3 2" xfId="13753"/>
    <cellStyle name="normální 8 2 4 3 2 2" xfId="20237"/>
    <cellStyle name="normální 8 2 4 3 3" xfId="16997"/>
    <cellStyle name="normální 8 2 4 3 4" xfId="10509"/>
    <cellStyle name="normální 8 2 4 4" xfId="7117"/>
    <cellStyle name="normální 8 2 4 4 2" xfId="13814"/>
    <cellStyle name="normální 8 2 4 4 2 2" xfId="20298"/>
    <cellStyle name="normální 8 2 4 4 3" xfId="17058"/>
    <cellStyle name="normální 8 2 4 4 4" xfId="10571"/>
    <cellStyle name="normální 8 2 4 5" xfId="7504"/>
    <cellStyle name="normální 8 2 4 5 2" xfId="14065"/>
    <cellStyle name="normální 8 2 4 5 2 2" xfId="20549"/>
    <cellStyle name="normální 8 2 4 5 3" xfId="17309"/>
    <cellStyle name="normální 8 2 4 5 4" xfId="10825"/>
    <cellStyle name="normální 8 2 4 6" xfId="12158"/>
    <cellStyle name="normální 8 2 4 6 2" xfId="18642"/>
    <cellStyle name="normální 8 2 4 7" xfId="15401"/>
    <cellStyle name="normální 8 2 4 8" xfId="8907"/>
    <cellStyle name="normální 8 2 5" xfId="4371"/>
    <cellStyle name="normální 8 2 5 2" xfId="5553"/>
    <cellStyle name="normální 8 2 5 2 2" xfId="12415"/>
    <cellStyle name="normální 8 2 5 2 2 2" xfId="18899"/>
    <cellStyle name="normální 8 2 5 2 3" xfId="15658"/>
    <cellStyle name="normální 8 2 5 2 4" xfId="9169"/>
    <cellStyle name="normální 8 2 5 3" xfId="5492"/>
    <cellStyle name="normální 8 2 5 3 2" xfId="12368"/>
    <cellStyle name="normální 8 2 5 3 2 2" xfId="18852"/>
    <cellStyle name="normální 8 2 5 3 3" xfId="15611"/>
    <cellStyle name="normální 8 2 5 3 4" xfId="9122"/>
    <cellStyle name="normální 8 2 5 4" xfId="12079"/>
    <cellStyle name="normální 8 2 5 4 2" xfId="18563"/>
    <cellStyle name="normální 8 2 5 5" xfId="15326"/>
    <cellStyle name="normální 8 2 5 6" xfId="8824"/>
    <cellStyle name="normální 8 2 6" xfId="5503"/>
    <cellStyle name="normální 8 2 6 2" xfId="12376"/>
    <cellStyle name="normální 8 2 6 2 2" xfId="18860"/>
    <cellStyle name="normální 8 2 6 3" xfId="15619"/>
    <cellStyle name="normální 8 2 6 4" xfId="9130"/>
    <cellStyle name="normální 8 2 7" xfId="7042"/>
    <cellStyle name="normální 8 2 7 2" xfId="13760"/>
    <cellStyle name="normální 8 2 7 2 2" xfId="20244"/>
    <cellStyle name="normální 8 2 7 3" xfId="17004"/>
    <cellStyle name="normální 8 2 7 4" xfId="10516"/>
    <cellStyle name="normální 8 2 8" xfId="6930"/>
    <cellStyle name="normální 8 2 8 2" xfId="13659"/>
    <cellStyle name="normální 8 2 8 2 2" xfId="20143"/>
    <cellStyle name="normální 8 2 8 3" xfId="16903"/>
    <cellStyle name="normální 8 2 8 4" xfId="10415"/>
    <cellStyle name="normální 8 2 9" xfId="7427"/>
    <cellStyle name="normální 8 2 9 2" xfId="13994"/>
    <cellStyle name="normální 8 2 9 2 2" xfId="20478"/>
    <cellStyle name="normální 8 2 9 3" xfId="17238"/>
    <cellStyle name="normální 8 2 9 4" xfId="10754"/>
    <cellStyle name="normální 8 20" xfId="1985"/>
    <cellStyle name="normální 8 21" xfId="5659"/>
    <cellStyle name="normální 8 22" xfId="7566"/>
    <cellStyle name="normální 8 3" xfId="468"/>
    <cellStyle name="normální 8 3 2" xfId="4430"/>
    <cellStyle name="normální 8 3 3" xfId="5732"/>
    <cellStyle name="normální 8 4" xfId="469"/>
    <cellStyle name="normální 8 4 2" xfId="4477"/>
    <cellStyle name="normální 8 4 3" xfId="5733"/>
    <cellStyle name="normální 8 5" xfId="470"/>
    <cellStyle name="normální 8 5 2" xfId="4523"/>
    <cellStyle name="normální 8 5 3" xfId="5734"/>
    <cellStyle name="normální 8 6" xfId="471"/>
    <cellStyle name="normální 8 6 2" xfId="4569"/>
    <cellStyle name="normální 8 6 3" xfId="5735"/>
    <cellStyle name="normální 8 7" xfId="472"/>
    <cellStyle name="normální 8 7 2" xfId="4601"/>
    <cellStyle name="normální 8 7 3" xfId="5736"/>
    <cellStyle name="normální 8 8" xfId="473"/>
    <cellStyle name="normální 8 8 2" xfId="4641"/>
    <cellStyle name="normální 8 8 3" xfId="5737"/>
    <cellStyle name="normální 8 9" xfId="474"/>
    <cellStyle name="normální 8 9 2" xfId="4973"/>
    <cellStyle name="normální 8 9 2 2" xfId="7004"/>
    <cellStyle name="normální 8 9 2 2 2" xfId="13731"/>
    <cellStyle name="normální 8 9 2 2 2 2" xfId="20215"/>
    <cellStyle name="normální 8 9 2 2 3" xfId="16975"/>
    <cellStyle name="normální 8 9 2 2 4" xfId="10487"/>
    <cellStyle name="normální 8 9 2 3" xfId="5183"/>
    <cellStyle name="normální 8 9 2 3 2" xfId="12236"/>
    <cellStyle name="normální 8 9 2 3 2 2" xfId="18720"/>
    <cellStyle name="normální 8 9 2 3 3" xfId="15479"/>
    <cellStyle name="normální 8 9 2 3 4" xfId="8986"/>
    <cellStyle name="normální 8 9 2 4" xfId="7048"/>
    <cellStyle name="normální 8 9 2 4 2" xfId="13763"/>
    <cellStyle name="normální 8 9 2 4 2 2" xfId="20247"/>
    <cellStyle name="normální 8 9 2 4 3" xfId="17007"/>
    <cellStyle name="normální 8 9 2 4 4" xfId="10519"/>
    <cellStyle name="normální 8 9 2 5" xfId="7517"/>
    <cellStyle name="normální 8 9 2 5 2" xfId="14078"/>
    <cellStyle name="normální 8 9 2 5 2 2" xfId="20562"/>
    <cellStyle name="normální 8 9 2 5 3" xfId="17322"/>
    <cellStyle name="normální 8 9 2 5 4" xfId="10838"/>
    <cellStyle name="normální 8 9 2 6" xfId="12171"/>
    <cellStyle name="normální 8 9 2 6 2" xfId="18655"/>
    <cellStyle name="normální 8 9 2 7" xfId="15414"/>
    <cellStyle name="normální 8 9 2 8" xfId="8920"/>
    <cellStyle name="normální 8 9 3" xfId="4661"/>
    <cellStyle name="normální 8 9 3 2" xfId="12092"/>
    <cellStyle name="normální 8 9 3 2 2" xfId="18576"/>
    <cellStyle name="normální 8 9 3 3" xfId="15339"/>
    <cellStyle name="normální 8 9 3 4" xfId="8839"/>
    <cellStyle name="normální 8 9 4" xfId="5738"/>
    <cellStyle name="normální 8 9 4 2" xfId="5128"/>
    <cellStyle name="normální 8 9 4 2 2" xfId="12221"/>
    <cellStyle name="normální 8 9 4 2 2 2" xfId="18705"/>
    <cellStyle name="normální 8 9 4 2 3" xfId="15464"/>
    <cellStyle name="normální 8 9 4 2 4" xfId="8971"/>
    <cellStyle name="normální 8 9 5" xfId="7014"/>
    <cellStyle name="normální 8 9 5 2" xfId="13739"/>
    <cellStyle name="normální 8 9 5 2 2" xfId="20223"/>
    <cellStyle name="normální 8 9 5 3" xfId="16983"/>
    <cellStyle name="normální 8 9 5 4" xfId="10495"/>
    <cellStyle name="normální 8 9 6" xfId="7444"/>
    <cellStyle name="normální 8 9 6 2" xfId="14008"/>
    <cellStyle name="normální 8 9 6 2 2" xfId="20492"/>
    <cellStyle name="normální 8 9 6 3" xfId="17252"/>
    <cellStyle name="normální 8 9 6 4" xfId="10768"/>
    <cellStyle name="Normální 80" xfId="5389"/>
    <cellStyle name="Normální 80 2" xfId="12326"/>
    <cellStyle name="Normální 80 2 2" xfId="18810"/>
    <cellStyle name="Normální 80 3" xfId="15569"/>
    <cellStyle name="Normální 80 4" xfId="9079"/>
    <cellStyle name="Normální 81" xfId="5082"/>
    <cellStyle name="Normální 81 2" xfId="12199"/>
    <cellStyle name="Normální 81 2 2" xfId="18683"/>
    <cellStyle name="Normální 81 3" xfId="15442"/>
    <cellStyle name="Normální 81 4" xfId="8949"/>
    <cellStyle name="Normální 82" xfId="5107"/>
    <cellStyle name="Normální 82 2" xfId="12212"/>
    <cellStyle name="Normální 82 2 2" xfId="18696"/>
    <cellStyle name="Normální 82 3" xfId="15455"/>
    <cellStyle name="Normální 82 4" xfId="8962"/>
    <cellStyle name="Normální 83" xfId="5162"/>
    <cellStyle name="Normální 83 2" xfId="12232"/>
    <cellStyle name="Normální 83 2 2" xfId="18716"/>
    <cellStyle name="Normální 83 3" xfId="15475"/>
    <cellStyle name="Normální 83 4" xfId="8982"/>
    <cellStyle name="Normální 84" xfId="7021"/>
    <cellStyle name="Normální 84 2" xfId="13744"/>
    <cellStyle name="Normální 84 2 2" xfId="20228"/>
    <cellStyle name="Normální 84 3" xfId="16988"/>
    <cellStyle name="Normální 84 4" xfId="10500"/>
    <cellStyle name="Normální 85" xfId="5352"/>
    <cellStyle name="Normální 85 2" xfId="12303"/>
    <cellStyle name="Normální 85 2 2" xfId="18787"/>
    <cellStyle name="Normální 85 3" xfId="15546"/>
    <cellStyle name="Normální 85 4" xfId="9056"/>
    <cellStyle name="Normální 86" xfId="5067"/>
    <cellStyle name="Normální 86 2" xfId="12194"/>
    <cellStyle name="Normální 86 2 2" xfId="18678"/>
    <cellStyle name="Normální 86 3" xfId="15437"/>
    <cellStyle name="Normální 86 4" xfId="8943"/>
    <cellStyle name="Normální 87" xfId="5270"/>
    <cellStyle name="Normální 87 2" xfId="12270"/>
    <cellStyle name="Normální 87 2 2" xfId="18754"/>
    <cellStyle name="Normální 87 3" xfId="15513"/>
    <cellStyle name="Normální 87 4" xfId="9022"/>
    <cellStyle name="Normální 88" xfId="4849"/>
    <cellStyle name="Normální 88 2" xfId="12105"/>
    <cellStyle name="Normální 88 2 2" xfId="18589"/>
    <cellStyle name="Normální 88 3" xfId="15350"/>
    <cellStyle name="Normální 88 4" xfId="8853"/>
    <cellStyle name="Normální 89" xfId="5487"/>
    <cellStyle name="Normální 89 2" xfId="12365"/>
    <cellStyle name="Normální 89 2 2" xfId="18849"/>
    <cellStyle name="Normální 89 3" xfId="15608"/>
    <cellStyle name="Normální 89 4" xfId="9119"/>
    <cellStyle name="normální 9" xfId="165"/>
    <cellStyle name="normální 9 10" xfId="476"/>
    <cellStyle name="normální 9 11" xfId="477"/>
    <cellStyle name="normální 9 12" xfId="478"/>
    <cellStyle name="normální 9 13" xfId="479"/>
    <cellStyle name="normální 9 14" xfId="480"/>
    <cellStyle name="normální 9 15" xfId="481"/>
    <cellStyle name="normální 9 16" xfId="482"/>
    <cellStyle name="normální 9 17" xfId="483"/>
    <cellStyle name="normální 9 18" xfId="484"/>
    <cellStyle name="normální 9 19" xfId="475"/>
    <cellStyle name="normální 9 2" xfId="485"/>
    <cellStyle name="normální 9 2 2" xfId="4604"/>
    <cellStyle name="normální 9 2 2 2" xfId="7167"/>
    <cellStyle name="normální 9 2 2 2 2" xfId="13852"/>
    <cellStyle name="normální 9 2 2 2 2 2" xfId="20336"/>
    <cellStyle name="normální 9 2 2 2 3" xfId="17096"/>
    <cellStyle name="normální 9 2 2 2 4" xfId="10609"/>
    <cellStyle name="normální 9 2 2 3" xfId="5719"/>
    <cellStyle name="normální 9 2 2 3 2" xfId="12513"/>
    <cellStyle name="normální 9 2 2 3 2 2" xfId="18997"/>
    <cellStyle name="normální 9 2 2 3 3" xfId="15758"/>
    <cellStyle name="normální 9 2 2 3 4" xfId="9268"/>
    <cellStyle name="normální 9 2 2 4" xfId="5627"/>
    <cellStyle name="normální 9 2 2 4 2" xfId="12471"/>
    <cellStyle name="normální 9 2 2 4 2 2" xfId="18955"/>
    <cellStyle name="normální 9 2 2 4 3" xfId="15714"/>
    <cellStyle name="normální 9 2 2 4 4" xfId="9225"/>
    <cellStyle name="normální 9 2 3" xfId="5741"/>
    <cellStyle name="normální 9 20" xfId="1368"/>
    <cellStyle name="normální 9 20 2" xfId="6337"/>
    <cellStyle name="normální 9 20 2 2" xfId="13075"/>
    <cellStyle name="normální 9 20 2 2 2" xfId="19559"/>
    <cellStyle name="normální 9 20 2 3" xfId="16319"/>
    <cellStyle name="normální 9 20 2 4" xfId="9831"/>
    <cellStyle name="normální 9 20 3" xfId="11463"/>
    <cellStyle name="normální 9 20 3 2" xfId="17947"/>
    <cellStyle name="normální 9 20 4" xfId="14707"/>
    <cellStyle name="normální 9 20 5" xfId="8168"/>
    <cellStyle name="normální 9 21" xfId="1986"/>
    <cellStyle name="normální 9 22" xfId="5660"/>
    <cellStyle name="normální 9 22 2" xfId="12486"/>
    <cellStyle name="normální 9 22 2 2" xfId="18970"/>
    <cellStyle name="normální 9 22 3" xfId="15730"/>
    <cellStyle name="normální 9 22 4" xfId="9240"/>
    <cellStyle name="normální 9 23" xfId="10906"/>
    <cellStyle name="normální 9 23 2" xfId="17390"/>
    <cellStyle name="normální 9 24" xfId="14150"/>
    <cellStyle name="normální 9 25" xfId="7601"/>
    <cellStyle name="normální 9 3" xfId="486"/>
    <cellStyle name="normální 9 3 2" xfId="4904"/>
    <cellStyle name="normální 9 3 3" xfId="5742"/>
    <cellStyle name="normální 9 4" xfId="487"/>
    <cellStyle name="normální 9 4 2" xfId="5366"/>
    <cellStyle name="normální 9 4 2 2" xfId="12312"/>
    <cellStyle name="normální 9 4 2 2 2" xfId="18796"/>
    <cellStyle name="normální 9 4 2 3" xfId="15555"/>
    <cellStyle name="normální 9 4 2 4" xfId="9065"/>
    <cellStyle name="normální 9 4 3" xfId="5456"/>
    <cellStyle name="normální 9 4 3 2" xfId="12355"/>
    <cellStyle name="normální 9 4 3 2 2" xfId="18839"/>
    <cellStyle name="normální 9 4 3 3" xfId="15598"/>
    <cellStyle name="normální 9 4 3 4" xfId="9108"/>
    <cellStyle name="normální 9 4 4" xfId="5584"/>
    <cellStyle name="normální 9 4 4 2" xfId="12439"/>
    <cellStyle name="normální 9 4 4 2 2" xfId="18923"/>
    <cellStyle name="normální 9 4 4 3" xfId="15682"/>
    <cellStyle name="normální 9 4 4 4" xfId="9193"/>
    <cellStyle name="normální 9 5" xfId="488"/>
    <cellStyle name="normální 9 6" xfId="489"/>
    <cellStyle name="normální 9 7" xfId="490"/>
    <cellStyle name="normální 9 8" xfId="491"/>
    <cellStyle name="normální 9 9" xfId="492"/>
    <cellStyle name="Normální 90" xfId="7122"/>
    <cellStyle name="Normální 90 2" xfId="13818"/>
    <cellStyle name="Normální 90 2 2" xfId="20302"/>
    <cellStyle name="Normální 90 3" xfId="17062"/>
    <cellStyle name="Normální 90 4" xfId="10575"/>
    <cellStyle name="Normální 91" xfId="7146"/>
    <cellStyle name="Normální 91 2" xfId="13837"/>
    <cellStyle name="Normální 91 2 2" xfId="20321"/>
    <cellStyle name="Normální 91 3" xfId="17081"/>
    <cellStyle name="Normální 91 4" xfId="10594"/>
    <cellStyle name="Normální 92" xfId="5232"/>
    <cellStyle name="Normální 92 2" xfId="12253"/>
    <cellStyle name="Normální 92 2 2" xfId="18737"/>
    <cellStyle name="Normální 92 3" xfId="15496"/>
    <cellStyle name="Normální 92 4" xfId="9005"/>
    <cellStyle name="Normální 93" xfId="5545"/>
    <cellStyle name="Normální 93 2" xfId="12407"/>
    <cellStyle name="Normální 93 2 2" xfId="18891"/>
    <cellStyle name="Normální 93 3" xfId="15650"/>
    <cellStyle name="Normální 93 4" xfId="9161"/>
    <cellStyle name="Normální 94" xfId="5239"/>
    <cellStyle name="Normální 94 2" xfId="12257"/>
    <cellStyle name="Normální 94 2 2" xfId="18741"/>
    <cellStyle name="Normální 94 3" xfId="15500"/>
    <cellStyle name="Normální 94 4" xfId="9009"/>
    <cellStyle name="Normální 95" xfId="7186"/>
    <cellStyle name="Normální 95 2" xfId="13864"/>
    <cellStyle name="Normální 95 2 2" xfId="20348"/>
    <cellStyle name="Normální 95 3" xfId="17108"/>
    <cellStyle name="Normální 95 4" xfId="10621"/>
    <cellStyle name="Normální 96" xfId="5365"/>
    <cellStyle name="Normální 96 2" xfId="12311"/>
    <cellStyle name="Normální 96 2 2" xfId="18795"/>
    <cellStyle name="Normální 96 3" xfId="15554"/>
    <cellStyle name="Normální 96 4" xfId="9064"/>
    <cellStyle name="Normální 97" xfId="7205"/>
    <cellStyle name="Normální 97 2" xfId="13877"/>
    <cellStyle name="Normální 97 2 2" xfId="20361"/>
    <cellStyle name="Normální 97 3" xfId="17121"/>
    <cellStyle name="Normální 97 4" xfId="10634"/>
    <cellStyle name="Normální 98" xfId="7164"/>
    <cellStyle name="Normální 98 2" xfId="13850"/>
    <cellStyle name="Normální 98 2 2" xfId="20334"/>
    <cellStyle name="Normální 98 3" xfId="17094"/>
    <cellStyle name="Normální 98 4" xfId="10607"/>
    <cellStyle name="Normální 99" xfId="5671"/>
    <cellStyle name="Normální 99 2" xfId="12491"/>
    <cellStyle name="Normální 99 2 2" xfId="18975"/>
    <cellStyle name="Normální 99 3" xfId="15735"/>
    <cellStyle name="Normální 99 4" xfId="9245"/>
    <cellStyle name="normální_A3" xfId="7581"/>
    <cellStyle name="normální_F12 2" xfId="20872"/>
    <cellStyle name="normální_F2 (2)" xfId="7"/>
    <cellStyle name="normální_lidske_zdroje_01_04_2005" xfId="32"/>
    <cellStyle name="normální_List1" xfId="20"/>
    <cellStyle name="normální_TABULKY_1" xfId="20869"/>
    <cellStyle name="Note" xfId="493"/>
    <cellStyle name="Output" xfId="494"/>
    <cellStyle name="Percent" xfId="68"/>
    <cellStyle name="Percent 2" xfId="4860"/>
    <cellStyle name="Pevný" xfId="69"/>
    <cellStyle name="Pevný 2" xfId="7120"/>
    <cellStyle name="Pevný 3" xfId="20877"/>
    <cellStyle name="Poznámka 10" xfId="2467"/>
    <cellStyle name="Poznámka 11" xfId="2506"/>
    <cellStyle name="Poznámka 12" xfId="2549"/>
    <cellStyle name="Poznámka 13" xfId="2590"/>
    <cellStyle name="Poznámka 14" xfId="2631"/>
    <cellStyle name="Poznámka 15" xfId="2672"/>
    <cellStyle name="Poznámka 16" xfId="2713"/>
    <cellStyle name="Poznámka 17" xfId="2754"/>
    <cellStyle name="Poznámka 18" xfId="2795"/>
    <cellStyle name="Poznámka 19" xfId="2836"/>
    <cellStyle name="Poznámka 2" xfId="2130"/>
    <cellStyle name="Poznámka 2 10" xfId="5203"/>
    <cellStyle name="Poznámka 2 11" xfId="5280"/>
    <cellStyle name="Poznámka 2 12" xfId="5339"/>
    <cellStyle name="Poznámka 2 13" xfId="5392"/>
    <cellStyle name="Poznámka 2 2" xfId="5361"/>
    <cellStyle name="Poznámka 2 2 2" xfId="5109"/>
    <cellStyle name="Poznámka 2 3" xfId="5422"/>
    <cellStyle name="Poznámka 2 3 2" xfId="5152"/>
    <cellStyle name="Poznámka 2 4" xfId="5394"/>
    <cellStyle name="Poznámka 2 4 2" xfId="5125"/>
    <cellStyle name="Poznámka 2 5" xfId="5223"/>
    <cellStyle name="Poznámka 2 5 2" xfId="5347"/>
    <cellStyle name="Poznámka 2 6" xfId="5198"/>
    <cellStyle name="Poznámka 2 6 2" xfId="5310"/>
    <cellStyle name="Poznámka 2 7" xfId="5452"/>
    <cellStyle name="Poznámka 2 7 2" xfId="5057"/>
    <cellStyle name="Poznámka 2 8" xfId="5480"/>
    <cellStyle name="Poznámka 2 8 2" xfId="5202"/>
    <cellStyle name="Poznámka 2 9" xfId="5102"/>
    <cellStyle name="Poznámka 2 9 2" xfId="5224"/>
    <cellStyle name="Poznámka 20" xfId="2877"/>
    <cellStyle name="Poznámka 21" xfId="2918"/>
    <cellStyle name="Poznámka 22" xfId="2959"/>
    <cellStyle name="Poznámka 23" xfId="3000"/>
    <cellStyle name="Poznámka 24" xfId="3041"/>
    <cellStyle name="Poznámka 25" xfId="3082"/>
    <cellStyle name="Poznámka 26" xfId="3123"/>
    <cellStyle name="Poznámka 27" xfId="3164"/>
    <cellStyle name="Poznámka 28" xfId="3205"/>
    <cellStyle name="Poznámka 29" xfId="3246"/>
    <cellStyle name="Poznámka 3" xfId="2180"/>
    <cellStyle name="Poznámka 3 10" xfId="5241"/>
    <cellStyle name="Poznámka 3 11" xfId="5395"/>
    <cellStyle name="Poznámka 3 2" xfId="5304"/>
    <cellStyle name="Poznámka 3 2 2" xfId="5467"/>
    <cellStyle name="Poznámka 3 3" xfId="5262"/>
    <cellStyle name="Poznámka 3 3 2" xfId="5385"/>
    <cellStyle name="Poznámka 3 4" xfId="5237"/>
    <cellStyle name="Poznámka 3 4 2" xfId="5382"/>
    <cellStyle name="Poznámka 3 5" xfId="5176"/>
    <cellStyle name="Poznámka 3 5 2" xfId="5285"/>
    <cellStyle name="Poznámka 3 6" xfId="5126"/>
    <cellStyle name="Poznámka 3 6 2" xfId="5062"/>
    <cellStyle name="Poznámka 3 7" xfId="5386"/>
    <cellStyle name="Poznámka 3 7 2" xfId="5140"/>
    <cellStyle name="Poznámka 3 8" xfId="5329"/>
    <cellStyle name="Poznámka 3 8 2" xfId="4820"/>
    <cellStyle name="Poznámka 3 9" xfId="5295"/>
    <cellStyle name="Poznámka 3 9 2" xfId="5459"/>
    <cellStyle name="Poznámka 30" xfId="3287"/>
    <cellStyle name="Poznámka 31" xfId="3328"/>
    <cellStyle name="Poznámka 32" xfId="3369"/>
    <cellStyle name="Poznámka 33" xfId="3410"/>
    <cellStyle name="Poznámka 34" xfId="3451"/>
    <cellStyle name="Poznámka 35" xfId="3492"/>
    <cellStyle name="Poznámka 36" xfId="3533"/>
    <cellStyle name="Poznámka 37" xfId="3574"/>
    <cellStyle name="Poznámka 38" xfId="3615"/>
    <cellStyle name="Poznámka 39" xfId="3656"/>
    <cellStyle name="Poznámka 4" xfId="2221"/>
    <cellStyle name="Poznámka 40" xfId="3697"/>
    <cellStyle name="Poznámka 41" xfId="3738"/>
    <cellStyle name="Poznámka 42" xfId="3779"/>
    <cellStyle name="Poznámka 43" xfId="3820"/>
    <cellStyle name="Poznámka 44" xfId="3852"/>
    <cellStyle name="Poznámka 45" xfId="3901"/>
    <cellStyle name="Poznámka 46" xfId="4054"/>
    <cellStyle name="Poznámka 47" xfId="4133"/>
    <cellStyle name="Poznámka 48" xfId="4181"/>
    <cellStyle name="Poznámka 49" xfId="4187"/>
    <cellStyle name="Poznámka 5" xfId="2262"/>
    <cellStyle name="Poznámka 50" xfId="4073"/>
    <cellStyle name="Poznámka 51" xfId="4296"/>
    <cellStyle name="Poznámka 52" xfId="4316"/>
    <cellStyle name="Poznámka 53" xfId="4277"/>
    <cellStyle name="Poznámka 54" xfId="4431"/>
    <cellStyle name="Poznámka 55" xfId="4480"/>
    <cellStyle name="Poznámka 56" xfId="4526"/>
    <cellStyle name="Poznámka 57" xfId="4572"/>
    <cellStyle name="Poznámka 58" xfId="4602"/>
    <cellStyle name="Poznámka 59" xfId="4642"/>
    <cellStyle name="Poznámka 6" xfId="2303"/>
    <cellStyle name="Poznámka 60" xfId="2073"/>
    <cellStyle name="Poznámka 7" xfId="2344"/>
    <cellStyle name="Poznámka 8" xfId="2385"/>
    <cellStyle name="Poznámka 9" xfId="2426"/>
    <cellStyle name="procent 10" xfId="14134"/>
    <cellStyle name="procent 11" xfId="20662"/>
    <cellStyle name="procent 2" xfId="164"/>
    <cellStyle name="procent 2 10" xfId="1987"/>
    <cellStyle name="procent 2 10 2" xfId="4907"/>
    <cellStyle name="procent 2 11" xfId="1988"/>
    <cellStyle name="procent 2 11 2" xfId="4908"/>
    <cellStyle name="procent 2 12" xfId="1989"/>
    <cellStyle name="procent 2 12 2" xfId="4909"/>
    <cellStyle name="procent 2 13" xfId="1990"/>
    <cellStyle name="procent 2 13 2" xfId="4910"/>
    <cellStyle name="procent 2 14" xfId="1991"/>
    <cellStyle name="procent 2 14 2" xfId="4911"/>
    <cellStyle name="procent 2 15" xfId="1992"/>
    <cellStyle name="procent 2 15 2" xfId="4912"/>
    <cellStyle name="procent 2 16" xfId="1993"/>
    <cellStyle name="procent 2 16 2" xfId="4913"/>
    <cellStyle name="procent 2 17" xfId="6903"/>
    <cellStyle name="procent 2 2" xfId="496"/>
    <cellStyle name="procent 2 2 10" xfId="5745"/>
    <cellStyle name="procent 2 2 2" xfId="3931"/>
    <cellStyle name="procent 2 2 3" xfId="3935"/>
    <cellStyle name="procent 2 2 4" xfId="3939"/>
    <cellStyle name="procent 2 2 5" xfId="3943"/>
    <cellStyle name="procent 2 2 6" xfId="3964"/>
    <cellStyle name="procent 2 2 7" xfId="3977"/>
    <cellStyle name="procent 2 2 8" xfId="2074"/>
    <cellStyle name="procent 2 2 9" xfId="1994"/>
    <cellStyle name="procent 2 3" xfId="1367"/>
    <cellStyle name="procent 2 3 10" xfId="6336"/>
    <cellStyle name="procent 2 3 2" xfId="3933"/>
    <cellStyle name="procent 2 3 3" xfId="3936"/>
    <cellStyle name="procent 2 3 4" xfId="3940"/>
    <cellStyle name="procent 2 3 5" xfId="3944"/>
    <cellStyle name="procent 2 3 6" xfId="3959"/>
    <cellStyle name="procent 2 3 7" xfId="3975"/>
    <cellStyle name="procent 2 3 8" xfId="2075"/>
    <cellStyle name="procent 2 3 9" xfId="1995"/>
    <cellStyle name="procent 2 4" xfId="1341"/>
    <cellStyle name="procent 2 4 2" xfId="2076"/>
    <cellStyle name="procent 2 4 3" xfId="1996"/>
    <cellStyle name="procent 2 4 4" xfId="6316"/>
    <cellStyle name="procent 2 5" xfId="1997"/>
    <cellStyle name="procent 2 5 2" xfId="2077"/>
    <cellStyle name="procent 2 6" xfId="1998"/>
    <cellStyle name="procent 2 6 2" xfId="2078"/>
    <cellStyle name="procent 2 7" xfId="1999"/>
    <cellStyle name="procent 2 7 2" xfId="2079"/>
    <cellStyle name="procent 2 8" xfId="2000"/>
    <cellStyle name="procent 2 8 2" xfId="2080"/>
    <cellStyle name="procent 2 9" xfId="2001"/>
    <cellStyle name="procent 2 9 2" xfId="4914"/>
    <cellStyle name="procent 3" xfId="495"/>
    <cellStyle name="procent 3 10" xfId="598"/>
    <cellStyle name="procent 3 10 10" xfId="7678"/>
    <cellStyle name="procent 3 10 2" xfId="756"/>
    <cellStyle name="procent 3 10 2 2" xfId="1573"/>
    <cellStyle name="procent 3 10 2 2 2" xfId="6541"/>
    <cellStyle name="procent 3 10 2 2 2 2" xfId="13278"/>
    <cellStyle name="procent 3 10 2 2 2 2 2" xfId="19762"/>
    <cellStyle name="procent 3 10 2 2 2 3" xfId="16522"/>
    <cellStyle name="procent 3 10 2 2 2 4" xfId="10034"/>
    <cellStyle name="procent 3 10 2 2 3" xfId="11666"/>
    <cellStyle name="procent 3 10 2 2 3 2" xfId="18150"/>
    <cellStyle name="procent 3 10 2 2 4" xfId="14910"/>
    <cellStyle name="procent 3 10 2 2 5" xfId="8371"/>
    <cellStyle name="procent 3 10 2 3" xfId="3953"/>
    <cellStyle name="procent 3 10 2 4" xfId="5954"/>
    <cellStyle name="procent 3 10 2 4 2" xfId="12721"/>
    <cellStyle name="procent 3 10 2 4 2 2" xfId="19205"/>
    <cellStyle name="procent 3 10 2 4 3" xfId="15965"/>
    <cellStyle name="procent 3 10 2 4 4" xfId="9475"/>
    <cellStyle name="procent 3 10 2 5" xfId="11112"/>
    <cellStyle name="procent 3 10 2 5 2" xfId="17596"/>
    <cellStyle name="procent 3 10 2 6" xfId="14357"/>
    <cellStyle name="procent 3 10 2 7" xfId="7814"/>
    <cellStyle name="procent 3 10 3" xfId="931"/>
    <cellStyle name="procent 3 10 3 2" xfId="1721"/>
    <cellStyle name="procent 3 10 3 2 2" xfId="6689"/>
    <cellStyle name="procent 3 10 3 2 2 2" xfId="13426"/>
    <cellStyle name="procent 3 10 3 2 2 2 2" xfId="19910"/>
    <cellStyle name="procent 3 10 3 2 2 3" xfId="16670"/>
    <cellStyle name="procent 3 10 3 2 2 4" xfId="10182"/>
    <cellStyle name="procent 3 10 3 2 3" xfId="11814"/>
    <cellStyle name="procent 3 10 3 2 3 2" xfId="18298"/>
    <cellStyle name="procent 3 10 3 2 4" xfId="15058"/>
    <cellStyle name="procent 3 10 3 2 5" xfId="8519"/>
    <cellStyle name="procent 3 10 3 3" xfId="3971"/>
    <cellStyle name="procent 3 10 3 4" xfId="6105"/>
    <cellStyle name="procent 3 10 3 4 2" xfId="12870"/>
    <cellStyle name="procent 3 10 3 4 2 2" xfId="19354"/>
    <cellStyle name="procent 3 10 3 4 3" xfId="16114"/>
    <cellStyle name="procent 3 10 3 4 4" xfId="9625"/>
    <cellStyle name="procent 3 10 3 5" xfId="11260"/>
    <cellStyle name="procent 3 10 3 5 2" xfId="17744"/>
    <cellStyle name="procent 3 10 3 6" xfId="14505"/>
    <cellStyle name="procent 3 10 3 7" xfId="7962"/>
    <cellStyle name="procent 3 10 4" xfId="1106"/>
    <cellStyle name="procent 3 10 4 2" xfId="1869"/>
    <cellStyle name="procent 3 10 4 2 2" xfId="6837"/>
    <cellStyle name="procent 3 10 4 2 2 2" xfId="13574"/>
    <cellStyle name="procent 3 10 4 2 2 2 2" xfId="20058"/>
    <cellStyle name="procent 3 10 4 2 2 3" xfId="16818"/>
    <cellStyle name="procent 3 10 4 2 2 4" xfId="10330"/>
    <cellStyle name="procent 3 10 4 2 3" xfId="11962"/>
    <cellStyle name="procent 3 10 4 2 3 2" xfId="18446"/>
    <cellStyle name="procent 3 10 4 2 4" xfId="15206"/>
    <cellStyle name="procent 3 10 4 2 5" xfId="8667"/>
    <cellStyle name="procent 3 10 4 3" xfId="3988"/>
    <cellStyle name="procent 3 10 4 4" xfId="6260"/>
    <cellStyle name="procent 3 10 4 4 2" xfId="13022"/>
    <cellStyle name="procent 3 10 4 4 2 2" xfId="19506"/>
    <cellStyle name="procent 3 10 4 4 3" xfId="16266"/>
    <cellStyle name="procent 3 10 4 4 4" xfId="9777"/>
    <cellStyle name="procent 3 10 4 5" xfId="11408"/>
    <cellStyle name="procent 3 10 4 5 2" xfId="17892"/>
    <cellStyle name="procent 3 10 4 6" xfId="14653"/>
    <cellStyle name="procent 3 10 4 7" xfId="8110"/>
    <cellStyle name="procent 3 10 5" xfId="1437"/>
    <cellStyle name="procent 3 10 5 2" xfId="6405"/>
    <cellStyle name="procent 3 10 5 2 2" xfId="13142"/>
    <cellStyle name="procent 3 10 5 2 2 2" xfId="19626"/>
    <cellStyle name="procent 3 10 5 2 3" xfId="16386"/>
    <cellStyle name="procent 3 10 5 2 4" xfId="9898"/>
    <cellStyle name="procent 3 10 5 3" xfId="11530"/>
    <cellStyle name="procent 3 10 5 3 2" xfId="18014"/>
    <cellStyle name="procent 3 10 5 4" xfId="14774"/>
    <cellStyle name="procent 3 10 5 5" xfId="8235"/>
    <cellStyle name="procent 3 10 6" xfId="3928"/>
    <cellStyle name="procent 3 10 7" xfId="5816"/>
    <cellStyle name="procent 3 10 7 2" xfId="12583"/>
    <cellStyle name="procent 3 10 7 2 2" xfId="19067"/>
    <cellStyle name="procent 3 10 7 3" xfId="15827"/>
    <cellStyle name="procent 3 10 7 4" xfId="9337"/>
    <cellStyle name="procent 3 10 8" xfId="10976"/>
    <cellStyle name="procent 3 10 8 2" xfId="17460"/>
    <cellStyle name="procent 3 10 9" xfId="14221"/>
    <cellStyle name="procent 3 11" xfId="635"/>
    <cellStyle name="procent 3 11 2" xfId="831"/>
    <cellStyle name="procent 3 11 2 2" xfId="1635"/>
    <cellStyle name="procent 3 11 2 2 2" xfId="6603"/>
    <cellStyle name="procent 3 11 2 2 2 2" xfId="13340"/>
    <cellStyle name="procent 3 11 2 2 2 2 2" xfId="19824"/>
    <cellStyle name="procent 3 11 2 2 2 3" xfId="16584"/>
    <cellStyle name="procent 3 11 2 2 2 4" xfId="10096"/>
    <cellStyle name="procent 3 11 2 2 3" xfId="11728"/>
    <cellStyle name="procent 3 11 2 2 3 2" xfId="18212"/>
    <cellStyle name="procent 3 11 2 2 4" xfId="14972"/>
    <cellStyle name="procent 3 11 2 2 5" xfId="8433"/>
    <cellStyle name="procent 3 11 2 3" xfId="3954"/>
    <cellStyle name="procent 3 11 2 4" xfId="6017"/>
    <cellStyle name="procent 3 11 2 4 2" xfId="12783"/>
    <cellStyle name="procent 3 11 2 4 2 2" xfId="19267"/>
    <cellStyle name="procent 3 11 2 4 3" xfId="16027"/>
    <cellStyle name="procent 3 11 2 4 4" xfId="9537"/>
    <cellStyle name="procent 3 11 2 5" xfId="11174"/>
    <cellStyle name="procent 3 11 2 5 2" xfId="17658"/>
    <cellStyle name="procent 3 11 2 6" xfId="14419"/>
    <cellStyle name="procent 3 11 2 7" xfId="7876"/>
    <cellStyle name="procent 3 11 3" xfId="1006"/>
    <cellStyle name="procent 3 11 3 2" xfId="1783"/>
    <cellStyle name="procent 3 11 3 2 2" xfId="6751"/>
    <cellStyle name="procent 3 11 3 2 2 2" xfId="13488"/>
    <cellStyle name="procent 3 11 3 2 2 2 2" xfId="19972"/>
    <cellStyle name="procent 3 11 3 2 2 3" xfId="16732"/>
    <cellStyle name="procent 3 11 3 2 2 4" xfId="10244"/>
    <cellStyle name="procent 3 11 3 2 3" xfId="11876"/>
    <cellStyle name="procent 3 11 3 2 3 2" xfId="18360"/>
    <cellStyle name="procent 3 11 3 2 4" xfId="15120"/>
    <cellStyle name="procent 3 11 3 2 5" xfId="8581"/>
    <cellStyle name="procent 3 11 3 3" xfId="3972"/>
    <cellStyle name="procent 3 11 3 4" xfId="6169"/>
    <cellStyle name="procent 3 11 3 4 2" xfId="12933"/>
    <cellStyle name="procent 3 11 3 4 2 2" xfId="19417"/>
    <cellStyle name="procent 3 11 3 4 3" xfId="16177"/>
    <cellStyle name="procent 3 11 3 4 4" xfId="9688"/>
    <cellStyle name="procent 3 11 3 5" xfId="11322"/>
    <cellStyle name="procent 3 11 3 5 2" xfId="17806"/>
    <cellStyle name="procent 3 11 3 6" xfId="14567"/>
    <cellStyle name="procent 3 11 3 7" xfId="8024"/>
    <cellStyle name="procent 3 11 4" xfId="1469"/>
    <cellStyle name="procent 3 11 4 2" xfId="3989"/>
    <cellStyle name="procent 3 11 4 3" xfId="6437"/>
    <cellStyle name="procent 3 11 4 3 2" xfId="13174"/>
    <cellStyle name="procent 3 11 4 3 2 2" xfId="19658"/>
    <cellStyle name="procent 3 11 4 3 3" xfId="16418"/>
    <cellStyle name="procent 3 11 4 3 4" xfId="9930"/>
    <cellStyle name="procent 3 11 4 4" xfId="11562"/>
    <cellStyle name="procent 3 11 4 4 2" xfId="18046"/>
    <cellStyle name="procent 3 11 4 5" xfId="14806"/>
    <cellStyle name="procent 3 11 4 6" xfId="8267"/>
    <cellStyle name="procent 3 11 5" xfId="3929"/>
    <cellStyle name="procent 3 11 6" xfId="5848"/>
    <cellStyle name="procent 3 11 6 2" xfId="12615"/>
    <cellStyle name="procent 3 11 6 2 2" xfId="19099"/>
    <cellStyle name="procent 3 11 6 3" xfId="15859"/>
    <cellStyle name="procent 3 11 6 4" xfId="9369"/>
    <cellStyle name="procent 3 11 7" xfId="11008"/>
    <cellStyle name="procent 3 11 7 2" xfId="17492"/>
    <cellStyle name="procent 3 11 8" xfId="14253"/>
    <cellStyle name="procent 3 11 9" xfId="7710"/>
    <cellStyle name="procent 3 12" xfId="696"/>
    <cellStyle name="procent 3 12 2" xfId="870"/>
    <cellStyle name="procent 3 12 2 2" xfId="1669"/>
    <cellStyle name="procent 3 12 2 2 2" xfId="6637"/>
    <cellStyle name="procent 3 12 2 2 2 2" xfId="13374"/>
    <cellStyle name="procent 3 12 2 2 2 2 2" xfId="19858"/>
    <cellStyle name="procent 3 12 2 2 2 3" xfId="16618"/>
    <cellStyle name="procent 3 12 2 2 2 4" xfId="10130"/>
    <cellStyle name="procent 3 12 2 2 3" xfId="11762"/>
    <cellStyle name="procent 3 12 2 2 3 2" xfId="18246"/>
    <cellStyle name="procent 3 12 2 2 4" xfId="15006"/>
    <cellStyle name="procent 3 12 2 2 5" xfId="8467"/>
    <cellStyle name="procent 3 12 2 3" xfId="3955"/>
    <cellStyle name="procent 3 12 2 4" xfId="6052"/>
    <cellStyle name="procent 3 12 2 4 2" xfId="12817"/>
    <cellStyle name="procent 3 12 2 4 2 2" xfId="19301"/>
    <cellStyle name="procent 3 12 2 4 3" xfId="16061"/>
    <cellStyle name="procent 3 12 2 4 4" xfId="9572"/>
    <cellStyle name="procent 3 12 2 5" xfId="11208"/>
    <cellStyle name="procent 3 12 2 5 2" xfId="17692"/>
    <cellStyle name="procent 3 12 2 6" xfId="14453"/>
    <cellStyle name="procent 3 12 2 7" xfId="7910"/>
    <cellStyle name="procent 3 12 3" xfId="1045"/>
    <cellStyle name="procent 3 12 3 2" xfId="1817"/>
    <cellStyle name="procent 3 12 3 2 2" xfId="6785"/>
    <cellStyle name="procent 3 12 3 2 2 2" xfId="13522"/>
    <cellStyle name="procent 3 12 3 2 2 2 2" xfId="20006"/>
    <cellStyle name="procent 3 12 3 2 2 3" xfId="16766"/>
    <cellStyle name="procent 3 12 3 2 2 4" xfId="10278"/>
    <cellStyle name="procent 3 12 3 2 3" xfId="11910"/>
    <cellStyle name="procent 3 12 3 2 3 2" xfId="18394"/>
    <cellStyle name="procent 3 12 3 2 4" xfId="15154"/>
    <cellStyle name="procent 3 12 3 2 5" xfId="8615"/>
    <cellStyle name="procent 3 12 3 3" xfId="3973"/>
    <cellStyle name="procent 3 12 3 4" xfId="6205"/>
    <cellStyle name="procent 3 12 3 4 2" xfId="12968"/>
    <cellStyle name="procent 3 12 3 4 2 2" xfId="19452"/>
    <cellStyle name="procent 3 12 3 4 3" xfId="16212"/>
    <cellStyle name="procent 3 12 3 4 4" xfId="9723"/>
    <cellStyle name="procent 3 12 3 5" xfId="11356"/>
    <cellStyle name="procent 3 12 3 5 2" xfId="17840"/>
    <cellStyle name="procent 3 12 3 6" xfId="14601"/>
    <cellStyle name="procent 3 12 3 7" xfId="8058"/>
    <cellStyle name="procent 3 12 4" xfId="1522"/>
    <cellStyle name="procent 3 12 4 2" xfId="3990"/>
    <cellStyle name="procent 3 12 4 3" xfId="6490"/>
    <cellStyle name="procent 3 12 4 3 2" xfId="13227"/>
    <cellStyle name="procent 3 12 4 3 2 2" xfId="19711"/>
    <cellStyle name="procent 3 12 4 3 3" xfId="16471"/>
    <cellStyle name="procent 3 12 4 3 4" xfId="9983"/>
    <cellStyle name="procent 3 12 4 4" xfId="11615"/>
    <cellStyle name="procent 3 12 4 4 2" xfId="18099"/>
    <cellStyle name="procent 3 12 4 5" xfId="14859"/>
    <cellStyle name="procent 3 12 4 6" xfId="8320"/>
    <cellStyle name="procent 3 12 5" xfId="3930"/>
    <cellStyle name="procent 3 12 6" xfId="5902"/>
    <cellStyle name="procent 3 12 6 2" xfId="12669"/>
    <cellStyle name="procent 3 12 6 2 2" xfId="19153"/>
    <cellStyle name="procent 3 12 6 3" xfId="15913"/>
    <cellStyle name="procent 3 12 6 4" xfId="9423"/>
    <cellStyle name="procent 3 12 7" xfId="11061"/>
    <cellStyle name="procent 3 12 7 2" xfId="17545"/>
    <cellStyle name="procent 3 12 8" xfId="14306"/>
    <cellStyle name="procent 3 12 9" xfId="7763"/>
    <cellStyle name="procent 3 13" xfId="793"/>
    <cellStyle name="procent 3 13 2" xfId="968"/>
    <cellStyle name="procent 3 13 2 2" xfId="1752"/>
    <cellStyle name="procent 3 13 2 2 2" xfId="6720"/>
    <cellStyle name="procent 3 13 2 2 2 2" xfId="13457"/>
    <cellStyle name="procent 3 13 2 2 2 2 2" xfId="19941"/>
    <cellStyle name="procent 3 13 2 2 2 3" xfId="16701"/>
    <cellStyle name="procent 3 13 2 2 2 4" xfId="10213"/>
    <cellStyle name="procent 3 13 2 2 3" xfId="11845"/>
    <cellStyle name="procent 3 13 2 2 3 2" xfId="18329"/>
    <cellStyle name="procent 3 13 2 2 4" xfId="15089"/>
    <cellStyle name="procent 3 13 2 2 5" xfId="8550"/>
    <cellStyle name="procent 3 13 2 3" xfId="6136"/>
    <cellStyle name="procent 3 13 2 3 2" xfId="12901"/>
    <cellStyle name="procent 3 13 2 3 2 2" xfId="19385"/>
    <cellStyle name="procent 3 13 2 3 3" xfId="16145"/>
    <cellStyle name="procent 3 13 2 3 4" xfId="9656"/>
    <cellStyle name="procent 3 13 2 4" xfId="11291"/>
    <cellStyle name="procent 3 13 2 4 2" xfId="17775"/>
    <cellStyle name="procent 3 13 2 5" xfId="14536"/>
    <cellStyle name="procent 3 13 2 6" xfId="7993"/>
    <cellStyle name="procent 3 13 3" xfId="1143"/>
    <cellStyle name="procent 3 13 3 2" xfId="1900"/>
    <cellStyle name="procent 3 13 3 2 2" xfId="6868"/>
    <cellStyle name="procent 3 13 3 2 2 2" xfId="13605"/>
    <cellStyle name="procent 3 13 3 2 2 2 2" xfId="20089"/>
    <cellStyle name="procent 3 13 3 2 2 3" xfId="16849"/>
    <cellStyle name="procent 3 13 3 2 2 4" xfId="10361"/>
    <cellStyle name="procent 3 13 3 2 3" xfId="11993"/>
    <cellStyle name="procent 3 13 3 2 3 2" xfId="18477"/>
    <cellStyle name="procent 3 13 3 2 4" xfId="15237"/>
    <cellStyle name="procent 3 13 3 2 5" xfId="8698"/>
    <cellStyle name="procent 3 13 3 3" xfId="6291"/>
    <cellStyle name="procent 3 13 3 3 2" xfId="13053"/>
    <cellStyle name="procent 3 13 3 3 2 2" xfId="19537"/>
    <cellStyle name="procent 3 13 3 3 3" xfId="16297"/>
    <cellStyle name="procent 3 13 3 3 4" xfId="9808"/>
    <cellStyle name="procent 3 13 3 4" xfId="11439"/>
    <cellStyle name="procent 3 13 3 4 2" xfId="17923"/>
    <cellStyle name="procent 3 13 3 5" xfId="14684"/>
    <cellStyle name="procent 3 13 3 6" xfId="8141"/>
    <cellStyle name="procent 3 13 4" xfId="1604"/>
    <cellStyle name="procent 3 13 4 2" xfId="6572"/>
    <cellStyle name="procent 3 13 4 2 2" xfId="13309"/>
    <cellStyle name="procent 3 13 4 2 2 2" xfId="19793"/>
    <cellStyle name="procent 3 13 4 2 3" xfId="16553"/>
    <cellStyle name="procent 3 13 4 2 4" xfId="10065"/>
    <cellStyle name="procent 3 13 4 3" xfId="11697"/>
    <cellStyle name="procent 3 13 4 3 2" xfId="18181"/>
    <cellStyle name="procent 3 13 4 4" xfId="14941"/>
    <cellStyle name="procent 3 13 4 5" xfId="8402"/>
    <cellStyle name="procent 3 13 5" xfId="5986"/>
    <cellStyle name="procent 3 13 5 2" xfId="12752"/>
    <cellStyle name="procent 3 13 5 2 2" xfId="19236"/>
    <cellStyle name="procent 3 13 5 3" xfId="15996"/>
    <cellStyle name="procent 3 13 5 4" xfId="9506"/>
    <cellStyle name="procent 3 13 6" xfId="11143"/>
    <cellStyle name="procent 3 13 6 2" xfId="17627"/>
    <cellStyle name="procent 3 13 7" xfId="14388"/>
    <cellStyle name="procent 3 13 8" xfId="7845"/>
    <cellStyle name="procent 3 14" xfId="670"/>
    <cellStyle name="procent 3 14 2" xfId="844"/>
    <cellStyle name="procent 3 14 2 2" xfId="1647"/>
    <cellStyle name="procent 3 14 2 2 2" xfId="6615"/>
    <cellStyle name="procent 3 14 2 2 2 2" xfId="13352"/>
    <cellStyle name="procent 3 14 2 2 2 2 2" xfId="19836"/>
    <cellStyle name="procent 3 14 2 2 2 3" xfId="16596"/>
    <cellStyle name="procent 3 14 2 2 2 4" xfId="10108"/>
    <cellStyle name="procent 3 14 2 2 3" xfId="11740"/>
    <cellStyle name="procent 3 14 2 2 3 2" xfId="18224"/>
    <cellStyle name="procent 3 14 2 2 4" xfId="14984"/>
    <cellStyle name="procent 3 14 2 2 5" xfId="8445"/>
    <cellStyle name="procent 3 14 2 3" xfId="6029"/>
    <cellStyle name="procent 3 14 2 3 2" xfId="12795"/>
    <cellStyle name="procent 3 14 2 3 2 2" xfId="19279"/>
    <cellStyle name="procent 3 14 2 3 3" xfId="16039"/>
    <cellStyle name="procent 3 14 2 3 4" xfId="9549"/>
    <cellStyle name="procent 3 14 2 4" xfId="11186"/>
    <cellStyle name="procent 3 14 2 4 2" xfId="17670"/>
    <cellStyle name="procent 3 14 2 5" xfId="14431"/>
    <cellStyle name="procent 3 14 2 6" xfId="7888"/>
    <cellStyle name="procent 3 14 3" xfId="1019"/>
    <cellStyle name="procent 3 14 3 2" xfId="1795"/>
    <cellStyle name="procent 3 14 3 2 2" xfId="6763"/>
    <cellStyle name="procent 3 14 3 2 2 2" xfId="13500"/>
    <cellStyle name="procent 3 14 3 2 2 2 2" xfId="19984"/>
    <cellStyle name="procent 3 14 3 2 2 3" xfId="16744"/>
    <cellStyle name="procent 3 14 3 2 2 4" xfId="10256"/>
    <cellStyle name="procent 3 14 3 2 3" xfId="11888"/>
    <cellStyle name="procent 3 14 3 2 3 2" xfId="18372"/>
    <cellStyle name="procent 3 14 3 2 4" xfId="15132"/>
    <cellStyle name="procent 3 14 3 2 5" xfId="8593"/>
    <cellStyle name="procent 3 14 3 3" xfId="6181"/>
    <cellStyle name="procent 3 14 3 3 2" xfId="12945"/>
    <cellStyle name="procent 3 14 3 3 2 2" xfId="19429"/>
    <cellStyle name="procent 3 14 3 3 3" xfId="16189"/>
    <cellStyle name="procent 3 14 3 3 4" xfId="9700"/>
    <cellStyle name="procent 3 14 3 4" xfId="11334"/>
    <cellStyle name="procent 3 14 3 4 2" xfId="17818"/>
    <cellStyle name="procent 3 14 3 5" xfId="14579"/>
    <cellStyle name="procent 3 14 3 6" xfId="8036"/>
    <cellStyle name="procent 3 14 4" xfId="1500"/>
    <cellStyle name="procent 3 14 4 2" xfId="6468"/>
    <cellStyle name="procent 3 14 4 2 2" xfId="13205"/>
    <cellStyle name="procent 3 14 4 2 2 2" xfId="19689"/>
    <cellStyle name="procent 3 14 4 2 3" xfId="16449"/>
    <cellStyle name="procent 3 14 4 2 4" xfId="9961"/>
    <cellStyle name="procent 3 14 4 3" xfId="11593"/>
    <cellStyle name="procent 3 14 4 3 2" xfId="18077"/>
    <cellStyle name="procent 3 14 4 4" xfId="14837"/>
    <cellStyle name="procent 3 14 4 5" xfId="8298"/>
    <cellStyle name="procent 3 14 5" xfId="5879"/>
    <cellStyle name="procent 3 14 5 2" xfId="12646"/>
    <cellStyle name="procent 3 14 5 2 2" xfId="19130"/>
    <cellStyle name="procent 3 14 5 3" xfId="15890"/>
    <cellStyle name="procent 3 14 5 4" xfId="9400"/>
    <cellStyle name="procent 3 14 6" xfId="11039"/>
    <cellStyle name="procent 3 14 6 2" xfId="17523"/>
    <cellStyle name="procent 3 14 7" xfId="14284"/>
    <cellStyle name="procent 3 14 8" xfId="7741"/>
    <cellStyle name="procent 3 15" xfId="700"/>
    <cellStyle name="procent 3 15 2" xfId="874"/>
    <cellStyle name="procent 3 15 2 2" xfId="1673"/>
    <cellStyle name="procent 3 15 2 2 2" xfId="6641"/>
    <cellStyle name="procent 3 15 2 2 2 2" xfId="13378"/>
    <cellStyle name="procent 3 15 2 2 2 2 2" xfId="19862"/>
    <cellStyle name="procent 3 15 2 2 2 3" xfId="16622"/>
    <cellStyle name="procent 3 15 2 2 2 4" xfId="10134"/>
    <cellStyle name="procent 3 15 2 2 3" xfId="11766"/>
    <cellStyle name="procent 3 15 2 2 3 2" xfId="18250"/>
    <cellStyle name="procent 3 15 2 2 4" xfId="15010"/>
    <cellStyle name="procent 3 15 2 2 5" xfId="8471"/>
    <cellStyle name="procent 3 15 2 3" xfId="6056"/>
    <cellStyle name="procent 3 15 2 3 2" xfId="12821"/>
    <cellStyle name="procent 3 15 2 3 2 2" xfId="19305"/>
    <cellStyle name="procent 3 15 2 3 3" xfId="16065"/>
    <cellStyle name="procent 3 15 2 3 4" xfId="9576"/>
    <cellStyle name="procent 3 15 2 4" xfId="11212"/>
    <cellStyle name="procent 3 15 2 4 2" xfId="17696"/>
    <cellStyle name="procent 3 15 2 5" xfId="14457"/>
    <cellStyle name="procent 3 15 2 6" xfId="7914"/>
    <cellStyle name="procent 3 15 3" xfId="1049"/>
    <cellStyle name="procent 3 15 3 2" xfId="1821"/>
    <cellStyle name="procent 3 15 3 2 2" xfId="6789"/>
    <cellStyle name="procent 3 15 3 2 2 2" xfId="13526"/>
    <cellStyle name="procent 3 15 3 2 2 2 2" xfId="20010"/>
    <cellStyle name="procent 3 15 3 2 2 3" xfId="16770"/>
    <cellStyle name="procent 3 15 3 2 2 4" xfId="10282"/>
    <cellStyle name="procent 3 15 3 2 3" xfId="11914"/>
    <cellStyle name="procent 3 15 3 2 3 2" xfId="18398"/>
    <cellStyle name="procent 3 15 3 2 4" xfId="15158"/>
    <cellStyle name="procent 3 15 3 2 5" xfId="8619"/>
    <cellStyle name="procent 3 15 3 3" xfId="6209"/>
    <cellStyle name="procent 3 15 3 3 2" xfId="12972"/>
    <cellStyle name="procent 3 15 3 3 2 2" xfId="19456"/>
    <cellStyle name="procent 3 15 3 3 3" xfId="16216"/>
    <cellStyle name="procent 3 15 3 3 4" xfId="9727"/>
    <cellStyle name="procent 3 15 3 4" xfId="11360"/>
    <cellStyle name="procent 3 15 3 4 2" xfId="17844"/>
    <cellStyle name="procent 3 15 3 5" xfId="14605"/>
    <cellStyle name="procent 3 15 3 6" xfId="8062"/>
    <cellStyle name="procent 3 15 4" xfId="1526"/>
    <cellStyle name="procent 3 15 4 2" xfId="6494"/>
    <cellStyle name="procent 3 15 4 2 2" xfId="13231"/>
    <cellStyle name="procent 3 15 4 2 2 2" xfId="19715"/>
    <cellStyle name="procent 3 15 4 2 3" xfId="16475"/>
    <cellStyle name="procent 3 15 4 2 4" xfId="9987"/>
    <cellStyle name="procent 3 15 4 3" xfId="11619"/>
    <cellStyle name="procent 3 15 4 3 2" xfId="18103"/>
    <cellStyle name="procent 3 15 4 4" xfId="14863"/>
    <cellStyle name="procent 3 15 4 5" xfId="8324"/>
    <cellStyle name="procent 3 15 5" xfId="5906"/>
    <cellStyle name="procent 3 15 5 2" xfId="12673"/>
    <cellStyle name="procent 3 15 5 2 2" xfId="19157"/>
    <cellStyle name="procent 3 15 5 3" xfId="15917"/>
    <cellStyle name="procent 3 15 5 4" xfId="9427"/>
    <cellStyle name="procent 3 15 6" xfId="11065"/>
    <cellStyle name="procent 3 15 6 2" xfId="17549"/>
    <cellStyle name="procent 3 15 7" xfId="14310"/>
    <cellStyle name="procent 3 15 8" xfId="7767"/>
    <cellStyle name="procent 3 16" xfId="803"/>
    <cellStyle name="procent 3 16 2" xfId="978"/>
    <cellStyle name="procent 3 16 2 2" xfId="1759"/>
    <cellStyle name="procent 3 16 2 2 2" xfId="6727"/>
    <cellStyle name="procent 3 16 2 2 2 2" xfId="13464"/>
    <cellStyle name="procent 3 16 2 2 2 2 2" xfId="19948"/>
    <cellStyle name="procent 3 16 2 2 2 3" xfId="16708"/>
    <cellStyle name="procent 3 16 2 2 2 4" xfId="10220"/>
    <cellStyle name="procent 3 16 2 2 3" xfId="11852"/>
    <cellStyle name="procent 3 16 2 2 3 2" xfId="18336"/>
    <cellStyle name="procent 3 16 2 2 4" xfId="15096"/>
    <cellStyle name="procent 3 16 2 2 5" xfId="8557"/>
    <cellStyle name="procent 3 16 2 3" xfId="6143"/>
    <cellStyle name="procent 3 16 2 3 2" xfId="12908"/>
    <cellStyle name="procent 3 16 2 3 2 2" xfId="19392"/>
    <cellStyle name="procent 3 16 2 3 3" xfId="16152"/>
    <cellStyle name="procent 3 16 2 3 4" xfId="9663"/>
    <cellStyle name="procent 3 16 2 4" xfId="11298"/>
    <cellStyle name="procent 3 16 2 4 2" xfId="17782"/>
    <cellStyle name="procent 3 16 2 5" xfId="14543"/>
    <cellStyle name="procent 3 16 2 6" xfId="8000"/>
    <cellStyle name="procent 3 16 3" xfId="1153"/>
    <cellStyle name="procent 3 16 3 2" xfId="1907"/>
    <cellStyle name="procent 3 16 3 2 2" xfId="6875"/>
    <cellStyle name="procent 3 16 3 2 2 2" xfId="13612"/>
    <cellStyle name="procent 3 16 3 2 2 2 2" xfId="20096"/>
    <cellStyle name="procent 3 16 3 2 2 3" xfId="16856"/>
    <cellStyle name="procent 3 16 3 2 2 4" xfId="10368"/>
    <cellStyle name="procent 3 16 3 2 3" xfId="12000"/>
    <cellStyle name="procent 3 16 3 2 3 2" xfId="18484"/>
    <cellStyle name="procent 3 16 3 2 4" xfId="15244"/>
    <cellStyle name="procent 3 16 3 2 5" xfId="8705"/>
    <cellStyle name="procent 3 16 3 3" xfId="6298"/>
    <cellStyle name="procent 3 16 3 3 2" xfId="13060"/>
    <cellStyle name="procent 3 16 3 3 2 2" xfId="19544"/>
    <cellStyle name="procent 3 16 3 3 3" xfId="16304"/>
    <cellStyle name="procent 3 16 3 3 4" xfId="9815"/>
    <cellStyle name="procent 3 16 3 4" xfId="11446"/>
    <cellStyle name="procent 3 16 3 4 2" xfId="17930"/>
    <cellStyle name="procent 3 16 3 5" xfId="14691"/>
    <cellStyle name="procent 3 16 3 6" xfId="8148"/>
    <cellStyle name="procent 3 16 4" xfId="1611"/>
    <cellStyle name="procent 3 16 4 2" xfId="6579"/>
    <cellStyle name="procent 3 16 4 2 2" xfId="13316"/>
    <cellStyle name="procent 3 16 4 2 2 2" xfId="19800"/>
    <cellStyle name="procent 3 16 4 2 3" xfId="16560"/>
    <cellStyle name="procent 3 16 4 2 4" xfId="10072"/>
    <cellStyle name="procent 3 16 4 3" xfId="11704"/>
    <cellStyle name="procent 3 16 4 3 2" xfId="18188"/>
    <cellStyle name="procent 3 16 4 4" xfId="14948"/>
    <cellStyle name="procent 3 16 4 5" xfId="8409"/>
    <cellStyle name="procent 3 16 5" xfId="5993"/>
    <cellStyle name="procent 3 16 5 2" xfId="12759"/>
    <cellStyle name="procent 3 16 5 2 2" xfId="19243"/>
    <cellStyle name="procent 3 16 5 3" xfId="16003"/>
    <cellStyle name="procent 3 16 5 4" xfId="9513"/>
    <cellStyle name="procent 3 16 6" xfId="11150"/>
    <cellStyle name="procent 3 16 6 2" xfId="17634"/>
    <cellStyle name="procent 3 16 7" xfId="14395"/>
    <cellStyle name="procent 3 16 8" xfId="7852"/>
    <cellStyle name="procent 3 17" xfId="716"/>
    <cellStyle name="procent 3 17 2" xfId="891"/>
    <cellStyle name="procent 3 17 2 2" xfId="1685"/>
    <cellStyle name="procent 3 17 2 2 2" xfId="6653"/>
    <cellStyle name="procent 3 17 2 2 2 2" xfId="13390"/>
    <cellStyle name="procent 3 17 2 2 2 2 2" xfId="19874"/>
    <cellStyle name="procent 3 17 2 2 2 3" xfId="16634"/>
    <cellStyle name="procent 3 17 2 2 2 4" xfId="10146"/>
    <cellStyle name="procent 3 17 2 2 3" xfId="11778"/>
    <cellStyle name="procent 3 17 2 2 3 2" xfId="18262"/>
    <cellStyle name="procent 3 17 2 2 4" xfId="15022"/>
    <cellStyle name="procent 3 17 2 2 5" xfId="8483"/>
    <cellStyle name="procent 3 17 2 3" xfId="6068"/>
    <cellStyle name="procent 3 17 2 3 2" xfId="12833"/>
    <cellStyle name="procent 3 17 2 3 2 2" xfId="19317"/>
    <cellStyle name="procent 3 17 2 3 3" xfId="16077"/>
    <cellStyle name="procent 3 17 2 3 4" xfId="9588"/>
    <cellStyle name="procent 3 17 2 4" xfId="11224"/>
    <cellStyle name="procent 3 17 2 4 2" xfId="17708"/>
    <cellStyle name="procent 3 17 2 5" xfId="14469"/>
    <cellStyle name="procent 3 17 2 6" xfId="7926"/>
    <cellStyle name="procent 3 17 3" xfId="1066"/>
    <cellStyle name="procent 3 17 3 2" xfId="1833"/>
    <cellStyle name="procent 3 17 3 2 2" xfId="6801"/>
    <cellStyle name="procent 3 17 3 2 2 2" xfId="13538"/>
    <cellStyle name="procent 3 17 3 2 2 2 2" xfId="20022"/>
    <cellStyle name="procent 3 17 3 2 2 3" xfId="16782"/>
    <cellStyle name="procent 3 17 3 2 2 4" xfId="10294"/>
    <cellStyle name="procent 3 17 3 2 3" xfId="11926"/>
    <cellStyle name="procent 3 17 3 2 3 2" xfId="18410"/>
    <cellStyle name="procent 3 17 3 2 4" xfId="15170"/>
    <cellStyle name="procent 3 17 3 2 5" xfId="8631"/>
    <cellStyle name="procent 3 17 3 3" xfId="6221"/>
    <cellStyle name="procent 3 17 3 3 2" xfId="12984"/>
    <cellStyle name="procent 3 17 3 3 2 2" xfId="19468"/>
    <cellStyle name="procent 3 17 3 3 3" xfId="16228"/>
    <cellStyle name="procent 3 17 3 3 4" xfId="9739"/>
    <cellStyle name="procent 3 17 3 4" xfId="11372"/>
    <cellStyle name="procent 3 17 3 4 2" xfId="17856"/>
    <cellStyle name="procent 3 17 3 5" xfId="14617"/>
    <cellStyle name="procent 3 17 3 6" xfId="8074"/>
    <cellStyle name="procent 3 17 4" xfId="1537"/>
    <cellStyle name="procent 3 17 4 2" xfId="6505"/>
    <cellStyle name="procent 3 17 4 2 2" xfId="13242"/>
    <cellStyle name="procent 3 17 4 2 2 2" xfId="19726"/>
    <cellStyle name="procent 3 17 4 2 3" xfId="16486"/>
    <cellStyle name="procent 3 17 4 2 4" xfId="9998"/>
    <cellStyle name="procent 3 17 4 3" xfId="11630"/>
    <cellStyle name="procent 3 17 4 3 2" xfId="18114"/>
    <cellStyle name="procent 3 17 4 4" xfId="14874"/>
    <cellStyle name="procent 3 17 4 5" xfId="8335"/>
    <cellStyle name="procent 3 17 5" xfId="5918"/>
    <cellStyle name="procent 3 17 5 2" xfId="12685"/>
    <cellStyle name="procent 3 17 5 2 2" xfId="19169"/>
    <cellStyle name="procent 3 17 5 3" xfId="15929"/>
    <cellStyle name="procent 3 17 5 4" xfId="9439"/>
    <cellStyle name="procent 3 17 6" xfId="11076"/>
    <cellStyle name="procent 3 17 6 2" xfId="17560"/>
    <cellStyle name="procent 3 17 7" xfId="14321"/>
    <cellStyle name="procent 3 17 8" xfId="7778"/>
    <cellStyle name="procent 3 18" xfId="662"/>
    <cellStyle name="procent 3 18 2" xfId="836"/>
    <cellStyle name="procent 3 18 2 2" xfId="1640"/>
    <cellStyle name="procent 3 18 2 2 2" xfId="6608"/>
    <cellStyle name="procent 3 18 2 2 2 2" xfId="13345"/>
    <cellStyle name="procent 3 18 2 2 2 2 2" xfId="19829"/>
    <cellStyle name="procent 3 18 2 2 2 3" xfId="16589"/>
    <cellStyle name="procent 3 18 2 2 2 4" xfId="10101"/>
    <cellStyle name="procent 3 18 2 2 3" xfId="11733"/>
    <cellStyle name="procent 3 18 2 2 3 2" xfId="18217"/>
    <cellStyle name="procent 3 18 2 2 4" xfId="14977"/>
    <cellStyle name="procent 3 18 2 2 5" xfId="8438"/>
    <cellStyle name="procent 3 18 2 3" xfId="6022"/>
    <cellStyle name="procent 3 18 2 3 2" xfId="12788"/>
    <cellStyle name="procent 3 18 2 3 2 2" xfId="19272"/>
    <cellStyle name="procent 3 18 2 3 3" xfId="16032"/>
    <cellStyle name="procent 3 18 2 3 4" xfId="9542"/>
    <cellStyle name="procent 3 18 2 4" xfId="11179"/>
    <cellStyle name="procent 3 18 2 4 2" xfId="17663"/>
    <cellStyle name="procent 3 18 2 5" xfId="14424"/>
    <cellStyle name="procent 3 18 2 6" xfId="7881"/>
    <cellStyle name="procent 3 18 3" xfId="1011"/>
    <cellStyle name="procent 3 18 3 2" xfId="1788"/>
    <cellStyle name="procent 3 18 3 2 2" xfId="6756"/>
    <cellStyle name="procent 3 18 3 2 2 2" xfId="13493"/>
    <cellStyle name="procent 3 18 3 2 2 2 2" xfId="19977"/>
    <cellStyle name="procent 3 18 3 2 2 3" xfId="16737"/>
    <cellStyle name="procent 3 18 3 2 2 4" xfId="10249"/>
    <cellStyle name="procent 3 18 3 2 3" xfId="11881"/>
    <cellStyle name="procent 3 18 3 2 3 2" xfId="18365"/>
    <cellStyle name="procent 3 18 3 2 4" xfId="15125"/>
    <cellStyle name="procent 3 18 3 2 5" xfId="8586"/>
    <cellStyle name="procent 3 18 3 3" xfId="6174"/>
    <cellStyle name="procent 3 18 3 3 2" xfId="12938"/>
    <cellStyle name="procent 3 18 3 3 2 2" xfId="19422"/>
    <cellStyle name="procent 3 18 3 3 3" xfId="16182"/>
    <cellStyle name="procent 3 18 3 3 4" xfId="9693"/>
    <cellStyle name="procent 3 18 3 4" xfId="11327"/>
    <cellStyle name="procent 3 18 3 4 2" xfId="17811"/>
    <cellStyle name="procent 3 18 3 5" xfId="14572"/>
    <cellStyle name="procent 3 18 3 6" xfId="8029"/>
    <cellStyle name="procent 3 18 4" xfId="1493"/>
    <cellStyle name="procent 3 18 4 2" xfId="6461"/>
    <cellStyle name="procent 3 18 4 2 2" xfId="13198"/>
    <cellStyle name="procent 3 18 4 2 2 2" xfId="19682"/>
    <cellStyle name="procent 3 18 4 2 3" xfId="16442"/>
    <cellStyle name="procent 3 18 4 2 4" xfId="9954"/>
    <cellStyle name="procent 3 18 4 3" xfId="11586"/>
    <cellStyle name="procent 3 18 4 3 2" xfId="18070"/>
    <cellStyle name="procent 3 18 4 4" xfId="14830"/>
    <cellStyle name="procent 3 18 4 5" xfId="8291"/>
    <cellStyle name="procent 3 18 5" xfId="5872"/>
    <cellStyle name="procent 3 18 5 2" xfId="12639"/>
    <cellStyle name="procent 3 18 5 2 2" xfId="19123"/>
    <cellStyle name="procent 3 18 5 3" xfId="15883"/>
    <cellStyle name="procent 3 18 5 4" xfId="9393"/>
    <cellStyle name="procent 3 18 6" xfId="11032"/>
    <cellStyle name="procent 3 18 6 2" xfId="17516"/>
    <cellStyle name="procent 3 18 7" xfId="14277"/>
    <cellStyle name="procent 3 18 8" xfId="7734"/>
    <cellStyle name="procent 3 19" xfId="721"/>
    <cellStyle name="procent 3 19 2" xfId="896"/>
    <cellStyle name="procent 3 19 2 2" xfId="1690"/>
    <cellStyle name="procent 3 19 2 2 2" xfId="6658"/>
    <cellStyle name="procent 3 19 2 2 2 2" xfId="13395"/>
    <cellStyle name="procent 3 19 2 2 2 2 2" xfId="19879"/>
    <cellStyle name="procent 3 19 2 2 2 3" xfId="16639"/>
    <cellStyle name="procent 3 19 2 2 2 4" xfId="10151"/>
    <cellStyle name="procent 3 19 2 2 3" xfId="11783"/>
    <cellStyle name="procent 3 19 2 2 3 2" xfId="18267"/>
    <cellStyle name="procent 3 19 2 2 4" xfId="15027"/>
    <cellStyle name="procent 3 19 2 2 5" xfId="8488"/>
    <cellStyle name="procent 3 19 2 3" xfId="6073"/>
    <cellStyle name="procent 3 19 2 3 2" xfId="12838"/>
    <cellStyle name="procent 3 19 2 3 2 2" xfId="19322"/>
    <cellStyle name="procent 3 19 2 3 3" xfId="16082"/>
    <cellStyle name="procent 3 19 2 3 4" xfId="9593"/>
    <cellStyle name="procent 3 19 2 4" xfId="11229"/>
    <cellStyle name="procent 3 19 2 4 2" xfId="17713"/>
    <cellStyle name="procent 3 19 2 5" xfId="14474"/>
    <cellStyle name="procent 3 19 2 6" xfId="7931"/>
    <cellStyle name="procent 3 19 3" xfId="1071"/>
    <cellStyle name="procent 3 19 3 2" xfId="1838"/>
    <cellStyle name="procent 3 19 3 2 2" xfId="6806"/>
    <cellStyle name="procent 3 19 3 2 2 2" xfId="13543"/>
    <cellStyle name="procent 3 19 3 2 2 2 2" xfId="20027"/>
    <cellStyle name="procent 3 19 3 2 2 3" xfId="16787"/>
    <cellStyle name="procent 3 19 3 2 2 4" xfId="10299"/>
    <cellStyle name="procent 3 19 3 2 3" xfId="11931"/>
    <cellStyle name="procent 3 19 3 2 3 2" xfId="18415"/>
    <cellStyle name="procent 3 19 3 2 4" xfId="15175"/>
    <cellStyle name="procent 3 19 3 2 5" xfId="8636"/>
    <cellStyle name="procent 3 19 3 3" xfId="6226"/>
    <cellStyle name="procent 3 19 3 3 2" xfId="12989"/>
    <cellStyle name="procent 3 19 3 3 2 2" xfId="19473"/>
    <cellStyle name="procent 3 19 3 3 3" xfId="16233"/>
    <cellStyle name="procent 3 19 3 3 4" xfId="9744"/>
    <cellStyle name="procent 3 19 3 4" xfId="11377"/>
    <cellStyle name="procent 3 19 3 4 2" xfId="17861"/>
    <cellStyle name="procent 3 19 3 5" xfId="14622"/>
    <cellStyle name="procent 3 19 3 6" xfId="8079"/>
    <cellStyle name="procent 3 19 4" xfId="1542"/>
    <cellStyle name="procent 3 19 4 2" xfId="6510"/>
    <cellStyle name="procent 3 19 4 2 2" xfId="13247"/>
    <cellStyle name="procent 3 19 4 2 2 2" xfId="19731"/>
    <cellStyle name="procent 3 19 4 2 3" xfId="16491"/>
    <cellStyle name="procent 3 19 4 2 4" xfId="10003"/>
    <cellStyle name="procent 3 19 4 3" xfId="11635"/>
    <cellStyle name="procent 3 19 4 3 2" xfId="18119"/>
    <cellStyle name="procent 3 19 4 4" xfId="14879"/>
    <cellStyle name="procent 3 19 4 5" xfId="8340"/>
    <cellStyle name="procent 3 19 5" xfId="5923"/>
    <cellStyle name="procent 3 19 5 2" xfId="12690"/>
    <cellStyle name="procent 3 19 5 2 2" xfId="19174"/>
    <cellStyle name="procent 3 19 5 3" xfId="15934"/>
    <cellStyle name="procent 3 19 5 4" xfId="9444"/>
    <cellStyle name="procent 3 19 6" xfId="11081"/>
    <cellStyle name="procent 3 19 6 2" xfId="17565"/>
    <cellStyle name="procent 3 19 7" xfId="14326"/>
    <cellStyle name="procent 3 19 8" xfId="7783"/>
    <cellStyle name="procent 3 2" xfId="529"/>
    <cellStyle name="procent 3 2 10" xfId="10916"/>
    <cellStyle name="procent 3 2 10 2" xfId="17400"/>
    <cellStyle name="procent 3 2 11" xfId="14161"/>
    <cellStyle name="procent 3 2 12" xfId="7618"/>
    <cellStyle name="procent 3 2 2" xfId="585"/>
    <cellStyle name="procent 3 2 2 10" xfId="7668"/>
    <cellStyle name="procent 3 2 2 2" xfId="744"/>
    <cellStyle name="procent 3 2 2 2 2" xfId="1563"/>
    <cellStyle name="procent 3 2 2 2 2 2" xfId="6531"/>
    <cellStyle name="procent 3 2 2 2 2 2 2" xfId="13268"/>
    <cellStyle name="procent 3 2 2 2 2 2 2 2" xfId="19752"/>
    <cellStyle name="procent 3 2 2 2 2 2 3" xfId="16512"/>
    <cellStyle name="procent 3 2 2 2 2 2 4" xfId="10024"/>
    <cellStyle name="procent 3 2 2 2 2 3" xfId="11656"/>
    <cellStyle name="procent 3 2 2 2 2 3 2" xfId="18140"/>
    <cellStyle name="procent 3 2 2 2 2 4" xfId="14900"/>
    <cellStyle name="procent 3 2 2 2 2 5" xfId="8361"/>
    <cellStyle name="procent 3 2 2 2 3" xfId="5944"/>
    <cellStyle name="procent 3 2 2 2 3 2" xfId="12711"/>
    <cellStyle name="procent 3 2 2 2 3 2 2" xfId="19195"/>
    <cellStyle name="procent 3 2 2 2 3 3" xfId="15955"/>
    <cellStyle name="procent 3 2 2 2 3 4" xfId="9465"/>
    <cellStyle name="procent 3 2 2 2 4" xfId="11102"/>
    <cellStyle name="procent 3 2 2 2 4 2" xfId="17586"/>
    <cellStyle name="procent 3 2 2 2 5" xfId="14347"/>
    <cellStyle name="procent 3 2 2 2 6" xfId="7804"/>
    <cellStyle name="procent 3 2 2 3" xfId="919"/>
    <cellStyle name="procent 3 2 2 3 2" xfId="1711"/>
    <cellStyle name="procent 3 2 2 3 2 2" xfId="6679"/>
    <cellStyle name="procent 3 2 2 3 2 2 2" xfId="13416"/>
    <cellStyle name="procent 3 2 2 3 2 2 2 2" xfId="19900"/>
    <cellStyle name="procent 3 2 2 3 2 2 3" xfId="16660"/>
    <cellStyle name="procent 3 2 2 3 2 2 4" xfId="10172"/>
    <cellStyle name="procent 3 2 2 3 2 3" xfId="11804"/>
    <cellStyle name="procent 3 2 2 3 2 3 2" xfId="18288"/>
    <cellStyle name="procent 3 2 2 3 2 4" xfId="15048"/>
    <cellStyle name="procent 3 2 2 3 2 5" xfId="8509"/>
    <cellStyle name="procent 3 2 2 3 3" xfId="6095"/>
    <cellStyle name="procent 3 2 2 3 3 2" xfId="12860"/>
    <cellStyle name="procent 3 2 2 3 3 2 2" xfId="19344"/>
    <cellStyle name="procent 3 2 2 3 3 3" xfId="16104"/>
    <cellStyle name="procent 3 2 2 3 3 4" xfId="9615"/>
    <cellStyle name="procent 3 2 2 3 4" xfId="11250"/>
    <cellStyle name="procent 3 2 2 3 4 2" xfId="17734"/>
    <cellStyle name="procent 3 2 2 3 5" xfId="14495"/>
    <cellStyle name="procent 3 2 2 3 6" xfId="7952"/>
    <cellStyle name="procent 3 2 2 4" xfId="1094"/>
    <cellStyle name="procent 3 2 2 4 2" xfId="1859"/>
    <cellStyle name="procent 3 2 2 4 2 2" xfId="6827"/>
    <cellStyle name="procent 3 2 2 4 2 2 2" xfId="13564"/>
    <cellStyle name="procent 3 2 2 4 2 2 2 2" xfId="20048"/>
    <cellStyle name="procent 3 2 2 4 2 2 3" xfId="16808"/>
    <cellStyle name="procent 3 2 2 4 2 2 4" xfId="10320"/>
    <cellStyle name="procent 3 2 2 4 2 3" xfId="11952"/>
    <cellStyle name="procent 3 2 2 4 2 3 2" xfId="18436"/>
    <cellStyle name="procent 3 2 2 4 2 4" xfId="15196"/>
    <cellStyle name="procent 3 2 2 4 2 5" xfId="8657"/>
    <cellStyle name="procent 3 2 2 4 3" xfId="6249"/>
    <cellStyle name="procent 3 2 2 4 3 2" xfId="13011"/>
    <cellStyle name="procent 3 2 2 4 3 2 2" xfId="19495"/>
    <cellStyle name="procent 3 2 2 4 3 3" xfId="16255"/>
    <cellStyle name="procent 3 2 2 4 3 4" xfId="9766"/>
    <cellStyle name="procent 3 2 2 4 4" xfId="11398"/>
    <cellStyle name="procent 3 2 2 4 4 2" xfId="17882"/>
    <cellStyle name="procent 3 2 2 4 5" xfId="14643"/>
    <cellStyle name="procent 3 2 2 4 6" xfId="8100"/>
    <cellStyle name="procent 3 2 2 5" xfId="1427"/>
    <cellStyle name="procent 3 2 2 5 2" xfId="6395"/>
    <cellStyle name="procent 3 2 2 5 2 2" xfId="13132"/>
    <cellStyle name="procent 3 2 2 5 2 2 2" xfId="19616"/>
    <cellStyle name="procent 3 2 2 5 2 3" xfId="16376"/>
    <cellStyle name="procent 3 2 2 5 2 4" xfId="9888"/>
    <cellStyle name="procent 3 2 2 5 3" xfId="11520"/>
    <cellStyle name="procent 3 2 2 5 3 2" xfId="18004"/>
    <cellStyle name="procent 3 2 2 5 4" xfId="14764"/>
    <cellStyle name="procent 3 2 2 5 5" xfId="8225"/>
    <cellStyle name="procent 3 2 2 6" xfId="3945"/>
    <cellStyle name="procent 3 2 2 7" xfId="5805"/>
    <cellStyle name="procent 3 2 2 7 2" xfId="12573"/>
    <cellStyle name="procent 3 2 2 7 2 2" xfId="19057"/>
    <cellStyle name="procent 3 2 2 7 3" xfId="15817"/>
    <cellStyle name="procent 3 2 2 7 4" xfId="9327"/>
    <cellStyle name="procent 3 2 2 8" xfId="10966"/>
    <cellStyle name="procent 3 2 2 8 2" xfId="17450"/>
    <cellStyle name="procent 3 2 2 9" xfId="14211"/>
    <cellStyle name="procent 3 2 3" xfId="622"/>
    <cellStyle name="procent 3 2 3 10" xfId="7700"/>
    <cellStyle name="procent 3 2 3 2" xfId="780"/>
    <cellStyle name="procent 3 2 3 2 2" xfId="1595"/>
    <cellStyle name="procent 3 2 3 2 2 2" xfId="6563"/>
    <cellStyle name="procent 3 2 3 2 2 2 2" xfId="13300"/>
    <cellStyle name="procent 3 2 3 2 2 2 2 2" xfId="19784"/>
    <cellStyle name="procent 3 2 3 2 2 2 3" xfId="16544"/>
    <cellStyle name="procent 3 2 3 2 2 2 4" xfId="10056"/>
    <cellStyle name="procent 3 2 3 2 2 3" xfId="11688"/>
    <cellStyle name="procent 3 2 3 2 2 3 2" xfId="18172"/>
    <cellStyle name="procent 3 2 3 2 2 4" xfId="14932"/>
    <cellStyle name="procent 3 2 3 2 2 5" xfId="8393"/>
    <cellStyle name="procent 3 2 3 2 3" xfId="5976"/>
    <cellStyle name="procent 3 2 3 2 3 2" xfId="12743"/>
    <cellStyle name="procent 3 2 3 2 3 2 2" xfId="19227"/>
    <cellStyle name="procent 3 2 3 2 3 3" xfId="15987"/>
    <cellStyle name="procent 3 2 3 2 3 4" xfId="9497"/>
    <cellStyle name="procent 3 2 3 2 4" xfId="11134"/>
    <cellStyle name="procent 3 2 3 2 4 2" xfId="17618"/>
    <cellStyle name="procent 3 2 3 2 5" xfId="14379"/>
    <cellStyle name="procent 3 2 3 2 6" xfId="7836"/>
    <cellStyle name="procent 3 2 3 3" xfId="955"/>
    <cellStyle name="procent 3 2 3 3 2" xfId="1743"/>
    <cellStyle name="procent 3 2 3 3 2 2" xfId="6711"/>
    <cellStyle name="procent 3 2 3 3 2 2 2" xfId="13448"/>
    <cellStyle name="procent 3 2 3 3 2 2 2 2" xfId="19932"/>
    <cellStyle name="procent 3 2 3 3 2 2 3" xfId="16692"/>
    <cellStyle name="procent 3 2 3 3 2 2 4" xfId="10204"/>
    <cellStyle name="procent 3 2 3 3 2 3" xfId="11836"/>
    <cellStyle name="procent 3 2 3 3 2 3 2" xfId="18320"/>
    <cellStyle name="procent 3 2 3 3 2 4" xfId="15080"/>
    <cellStyle name="procent 3 2 3 3 2 5" xfId="8541"/>
    <cellStyle name="procent 3 2 3 3 3" xfId="6127"/>
    <cellStyle name="procent 3 2 3 3 3 2" xfId="12892"/>
    <cellStyle name="procent 3 2 3 3 3 2 2" xfId="19376"/>
    <cellStyle name="procent 3 2 3 3 3 3" xfId="16136"/>
    <cellStyle name="procent 3 2 3 3 3 4" xfId="9647"/>
    <cellStyle name="procent 3 2 3 3 4" xfId="11282"/>
    <cellStyle name="procent 3 2 3 3 4 2" xfId="17766"/>
    <cellStyle name="procent 3 2 3 3 5" xfId="14527"/>
    <cellStyle name="procent 3 2 3 3 6" xfId="7984"/>
    <cellStyle name="procent 3 2 3 4" xfId="1130"/>
    <cellStyle name="procent 3 2 3 4 2" xfId="1891"/>
    <cellStyle name="procent 3 2 3 4 2 2" xfId="6859"/>
    <cellStyle name="procent 3 2 3 4 2 2 2" xfId="13596"/>
    <cellStyle name="procent 3 2 3 4 2 2 2 2" xfId="20080"/>
    <cellStyle name="procent 3 2 3 4 2 2 3" xfId="16840"/>
    <cellStyle name="procent 3 2 3 4 2 2 4" xfId="10352"/>
    <cellStyle name="procent 3 2 3 4 2 3" xfId="11984"/>
    <cellStyle name="procent 3 2 3 4 2 3 2" xfId="18468"/>
    <cellStyle name="procent 3 2 3 4 2 4" xfId="15228"/>
    <cellStyle name="procent 3 2 3 4 2 5" xfId="8689"/>
    <cellStyle name="procent 3 2 3 4 3" xfId="6282"/>
    <cellStyle name="procent 3 2 3 4 3 2" xfId="13044"/>
    <cellStyle name="procent 3 2 3 4 3 2 2" xfId="19528"/>
    <cellStyle name="procent 3 2 3 4 3 3" xfId="16288"/>
    <cellStyle name="procent 3 2 3 4 3 4" xfId="9799"/>
    <cellStyle name="procent 3 2 3 4 4" xfId="11430"/>
    <cellStyle name="procent 3 2 3 4 4 2" xfId="17914"/>
    <cellStyle name="procent 3 2 3 4 5" xfId="14675"/>
    <cellStyle name="procent 3 2 3 4 6" xfId="8132"/>
    <cellStyle name="procent 3 2 3 5" xfId="1459"/>
    <cellStyle name="procent 3 2 3 5 2" xfId="6427"/>
    <cellStyle name="procent 3 2 3 5 2 2" xfId="13164"/>
    <cellStyle name="procent 3 2 3 5 2 2 2" xfId="19648"/>
    <cellStyle name="procent 3 2 3 5 2 3" xfId="16408"/>
    <cellStyle name="procent 3 2 3 5 2 4" xfId="9920"/>
    <cellStyle name="procent 3 2 3 5 3" xfId="11552"/>
    <cellStyle name="procent 3 2 3 5 3 2" xfId="18036"/>
    <cellStyle name="procent 3 2 3 5 4" xfId="14796"/>
    <cellStyle name="procent 3 2 3 5 5" xfId="8257"/>
    <cellStyle name="procent 3 2 3 6" xfId="3956"/>
    <cellStyle name="procent 3 2 3 7" xfId="5838"/>
    <cellStyle name="procent 3 2 3 7 2" xfId="12605"/>
    <cellStyle name="procent 3 2 3 7 2 2" xfId="19089"/>
    <cellStyle name="procent 3 2 3 7 3" xfId="15849"/>
    <cellStyle name="procent 3 2 3 7 4" xfId="9359"/>
    <cellStyle name="procent 3 2 3 8" xfId="10998"/>
    <cellStyle name="procent 3 2 3 8 2" xfId="17482"/>
    <cellStyle name="procent 3 2 3 9" xfId="14243"/>
    <cellStyle name="procent 3 2 4" xfId="677"/>
    <cellStyle name="procent 3 2 4 2" xfId="1507"/>
    <cellStyle name="procent 3 2 4 2 2" xfId="6475"/>
    <cellStyle name="procent 3 2 4 2 2 2" xfId="13212"/>
    <cellStyle name="procent 3 2 4 2 2 2 2" xfId="19696"/>
    <cellStyle name="procent 3 2 4 2 2 3" xfId="16456"/>
    <cellStyle name="procent 3 2 4 2 2 4" xfId="9968"/>
    <cellStyle name="procent 3 2 4 2 3" xfId="11600"/>
    <cellStyle name="procent 3 2 4 2 3 2" xfId="18084"/>
    <cellStyle name="procent 3 2 4 2 4" xfId="14844"/>
    <cellStyle name="procent 3 2 4 2 5" xfId="8305"/>
    <cellStyle name="procent 3 2 4 3" xfId="3957"/>
    <cellStyle name="procent 3 2 4 4" xfId="5886"/>
    <cellStyle name="procent 3 2 4 4 2" xfId="12653"/>
    <cellStyle name="procent 3 2 4 4 2 2" xfId="19137"/>
    <cellStyle name="procent 3 2 4 4 3" xfId="15897"/>
    <cellStyle name="procent 3 2 4 4 4" xfId="9407"/>
    <cellStyle name="procent 3 2 4 5" xfId="11046"/>
    <cellStyle name="procent 3 2 4 5 2" xfId="17530"/>
    <cellStyle name="procent 3 2 4 6" xfId="14291"/>
    <cellStyle name="procent 3 2 4 7" xfId="7748"/>
    <cellStyle name="procent 3 2 5" xfId="851"/>
    <cellStyle name="procent 3 2 5 2" xfId="1654"/>
    <cellStyle name="procent 3 2 5 2 2" xfId="6622"/>
    <cellStyle name="procent 3 2 5 2 2 2" xfId="13359"/>
    <cellStyle name="procent 3 2 5 2 2 2 2" xfId="19843"/>
    <cellStyle name="procent 3 2 5 2 2 3" xfId="16603"/>
    <cellStyle name="procent 3 2 5 2 2 4" xfId="10115"/>
    <cellStyle name="procent 3 2 5 2 3" xfId="11747"/>
    <cellStyle name="procent 3 2 5 2 3 2" xfId="18231"/>
    <cellStyle name="procent 3 2 5 2 4" xfId="14991"/>
    <cellStyle name="procent 3 2 5 2 5" xfId="8452"/>
    <cellStyle name="procent 3 2 5 3" xfId="6036"/>
    <cellStyle name="procent 3 2 5 3 2" xfId="12802"/>
    <cellStyle name="procent 3 2 5 3 2 2" xfId="19286"/>
    <cellStyle name="procent 3 2 5 3 3" xfId="16046"/>
    <cellStyle name="procent 3 2 5 3 4" xfId="9556"/>
    <cellStyle name="procent 3 2 5 4" xfId="11193"/>
    <cellStyle name="procent 3 2 5 4 2" xfId="17677"/>
    <cellStyle name="procent 3 2 5 5" xfId="14438"/>
    <cellStyle name="procent 3 2 5 6" xfId="7895"/>
    <cellStyle name="procent 3 2 6" xfId="1026"/>
    <cellStyle name="procent 3 2 6 2" xfId="1802"/>
    <cellStyle name="procent 3 2 6 2 2" xfId="6770"/>
    <cellStyle name="procent 3 2 6 2 2 2" xfId="13507"/>
    <cellStyle name="procent 3 2 6 2 2 2 2" xfId="19991"/>
    <cellStyle name="procent 3 2 6 2 2 3" xfId="16751"/>
    <cellStyle name="procent 3 2 6 2 2 4" xfId="10263"/>
    <cellStyle name="procent 3 2 6 2 3" xfId="11895"/>
    <cellStyle name="procent 3 2 6 2 3 2" xfId="18379"/>
    <cellStyle name="procent 3 2 6 2 4" xfId="15139"/>
    <cellStyle name="procent 3 2 6 2 5" xfId="8600"/>
    <cellStyle name="procent 3 2 6 3" xfId="6188"/>
    <cellStyle name="procent 3 2 6 3 2" xfId="12952"/>
    <cellStyle name="procent 3 2 6 3 2 2" xfId="19436"/>
    <cellStyle name="procent 3 2 6 3 3" xfId="16196"/>
    <cellStyle name="procent 3 2 6 3 4" xfId="9707"/>
    <cellStyle name="procent 3 2 6 4" xfId="11341"/>
    <cellStyle name="procent 3 2 6 4 2" xfId="17825"/>
    <cellStyle name="procent 3 2 6 5" xfId="14586"/>
    <cellStyle name="procent 3 2 6 6" xfId="8043"/>
    <cellStyle name="procent 3 2 7" xfId="1377"/>
    <cellStyle name="procent 3 2 7 2" xfId="6345"/>
    <cellStyle name="procent 3 2 7 2 2" xfId="13082"/>
    <cellStyle name="procent 3 2 7 2 2 2" xfId="19566"/>
    <cellStyle name="procent 3 2 7 2 3" xfId="16326"/>
    <cellStyle name="procent 3 2 7 2 4" xfId="9838"/>
    <cellStyle name="procent 3 2 7 3" xfId="11470"/>
    <cellStyle name="procent 3 2 7 3 2" xfId="17954"/>
    <cellStyle name="procent 3 2 7 4" xfId="14714"/>
    <cellStyle name="procent 3 2 7 5" xfId="8175"/>
    <cellStyle name="procent 3 2 8" xfId="3932"/>
    <cellStyle name="procent 3 2 9" xfId="5755"/>
    <cellStyle name="procent 3 2 9 2" xfId="12523"/>
    <cellStyle name="procent 3 2 9 2 2" xfId="19007"/>
    <cellStyle name="procent 3 2 9 3" xfId="15767"/>
    <cellStyle name="procent 3 2 9 4" xfId="9277"/>
    <cellStyle name="procent 3 20" xfId="654"/>
    <cellStyle name="procent 3 20 2" xfId="825"/>
    <cellStyle name="procent 3 20 2 2" xfId="1630"/>
    <cellStyle name="procent 3 20 2 2 2" xfId="6598"/>
    <cellStyle name="procent 3 20 2 2 2 2" xfId="13335"/>
    <cellStyle name="procent 3 20 2 2 2 2 2" xfId="19819"/>
    <cellStyle name="procent 3 20 2 2 2 3" xfId="16579"/>
    <cellStyle name="procent 3 20 2 2 2 4" xfId="10091"/>
    <cellStyle name="procent 3 20 2 2 3" xfId="11723"/>
    <cellStyle name="procent 3 20 2 2 3 2" xfId="18207"/>
    <cellStyle name="procent 3 20 2 2 4" xfId="14967"/>
    <cellStyle name="procent 3 20 2 2 5" xfId="8428"/>
    <cellStyle name="procent 3 20 2 3" xfId="6012"/>
    <cellStyle name="procent 3 20 2 3 2" xfId="12778"/>
    <cellStyle name="procent 3 20 2 3 2 2" xfId="19262"/>
    <cellStyle name="procent 3 20 2 3 3" xfId="16022"/>
    <cellStyle name="procent 3 20 2 3 4" xfId="9532"/>
    <cellStyle name="procent 3 20 2 4" xfId="11169"/>
    <cellStyle name="procent 3 20 2 4 2" xfId="17653"/>
    <cellStyle name="procent 3 20 2 5" xfId="14414"/>
    <cellStyle name="procent 3 20 2 6" xfId="7871"/>
    <cellStyle name="procent 3 20 3" xfId="1000"/>
    <cellStyle name="procent 3 20 3 2" xfId="1778"/>
    <cellStyle name="procent 3 20 3 2 2" xfId="6746"/>
    <cellStyle name="procent 3 20 3 2 2 2" xfId="13483"/>
    <cellStyle name="procent 3 20 3 2 2 2 2" xfId="19967"/>
    <cellStyle name="procent 3 20 3 2 2 3" xfId="16727"/>
    <cellStyle name="procent 3 20 3 2 2 4" xfId="10239"/>
    <cellStyle name="procent 3 20 3 2 3" xfId="11871"/>
    <cellStyle name="procent 3 20 3 2 3 2" xfId="18355"/>
    <cellStyle name="procent 3 20 3 2 4" xfId="15115"/>
    <cellStyle name="procent 3 20 3 2 5" xfId="8576"/>
    <cellStyle name="procent 3 20 3 3" xfId="6164"/>
    <cellStyle name="procent 3 20 3 3 2" xfId="12928"/>
    <cellStyle name="procent 3 20 3 3 2 2" xfId="19412"/>
    <cellStyle name="procent 3 20 3 3 3" xfId="16172"/>
    <cellStyle name="procent 3 20 3 3 4" xfId="9683"/>
    <cellStyle name="procent 3 20 3 4" xfId="11317"/>
    <cellStyle name="procent 3 20 3 4 2" xfId="17801"/>
    <cellStyle name="procent 3 20 3 5" xfId="14562"/>
    <cellStyle name="procent 3 20 3 6" xfId="8019"/>
    <cellStyle name="procent 3 20 4" xfId="1486"/>
    <cellStyle name="procent 3 20 4 2" xfId="6454"/>
    <cellStyle name="procent 3 20 4 2 2" xfId="13191"/>
    <cellStyle name="procent 3 20 4 2 2 2" xfId="19675"/>
    <cellStyle name="procent 3 20 4 2 3" xfId="16435"/>
    <cellStyle name="procent 3 20 4 2 4" xfId="9947"/>
    <cellStyle name="procent 3 20 4 3" xfId="11579"/>
    <cellStyle name="procent 3 20 4 3 2" xfId="18063"/>
    <cellStyle name="procent 3 20 4 4" xfId="14823"/>
    <cellStyle name="procent 3 20 4 5" xfId="8284"/>
    <cellStyle name="procent 3 20 5" xfId="5865"/>
    <cellStyle name="procent 3 20 5 2" xfId="12632"/>
    <cellStyle name="procent 3 20 5 2 2" xfId="19116"/>
    <cellStyle name="procent 3 20 5 3" xfId="15876"/>
    <cellStyle name="procent 3 20 5 4" xfId="9386"/>
    <cellStyle name="procent 3 20 6" xfId="11025"/>
    <cellStyle name="procent 3 20 6 2" xfId="17509"/>
    <cellStyle name="procent 3 20 7" xfId="14270"/>
    <cellStyle name="procent 3 20 8" xfId="7727"/>
    <cellStyle name="procent 3 21" xfId="691"/>
    <cellStyle name="procent 3 21 2" xfId="865"/>
    <cellStyle name="procent 3 21 2 2" xfId="1665"/>
    <cellStyle name="procent 3 21 2 2 2" xfId="6633"/>
    <cellStyle name="procent 3 21 2 2 2 2" xfId="13370"/>
    <cellStyle name="procent 3 21 2 2 2 2 2" xfId="19854"/>
    <cellStyle name="procent 3 21 2 2 2 3" xfId="16614"/>
    <cellStyle name="procent 3 21 2 2 2 4" xfId="10126"/>
    <cellStyle name="procent 3 21 2 2 3" xfId="11758"/>
    <cellStyle name="procent 3 21 2 2 3 2" xfId="18242"/>
    <cellStyle name="procent 3 21 2 2 4" xfId="15002"/>
    <cellStyle name="procent 3 21 2 2 5" xfId="8463"/>
    <cellStyle name="procent 3 21 2 3" xfId="6047"/>
    <cellStyle name="procent 3 21 2 3 2" xfId="12813"/>
    <cellStyle name="procent 3 21 2 3 2 2" xfId="19297"/>
    <cellStyle name="procent 3 21 2 3 3" xfId="16057"/>
    <cellStyle name="procent 3 21 2 3 4" xfId="9567"/>
    <cellStyle name="procent 3 21 2 4" xfId="11204"/>
    <cellStyle name="procent 3 21 2 4 2" xfId="17688"/>
    <cellStyle name="procent 3 21 2 5" xfId="14449"/>
    <cellStyle name="procent 3 21 2 6" xfId="7906"/>
    <cellStyle name="procent 3 21 3" xfId="1040"/>
    <cellStyle name="procent 3 21 3 2" xfId="1813"/>
    <cellStyle name="procent 3 21 3 2 2" xfId="6781"/>
    <cellStyle name="procent 3 21 3 2 2 2" xfId="13518"/>
    <cellStyle name="procent 3 21 3 2 2 2 2" xfId="20002"/>
    <cellStyle name="procent 3 21 3 2 2 3" xfId="16762"/>
    <cellStyle name="procent 3 21 3 2 2 4" xfId="10274"/>
    <cellStyle name="procent 3 21 3 2 3" xfId="11906"/>
    <cellStyle name="procent 3 21 3 2 3 2" xfId="18390"/>
    <cellStyle name="procent 3 21 3 2 4" xfId="15150"/>
    <cellStyle name="procent 3 21 3 2 5" xfId="8611"/>
    <cellStyle name="procent 3 21 3 3" xfId="6200"/>
    <cellStyle name="procent 3 21 3 3 2" xfId="12964"/>
    <cellStyle name="procent 3 21 3 3 2 2" xfId="19448"/>
    <cellStyle name="procent 3 21 3 3 3" xfId="16208"/>
    <cellStyle name="procent 3 21 3 3 4" xfId="9719"/>
    <cellStyle name="procent 3 21 3 4" xfId="11352"/>
    <cellStyle name="procent 3 21 3 4 2" xfId="17836"/>
    <cellStyle name="procent 3 21 3 5" xfId="14597"/>
    <cellStyle name="procent 3 21 3 6" xfId="8054"/>
    <cellStyle name="procent 3 21 4" xfId="1518"/>
    <cellStyle name="procent 3 21 4 2" xfId="6486"/>
    <cellStyle name="procent 3 21 4 2 2" xfId="13223"/>
    <cellStyle name="procent 3 21 4 2 2 2" xfId="19707"/>
    <cellStyle name="procent 3 21 4 2 3" xfId="16467"/>
    <cellStyle name="procent 3 21 4 2 4" xfId="9979"/>
    <cellStyle name="procent 3 21 4 3" xfId="11611"/>
    <cellStyle name="procent 3 21 4 3 2" xfId="18095"/>
    <cellStyle name="procent 3 21 4 4" xfId="14855"/>
    <cellStyle name="procent 3 21 4 5" xfId="8316"/>
    <cellStyle name="procent 3 21 5" xfId="5898"/>
    <cellStyle name="procent 3 21 5 2" xfId="12665"/>
    <cellStyle name="procent 3 21 5 2 2" xfId="19149"/>
    <cellStyle name="procent 3 21 5 3" xfId="15909"/>
    <cellStyle name="procent 3 21 5 4" xfId="9419"/>
    <cellStyle name="procent 3 21 6" xfId="11057"/>
    <cellStyle name="procent 3 21 6 2" xfId="17541"/>
    <cellStyle name="procent 3 21 7" xfId="14302"/>
    <cellStyle name="procent 3 21 8" xfId="7759"/>
    <cellStyle name="procent 3 22" xfId="800"/>
    <cellStyle name="procent 3 22 2" xfId="975"/>
    <cellStyle name="procent 3 22 2 2" xfId="1756"/>
    <cellStyle name="procent 3 22 2 2 2" xfId="6724"/>
    <cellStyle name="procent 3 22 2 2 2 2" xfId="13461"/>
    <cellStyle name="procent 3 22 2 2 2 2 2" xfId="19945"/>
    <cellStyle name="procent 3 22 2 2 2 3" xfId="16705"/>
    <cellStyle name="procent 3 22 2 2 2 4" xfId="10217"/>
    <cellStyle name="procent 3 22 2 2 3" xfId="11849"/>
    <cellStyle name="procent 3 22 2 2 3 2" xfId="18333"/>
    <cellStyle name="procent 3 22 2 2 4" xfId="15093"/>
    <cellStyle name="procent 3 22 2 2 5" xfId="8554"/>
    <cellStyle name="procent 3 22 2 3" xfId="6140"/>
    <cellStyle name="procent 3 22 2 3 2" xfId="12905"/>
    <cellStyle name="procent 3 22 2 3 2 2" xfId="19389"/>
    <cellStyle name="procent 3 22 2 3 3" xfId="16149"/>
    <cellStyle name="procent 3 22 2 3 4" xfId="9660"/>
    <cellStyle name="procent 3 22 2 4" xfId="11295"/>
    <cellStyle name="procent 3 22 2 4 2" xfId="17779"/>
    <cellStyle name="procent 3 22 2 5" xfId="14540"/>
    <cellStyle name="procent 3 22 2 6" xfId="7997"/>
    <cellStyle name="procent 3 22 3" xfId="1150"/>
    <cellStyle name="procent 3 22 3 2" xfId="1904"/>
    <cellStyle name="procent 3 22 3 2 2" xfId="6872"/>
    <cellStyle name="procent 3 22 3 2 2 2" xfId="13609"/>
    <cellStyle name="procent 3 22 3 2 2 2 2" xfId="20093"/>
    <cellStyle name="procent 3 22 3 2 2 3" xfId="16853"/>
    <cellStyle name="procent 3 22 3 2 2 4" xfId="10365"/>
    <cellStyle name="procent 3 22 3 2 3" xfId="11997"/>
    <cellStyle name="procent 3 22 3 2 3 2" xfId="18481"/>
    <cellStyle name="procent 3 22 3 2 4" xfId="15241"/>
    <cellStyle name="procent 3 22 3 2 5" xfId="8702"/>
    <cellStyle name="procent 3 22 3 3" xfId="6295"/>
    <cellStyle name="procent 3 22 3 3 2" xfId="13057"/>
    <cellStyle name="procent 3 22 3 3 2 2" xfId="19541"/>
    <cellStyle name="procent 3 22 3 3 3" xfId="16301"/>
    <cellStyle name="procent 3 22 3 3 4" xfId="9812"/>
    <cellStyle name="procent 3 22 3 4" xfId="11443"/>
    <cellStyle name="procent 3 22 3 4 2" xfId="17927"/>
    <cellStyle name="procent 3 22 3 5" xfId="14688"/>
    <cellStyle name="procent 3 22 3 6" xfId="8145"/>
    <cellStyle name="procent 3 22 4" xfId="1608"/>
    <cellStyle name="procent 3 22 4 2" xfId="6576"/>
    <cellStyle name="procent 3 22 4 2 2" xfId="13313"/>
    <cellStyle name="procent 3 22 4 2 2 2" xfId="19797"/>
    <cellStyle name="procent 3 22 4 2 3" xfId="16557"/>
    <cellStyle name="procent 3 22 4 2 4" xfId="10069"/>
    <cellStyle name="procent 3 22 4 3" xfId="11701"/>
    <cellStyle name="procent 3 22 4 3 2" xfId="18185"/>
    <cellStyle name="procent 3 22 4 4" xfId="14945"/>
    <cellStyle name="procent 3 22 4 5" xfId="8406"/>
    <cellStyle name="procent 3 22 5" xfId="5990"/>
    <cellStyle name="procent 3 22 5 2" xfId="12756"/>
    <cellStyle name="procent 3 22 5 2 2" xfId="19240"/>
    <cellStyle name="procent 3 22 5 3" xfId="16000"/>
    <cellStyle name="procent 3 22 5 4" xfId="9510"/>
    <cellStyle name="procent 3 22 6" xfId="11147"/>
    <cellStyle name="procent 3 22 6 2" xfId="17631"/>
    <cellStyle name="procent 3 22 7" xfId="14392"/>
    <cellStyle name="procent 3 22 8" xfId="7849"/>
    <cellStyle name="procent 3 23" xfId="717"/>
    <cellStyle name="procent 3 23 2" xfId="892"/>
    <cellStyle name="procent 3 23 2 2" xfId="1686"/>
    <cellStyle name="procent 3 23 2 2 2" xfId="6654"/>
    <cellStyle name="procent 3 23 2 2 2 2" xfId="13391"/>
    <cellStyle name="procent 3 23 2 2 2 2 2" xfId="19875"/>
    <cellStyle name="procent 3 23 2 2 2 3" xfId="16635"/>
    <cellStyle name="procent 3 23 2 2 2 4" xfId="10147"/>
    <cellStyle name="procent 3 23 2 2 3" xfId="11779"/>
    <cellStyle name="procent 3 23 2 2 3 2" xfId="18263"/>
    <cellStyle name="procent 3 23 2 2 4" xfId="15023"/>
    <cellStyle name="procent 3 23 2 2 5" xfId="8484"/>
    <cellStyle name="procent 3 23 2 3" xfId="6069"/>
    <cellStyle name="procent 3 23 2 3 2" xfId="12834"/>
    <cellStyle name="procent 3 23 2 3 2 2" xfId="19318"/>
    <cellStyle name="procent 3 23 2 3 3" xfId="16078"/>
    <cellStyle name="procent 3 23 2 3 4" xfId="9589"/>
    <cellStyle name="procent 3 23 2 4" xfId="11225"/>
    <cellStyle name="procent 3 23 2 4 2" xfId="17709"/>
    <cellStyle name="procent 3 23 2 5" xfId="14470"/>
    <cellStyle name="procent 3 23 2 6" xfId="7927"/>
    <cellStyle name="procent 3 23 3" xfId="1067"/>
    <cellStyle name="procent 3 23 3 2" xfId="1834"/>
    <cellStyle name="procent 3 23 3 2 2" xfId="6802"/>
    <cellStyle name="procent 3 23 3 2 2 2" xfId="13539"/>
    <cellStyle name="procent 3 23 3 2 2 2 2" xfId="20023"/>
    <cellStyle name="procent 3 23 3 2 2 3" xfId="16783"/>
    <cellStyle name="procent 3 23 3 2 2 4" xfId="10295"/>
    <cellStyle name="procent 3 23 3 2 3" xfId="11927"/>
    <cellStyle name="procent 3 23 3 2 3 2" xfId="18411"/>
    <cellStyle name="procent 3 23 3 2 4" xfId="15171"/>
    <cellStyle name="procent 3 23 3 2 5" xfId="8632"/>
    <cellStyle name="procent 3 23 3 3" xfId="6222"/>
    <cellStyle name="procent 3 23 3 3 2" xfId="12985"/>
    <cellStyle name="procent 3 23 3 3 2 2" xfId="19469"/>
    <cellStyle name="procent 3 23 3 3 3" xfId="16229"/>
    <cellStyle name="procent 3 23 3 3 4" xfId="9740"/>
    <cellStyle name="procent 3 23 3 4" xfId="11373"/>
    <cellStyle name="procent 3 23 3 4 2" xfId="17857"/>
    <cellStyle name="procent 3 23 3 5" xfId="14618"/>
    <cellStyle name="procent 3 23 3 6" xfId="8075"/>
    <cellStyle name="procent 3 23 4" xfId="1538"/>
    <cellStyle name="procent 3 23 4 2" xfId="6506"/>
    <cellStyle name="procent 3 23 4 2 2" xfId="13243"/>
    <cellStyle name="procent 3 23 4 2 2 2" xfId="19727"/>
    <cellStyle name="procent 3 23 4 2 3" xfId="16487"/>
    <cellStyle name="procent 3 23 4 2 4" xfId="9999"/>
    <cellStyle name="procent 3 23 4 3" xfId="11631"/>
    <cellStyle name="procent 3 23 4 3 2" xfId="18115"/>
    <cellStyle name="procent 3 23 4 4" xfId="14875"/>
    <cellStyle name="procent 3 23 4 5" xfId="8336"/>
    <cellStyle name="procent 3 23 5" xfId="5919"/>
    <cellStyle name="procent 3 23 5 2" xfId="12686"/>
    <cellStyle name="procent 3 23 5 2 2" xfId="19170"/>
    <cellStyle name="procent 3 23 5 3" xfId="15930"/>
    <cellStyle name="procent 3 23 5 4" xfId="9440"/>
    <cellStyle name="procent 3 23 6" xfId="11077"/>
    <cellStyle name="procent 3 23 6 2" xfId="17561"/>
    <cellStyle name="procent 3 23 7" xfId="14322"/>
    <cellStyle name="procent 3 23 8" xfId="7779"/>
    <cellStyle name="procent 3 24" xfId="806"/>
    <cellStyle name="procent 3 24 2" xfId="1613"/>
    <cellStyle name="procent 3 24 2 2" xfId="6581"/>
    <cellStyle name="procent 3 24 2 2 2" xfId="13318"/>
    <cellStyle name="procent 3 24 2 2 2 2" xfId="19802"/>
    <cellStyle name="procent 3 24 2 2 3" xfId="16562"/>
    <cellStyle name="procent 3 24 2 2 4" xfId="10074"/>
    <cellStyle name="procent 3 24 2 3" xfId="11706"/>
    <cellStyle name="procent 3 24 2 3 2" xfId="18190"/>
    <cellStyle name="procent 3 24 2 4" xfId="14950"/>
    <cellStyle name="procent 3 24 2 5" xfId="8411"/>
    <cellStyle name="procent 3 24 3" xfId="5995"/>
    <cellStyle name="procent 3 24 3 2" xfId="12761"/>
    <cellStyle name="procent 3 24 3 2 2" xfId="19245"/>
    <cellStyle name="procent 3 24 3 3" xfId="16005"/>
    <cellStyle name="procent 3 24 3 4" xfId="9515"/>
    <cellStyle name="procent 3 24 4" xfId="11152"/>
    <cellStyle name="procent 3 24 4 2" xfId="17636"/>
    <cellStyle name="procent 3 24 5" xfId="14397"/>
    <cellStyle name="procent 3 24 6" xfId="7854"/>
    <cellStyle name="procent 3 25" xfId="981"/>
    <cellStyle name="procent 3 25 2" xfId="1761"/>
    <cellStyle name="procent 3 25 2 2" xfId="6729"/>
    <cellStyle name="procent 3 25 2 2 2" xfId="13466"/>
    <cellStyle name="procent 3 25 2 2 2 2" xfId="19950"/>
    <cellStyle name="procent 3 25 2 2 3" xfId="16710"/>
    <cellStyle name="procent 3 25 2 2 4" xfId="10222"/>
    <cellStyle name="procent 3 25 2 3" xfId="11854"/>
    <cellStyle name="procent 3 25 2 3 2" xfId="18338"/>
    <cellStyle name="procent 3 25 2 4" xfId="15098"/>
    <cellStyle name="procent 3 25 2 5" xfId="8559"/>
    <cellStyle name="procent 3 25 3" xfId="6146"/>
    <cellStyle name="procent 3 25 3 2" xfId="12911"/>
    <cellStyle name="procent 3 25 3 2 2" xfId="19395"/>
    <cellStyle name="procent 3 25 3 3" xfId="16155"/>
    <cellStyle name="procent 3 25 3 4" xfId="9666"/>
    <cellStyle name="procent 3 25 4" xfId="11300"/>
    <cellStyle name="procent 3 25 4 2" xfId="17784"/>
    <cellStyle name="procent 3 25 5" xfId="14545"/>
    <cellStyle name="procent 3 25 6" xfId="8002"/>
    <cellStyle name="procent 3 26" xfId="1373"/>
    <cellStyle name="procent 3 26 2" xfId="6341"/>
    <cellStyle name="procent 3 26 2 2" xfId="13078"/>
    <cellStyle name="procent 3 26 2 2 2" xfId="19562"/>
    <cellStyle name="procent 3 26 2 3" xfId="16322"/>
    <cellStyle name="procent 3 26 2 4" xfId="9834"/>
    <cellStyle name="procent 3 26 3" xfId="11466"/>
    <cellStyle name="procent 3 26 3 2" xfId="17950"/>
    <cellStyle name="procent 3 26 4" xfId="14710"/>
    <cellStyle name="procent 3 26 5" xfId="8171"/>
    <cellStyle name="procent 3 27" xfId="2081"/>
    <cellStyle name="procent 3 28" xfId="5744"/>
    <cellStyle name="procent 3 28 2" xfId="12518"/>
    <cellStyle name="procent 3 28 2 2" xfId="19002"/>
    <cellStyle name="procent 3 28 3" xfId="15762"/>
    <cellStyle name="procent 3 28 4" xfId="9272"/>
    <cellStyle name="procent 3 29" xfId="10912"/>
    <cellStyle name="procent 3 29 2" xfId="17396"/>
    <cellStyle name="procent 3 3" xfId="539"/>
    <cellStyle name="procent 3 3 10" xfId="10925"/>
    <cellStyle name="procent 3 3 10 2" xfId="17409"/>
    <cellStyle name="procent 3 3 11" xfId="14170"/>
    <cellStyle name="procent 3 3 12" xfId="7627"/>
    <cellStyle name="procent 3 3 2" xfId="572"/>
    <cellStyle name="procent 3 3 2 10" xfId="7656"/>
    <cellStyle name="procent 3 3 2 2" xfId="731"/>
    <cellStyle name="procent 3 3 2 2 2" xfId="1551"/>
    <cellStyle name="procent 3 3 2 2 2 2" xfId="6519"/>
    <cellStyle name="procent 3 3 2 2 2 2 2" xfId="13256"/>
    <cellStyle name="procent 3 3 2 2 2 2 2 2" xfId="19740"/>
    <cellStyle name="procent 3 3 2 2 2 2 3" xfId="16500"/>
    <cellStyle name="procent 3 3 2 2 2 2 4" xfId="10012"/>
    <cellStyle name="procent 3 3 2 2 2 3" xfId="11644"/>
    <cellStyle name="procent 3 3 2 2 2 3 2" xfId="18128"/>
    <cellStyle name="procent 3 3 2 2 2 4" xfId="14888"/>
    <cellStyle name="procent 3 3 2 2 2 5" xfId="8349"/>
    <cellStyle name="procent 3 3 2 2 3" xfId="5932"/>
    <cellStyle name="procent 3 3 2 2 3 2" xfId="12699"/>
    <cellStyle name="procent 3 3 2 2 3 2 2" xfId="19183"/>
    <cellStyle name="procent 3 3 2 2 3 3" xfId="15943"/>
    <cellStyle name="procent 3 3 2 2 3 4" xfId="9453"/>
    <cellStyle name="procent 3 3 2 2 4" xfId="11090"/>
    <cellStyle name="procent 3 3 2 2 4 2" xfId="17574"/>
    <cellStyle name="procent 3 3 2 2 5" xfId="14335"/>
    <cellStyle name="procent 3 3 2 2 6" xfId="7792"/>
    <cellStyle name="procent 3 3 2 3" xfId="906"/>
    <cellStyle name="procent 3 3 2 3 2" xfId="1699"/>
    <cellStyle name="procent 3 3 2 3 2 2" xfId="6667"/>
    <cellStyle name="procent 3 3 2 3 2 2 2" xfId="13404"/>
    <cellStyle name="procent 3 3 2 3 2 2 2 2" xfId="19888"/>
    <cellStyle name="procent 3 3 2 3 2 2 3" xfId="16648"/>
    <cellStyle name="procent 3 3 2 3 2 2 4" xfId="10160"/>
    <cellStyle name="procent 3 3 2 3 2 3" xfId="11792"/>
    <cellStyle name="procent 3 3 2 3 2 3 2" xfId="18276"/>
    <cellStyle name="procent 3 3 2 3 2 4" xfId="15036"/>
    <cellStyle name="procent 3 3 2 3 2 5" xfId="8497"/>
    <cellStyle name="procent 3 3 2 3 3" xfId="6083"/>
    <cellStyle name="procent 3 3 2 3 3 2" xfId="12848"/>
    <cellStyle name="procent 3 3 2 3 3 2 2" xfId="19332"/>
    <cellStyle name="procent 3 3 2 3 3 3" xfId="16092"/>
    <cellStyle name="procent 3 3 2 3 3 4" xfId="9603"/>
    <cellStyle name="procent 3 3 2 3 4" xfId="11238"/>
    <cellStyle name="procent 3 3 2 3 4 2" xfId="17722"/>
    <cellStyle name="procent 3 3 2 3 5" xfId="14483"/>
    <cellStyle name="procent 3 3 2 3 6" xfId="7940"/>
    <cellStyle name="procent 3 3 2 4" xfId="1081"/>
    <cellStyle name="procent 3 3 2 4 2" xfId="1847"/>
    <cellStyle name="procent 3 3 2 4 2 2" xfId="6815"/>
    <cellStyle name="procent 3 3 2 4 2 2 2" xfId="13552"/>
    <cellStyle name="procent 3 3 2 4 2 2 2 2" xfId="20036"/>
    <cellStyle name="procent 3 3 2 4 2 2 3" xfId="16796"/>
    <cellStyle name="procent 3 3 2 4 2 2 4" xfId="10308"/>
    <cellStyle name="procent 3 3 2 4 2 3" xfId="11940"/>
    <cellStyle name="procent 3 3 2 4 2 3 2" xfId="18424"/>
    <cellStyle name="procent 3 3 2 4 2 4" xfId="15184"/>
    <cellStyle name="procent 3 3 2 4 2 5" xfId="8645"/>
    <cellStyle name="procent 3 3 2 4 3" xfId="6236"/>
    <cellStyle name="procent 3 3 2 4 3 2" xfId="12998"/>
    <cellStyle name="procent 3 3 2 4 3 2 2" xfId="19482"/>
    <cellStyle name="procent 3 3 2 4 3 3" xfId="16242"/>
    <cellStyle name="procent 3 3 2 4 3 4" xfId="9753"/>
    <cellStyle name="procent 3 3 2 4 4" xfId="11386"/>
    <cellStyle name="procent 3 3 2 4 4 2" xfId="17870"/>
    <cellStyle name="procent 3 3 2 4 5" xfId="14631"/>
    <cellStyle name="procent 3 3 2 4 6" xfId="8088"/>
    <cellStyle name="procent 3 3 2 5" xfId="1415"/>
    <cellStyle name="procent 3 3 2 5 2" xfId="6383"/>
    <cellStyle name="procent 3 3 2 5 2 2" xfId="13120"/>
    <cellStyle name="procent 3 3 2 5 2 2 2" xfId="19604"/>
    <cellStyle name="procent 3 3 2 5 2 3" xfId="16364"/>
    <cellStyle name="procent 3 3 2 5 2 4" xfId="9876"/>
    <cellStyle name="procent 3 3 2 5 3" xfId="11508"/>
    <cellStyle name="procent 3 3 2 5 3 2" xfId="17992"/>
    <cellStyle name="procent 3 3 2 5 4" xfId="14752"/>
    <cellStyle name="procent 3 3 2 5 5" xfId="8213"/>
    <cellStyle name="procent 3 3 2 6" xfId="3946"/>
    <cellStyle name="procent 3 3 2 7" xfId="5793"/>
    <cellStyle name="procent 3 3 2 7 2" xfId="12561"/>
    <cellStyle name="procent 3 3 2 7 2 2" xfId="19045"/>
    <cellStyle name="procent 3 3 2 7 3" xfId="15805"/>
    <cellStyle name="procent 3 3 2 7 4" xfId="9315"/>
    <cellStyle name="procent 3 3 2 8" xfId="10954"/>
    <cellStyle name="procent 3 3 2 8 2" xfId="17438"/>
    <cellStyle name="procent 3 3 2 9" xfId="14199"/>
    <cellStyle name="procent 3 3 3" xfId="609"/>
    <cellStyle name="procent 3 3 3 10" xfId="7688"/>
    <cellStyle name="procent 3 3 3 2" xfId="767"/>
    <cellStyle name="procent 3 3 3 2 2" xfId="1583"/>
    <cellStyle name="procent 3 3 3 2 2 2" xfId="6551"/>
    <cellStyle name="procent 3 3 3 2 2 2 2" xfId="13288"/>
    <cellStyle name="procent 3 3 3 2 2 2 2 2" xfId="19772"/>
    <cellStyle name="procent 3 3 3 2 2 2 3" xfId="16532"/>
    <cellStyle name="procent 3 3 3 2 2 2 4" xfId="10044"/>
    <cellStyle name="procent 3 3 3 2 2 3" xfId="11676"/>
    <cellStyle name="procent 3 3 3 2 2 3 2" xfId="18160"/>
    <cellStyle name="procent 3 3 3 2 2 4" xfId="14920"/>
    <cellStyle name="procent 3 3 3 2 2 5" xfId="8381"/>
    <cellStyle name="procent 3 3 3 2 3" xfId="5964"/>
    <cellStyle name="procent 3 3 3 2 3 2" xfId="12731"/>
    <cellStyle name="procent 3 3 3 2 3 2 2" xfId="19215"/>
    <cellStyle name="procent 3 3 3 2 3 3" xfId="15975"/>
    <cellStyle name="procent 3 3 3 2 3 4" xfId="9485"/>
    <cellStyle name="procent 3 3 3 2 4" xfId="11122"/>
    <cellStyle name="procent 3 3 3 2 4 2" xfId="17606"/>
    <cellStyle name="procent 3 3 3 2 5" xfId="14367"/>
    <cellStyle name="procent 3 3 3 2 6" xfId="7824"/>
    <cellStyle name="procent 3 3 3 3" xfId="942"/>
    <cellStyle name="procent 3 3 3 3 2" xfId="1731"/>
    <cellStyle name="procent 3 3 3 3 2 2" xfId="6699"/>
    <cellStyle name="procent 3 3 3 3 2 2 2" xfId="13436"/>
    <cellStyle name="procent 3 3 3 3 2 2 2 2" xfId="19920"/>
    <cellStyle name="procent 3 3 3 3 2 2 3" xfId="16680"/>
    <cellStyle name="procent 3 3 3 3 2 2 4" xfId="10192"/>
    <cellStyle name="procent 3 3 3 3 2 3" xfId="11824"/>
    <cellStyle name="procent 3 3 3 3 2 3 2" xfId="18308"/>
    <cellStyle name="procent 3 3 3 3 2 4" xfId="15068"/>
    <cellStyle name="procent 3 3 3 3 2 5" xfId="8529"/>
    <cellStyle name="procent 3 3 3 3 3" xfId="6115"/>
    <cellStyle name="procent 3 3 3 3 3 2" xfId="12880"/>
    <cellStyle name="procent 3 3 3 3 3 2 2" xfId="19364"/>
    <cellStyle name="procent 3 3 3 3 3 3" xfId="16124"/>
    <cellStyle name="procent 3 3 3 3 3 4" xfId="9635"/>
    <cellStyle name="procent 3 3 3 3 4" xfId="11270"/>
    <cellStyle name="procent 3 3 3 3 4 2" xfId="17754"/>
    <cellStyle name="procent 3 3 3 3 5" xfId="14515"/>
    <cellStyle name="procent 3 3 3 3 6" xfId="7972"/>
    <cellStyle name="procent 3 3 3 4" xfId="1117"/>
    <cellStyle name="procent 3 3 3 4 2" xfId="1879"/>
    <cellStyle name="procent 3 3 3 4 2 2" xfId="6847"/>
    <cellStyle name="procent 3 3 3 4 2 2 2" xfId="13584"/>
    <cellStyle name="procent 3 3 3 4 2 2 2 2" xfId="20068"/>
    <cellStyle name="procent 3 3 3 4 2 2 3" xfId="16828"/>
    <cellStyle name="procent 3 3 3 4 2 2 4" xfId="10340"/>
    <cellStyle name="procent 3 3 3 4 2 3" xfId="11972"/>
    <cellStyle name="procent 3 3 3 4 2 3 2" xfId="18456"/>
    <cellStyle name="procent 3 3 3 4 2 4" xfId="15216"/>
    <cellStyle name="procent 3 3 3 4 2 5" xfId="8677"/>
    <cellStyle name="procent 3 3 3 4 3" xfId="6270"/>
    <cellStyle name="procent 3 3 3 4 3 2" xfId="13032"/>
    <cellStyle name="procent 3 3 3 4 3 2 2" xfId="19516"/>
    <cellStyle name="procent 3 3 3 4 3 3" xfId="16276"/>
    <cellStyle name="procent 3 3 3 4 3 4" xfId="9787"/>
    <cellStyle name="procent 3 3 3 4 4" xfId="11418"/>
    <cellStyle name="procent 3 3 3 4 4 2" xfId="17902"/>
    <cellStyle name="procent 3 3 3 4 5" xfId="14663"/>
    <cellStyle name="procent 3 3 3 4 6" xfId="8120"/>
    <cellStyle name="procent 3 3 3 5" xfId="1447"/>
    <cellStyle name="procent 3 3 3 5 2" xfId="6415"/>
    <cellStyle name="procent 3 3 3 5 2 2" xfId="13152"/>
    <cellStyle name="procent 3 3 3 5 2 2 2" xfId="19636"/>
    <cellStyle name="procent 3 3 3 5 2 3" xfId="16396"/>
    <cellStyle name="procent 3 3 3 5 2 4" xfId="9908"/>
    <cellStyle name="procent 3 3 3 5 3" xfId="11540"/>
    <cellStyle name="procent 3 3 3 5 3 2" xfId="18024"/>
    <cellStyle name="procent 3 3 3 5 4" xfId="14784"/>
    <cellStyle name="procent 3 3 3 5 5" xfId="8245"/>
    <cellStyle name="procent 3 3 3 6" xfId="3962"/>
    <cellStyle name="procent 3 3 3 7" xfId="5826"/>
    <cellStyle name="procent 3 3 3 7 2" xfId="12593"/>
    <cellStyle name="procent 3 3 3 7 2 2" xfId="19077"/>
    <cellStyle name="procent 3 3 3 7 3" xfId="15837"/>
    <cellStyle name="procent 3 3 3 7 4" xfId="9347"/>
    <cellStyle name="procent 3 3 3 8" xfId="10986"/>
    <cellStyle name="procent 3 3 3 8 2" xfId="17470"/>
    <cellStyle name="procent 3 3 3 9" xfId="14231"/>
    <cellStyle name="procent 3 3 4" xfId="646"/>
    <cellStyle name="procent 3 3 4 2" xfId="1479"/>
    <cellStyle name="procent 3 3 4 2 2" xfId="6447"/>
    <cellStyle name="procent 3 3 4 2 2 2" xfId="13184"/>
    <cellStyle name="procent 3 3 4 2 2 2 2" xfId="19668"/>
    <cellStyle name="procent 3 3 4 2 2 3" xfId="16428"/>
    <cellStyle name="procent 3 3 4 2 2 4" xfId="9940"/>
    <cellStyle name="procent 3 3 4 2 3" xfId="11572"/>
    <cellStyle name="procent 3 3 4 2 3 2" xfId="18056"/>
    <cellStyle name="procent 3 3 4 2 4" xfId="14816"/>
    <cellStyle name="procent 3 3 4 2 5" xfId="8277"/>
    <cellStyle name="procent 3 3 4 3" xfId="3981"/>
    <cellStyle name="procent 3 3 4 4" xfId="5858"/>
    <cellStyle name="procent 3 3 4 4 2" xfId="12625"/>
    <cellStyle name="procent 3 3 4 4 2 2" xfId="19109"/>
    <cellStyle name="procent 3 3 4 4 3" xfId="15869"/>
    <cellStyle name="procent 3 3 4 4 4" xfId="9379"/>
    <cellStyle name="procent 3 3 4 5" xfId="11018"/>
    <cellStyle name="procent 3 3 4 5 2" xfId="17502"/>
    <cellStyle name="procent 3 3 4 6" xfId="14263"/>
    <cellStyle name="procent 3 3 4 7" xfId="7720"/>
    <cellStyle name="procent 3 3 5" xfId="817"/>
    <cellStyle name="procent 3 3 5 2" xfId="1623"/>
    <cellStyle name="procent 3 3 5 2 2" xfId="6591"/>
    <cellStyle name="procent 3 3 5 2 2 2" xfId="13328"/>
    <cellStyle name="procent 3 3 5 2 2 2 2" xfId="19812"/>
    <cellStyle name="procent 3 3 5 2 2 3" xfId="16572"/>
    <cellStyle name="procent 3 3 5 2 2 4" xfId="10084"/>
    <cellStyle name="procent 3 3 5 2 3" xfId="11716"/>
    <cellStyle name="procent 3 3 5 2 3 2" xfId="18200"/>
    <cellStyle name="procent 3 3 5 2 4" xfId="14960"/>
    <cellStyle name="procent 3 3 5 2 5" xfId="8421"/>
    <cellStyle name="procent 3 3 5 3" xfId="6005"/>
    <cellStyle name="procent 3 3 5 3 2" xfId="12771"/>
    <cellStyle name="procent 3 3 5 3 2 2" xfId="19255"/>
    <cellStyle name="procent 3 3 5 3 3" xfId="16015"/>
    <cellStyle name="procent 3 3 5 3 4" xfId="9525"/>
    <cellStyle name="procent 3 3 5 4" xfId="11162"/>
    <cellStyle name="procent 3 3 5 4 2" xfId="17646"/>
    <cellStyle name="procent 3 3 5 5" xfId="14407"/>
    <cellStyle name="procent 3 3 5 6" xfId="7864"/>
    <cellStyle name="procent 3 3 6" xfId="992"/>
    <cellStyle name="procent 3 3 6 2" xfId="1771"/>
    <cellStyle name="procent 3 3 6 2 2" xfId="6739"/>
    <cellStyle name="procent 3 3 6 2 2 2" xfId="13476"/>
    <cellStyle name="procent 3 3 6 2 2 2 2" xfId="19960"/>
    <cellStyle name="procent 3 3 6 2 2 3" xfId="16720"/>
    <cellStyle name="procent 3 3 6 2 2 4" xfId="10232"/>
    <cellStyle name="procent 3 3 6 2 3" xfId="11864"/>
    <cellStyle name="procent 3 3 6 2 3 2" xfId="18348"/>
    <cellStyle name="procent 3 3 6 2 4" xfId="15108"/>
    <cellStyle name="procent 3 3 6 2 5" xfId="8569"/>
    <cellStyle name="procent 3 3 6 3" xfId="6157"/>
    <cellStyle name="procent 3 3 6 3 2" xfId="12921"/>
    <cellStyle name="procent 3 3 6 3 2 2" xfId="19405"/>
    <cellStyle name="procent 3 3 6 3 3" xfId="16165"/>
    <cellStyle name="procent 3 3 6 3 4" xfId="9676"/>
    <cellStyle name="procent 3 3 6 4" xfId="11310"/>
    <cellStyle name="procent 3 3 6 4 2" xfId="17794"/>
    <cellStyle name="procent 3 3 6 5" xfId="14555"/>
    <cellStyle name="procent 3 3 6 6" xfId="8012"/>
    <cellStyle name="procent 3 3 7" xfId="1386"/>
    <cellStyle name="procent 3 3 7 2" xfId="6354"/>
    <cellStyle name="procent 3 3 7 2 2" xfId="13091"/>
    <cellStyle name="procent 3 3 7 2 2 2" xfId="19575"/>
    <cellStyle name="procent 3 3 7 2 3" xfId="16335"/>
    <cellStyle name="procent 3 3 7 2 4" xfId="9847"/>
    <cellStyle name="procent 3 3 7 3" xfId="11479"/>
    <cellStyle name="procent 3 3 7 3 2" xfId="17963"/>
    <cellStyle name="procent 3 3 7 4" xfId="14723"/>
    <cellStyle name="procent 3 3 7 5" xfId="8184"/>
    <cellStyle name="procent 3 3 8" xfId="3921"/>
    <cellStyle name="procent 3 3 9" xfId="5764"/>
    <cellStyle name="procent 3 3 9 2" xfId="12532"/>
    <cellStyle name="procent 3 3 9 2 2" xfId="19016"/>
    <cellStyle name="procent 3 3 9 3" xfId="15776"/>
    <cellStyle name="procent 3 3 9 4" xfId="9286"/>
    <cellStyle name="procent 3 30" xfId="14157"/>
    <cellStyle name="procent 3 31" xfId="7614"/>
    <cellStyle name="procent 3 4" xfId="549"/>
    <cellStyle name="procent 3 4 10" xfId="10934"/>
    <cellStyle name="procent 3 4 10 2" xfId="17418"/>
    <cellStyle name="procent 3 4 11" xfId="14179"/>
    <cellStyle name="procent 3 4 12" xfId="7636"/>
    <cellStyle name="procent 3 4 2" xfId="582"/>
    <cellStyle name="procent 3 4 2 10" xfId="7665"/>
    <cellStyle name="procent 3 4 2 2" xfId="741"/>
    <cellStyle name="procent 3 4 2 2 2" xfId="1560"/>
    <cellStyle name="procent 3 4 2 2 2 2" xfId="6528"/>
    <cellStyle name="procent 3 4 2 2 2 2 2" xfId="13265"/>
    <cellStyle name="procent 3 4 2 2 2 2 2 2" xfId="19749"/>
    <cellStyle name="procent 3 4 2 2 2 2 3" xfId="16509"/>
    <cellStyle name="procent 3 4 2 2 2 2 4" xfId="10021"/>
    <cellStyle name="procent 3 4 2 2 2 3" xfId="11653"/>
    <cellStyle name="procent 3 4 2 2 2 3 2" xfId="18137"/>
    <cellStyle name="procent 3 4 2 2 2 4" xfId="14897"/>
    <cellStyle name="procent 3 4 2 2 2 5" xfId="8358"/>
    <cellStyle name="procent 3 4 2 2 3" xfId="5941"/>
    <cellStyle name="procent 3 4 2 2 3 2" xfId="12708"/>
    <cellStyle name="procent 3 4 2 2 3 2 2" xfId="19192"/>
    <cellStyle name="procent 3 4 2 2 3 3" xfId="15952"/>
    <cellStyle name="procent 3 4 2 2 3 4" xfId="9462"/>
    <cellStyle name="procent 3 4 2 2 4" xfId="11099"/>
    <cellStyle name="procent 3 4 2 2 4 2" xfId="17583"/>
    <cellStyle name="procent 3 4 2 2 5" xfId="14344"/>
    <cellStyle name="procent 3 4 2 2 6" xfId="7801"/>
    <cellStyle name="procent 3 4 2 3" xfId="916"/>
    <cellStyle name="procent 3 4 2 3 2" xfId="1708"/>
    <cellStyle name="procent 3 4 2 3 2 2" xfId="6676"/>
    <cellStyle name="procent 3 4 2 3 2 2 2" xfId="13413"/>
    <cellStyle name="procent 3 4 2 3 2 2 2 2" xfId="19897"/>
    <cellStyle name="procent 3 4 2 3 2 2 3" xfId="16657"/>
    <cellStyle name="procent 3 4 2 3 2 2 4" xfId="10169"/>
    <cellStyle name="procent 3 4 2 3 2 3" xfId="11801"/>
    <cellStyle name="procent 3 4 2 3 2 3 2" xfId="18285"/>
    <cellStyle name="procent 3 4 2 3 2 4" xfId="15045"/>
    <cellStyle name="procent 3 4 2 3 2 5" xfId="8506"/>
    <cellStyle name="procent 3 4 2 3 3" xfId="6092"/>
    <cellStyle name="procent 3 4 2 3 3 2" xfId="12857"/>
    <cellStyle name="procent 3 4 2 3 3 2 2" xfId="19341"/>
    <cellStyle name="procent 3 4 2 3 3 3" xfId="16101"/>
    <cellStyle name="procent 3 4 2 3 3 4" xfId="9612"/>
    <cellStyle name="procent 3 4 2 3 4" xfId="11247"/>
    <cellStyle name="procent 3 4 2 3 4 2" xfId="17731"/>
    <cellStyle name="procent 3 4 2 3 5" xfId="14492"/>
    <cellStyle name="procent 3 4 2 3 6" xfId="7949"/>
    <cellStyle name="procent 3 4 2 4" xfId="1091"/>
    <cellStyle name="procent 3 4 2 4 2" xfId="1856"/>
    <cellStyle name="procent 3 4 2 4 2 2" xfId="6824"/>
    <cellStyle name="procent 3 4 2 4 2 2 2" xfId="13561"/>
    <cellStyle name="procent 3 4 2 4 2 2 2 2" xfId="20045"/>
    <cellStyle name="procent 3 4 2 4 2 2 3" xfId="16805"/>
    <cellStyle name="procent 3 4 2 4 2 2 4" xfId="10317"/>
    <cellStyle name="procent 3 4 2 4 2 3" xfId="11949"/>
    <cellStyle name="procent 3 4 2 4 2 3 2" xfId="18433"/>
    <cellStyle name="procent 3 4 2 4 2 4" xfId="15193"/>
    <cellStyle name="procent 3 4 2 4 2 5" xfId="8654"/>
    <cellStyle name="procent 3 4 2 4 3" xfId="6246"/>
    <cellStyle name="procent 3 4 2 4 3 2" xfId="13008"/>
    <cellStyle name="procent 3 4 2 4 3 2 2" xfId="19492"/>
    <cellStyle name="procent 3 4 2 4 3 3" xfId="16252"/>
    <cellStyle name="procent 3 4 2 4 3 4" xfId="9763"/>
    <cellStyle name="procent 3 4 2 4 4" xfId="11395"/>
    <cellStyle name="procent 3 4 2 4 4 2" xfId="17879"/>
    <cellStyle name="procent 3 4 2 4 5" xfId="14640"/>
    <cellStyle name="procent 3 4 2 4 6" xfId="8097"/>
    <cellStyle name="procent 3 4 2 5" xfId="1424"/>
    <cellStyle name="procent 3 4 2 5 2" xfId="6392"/>
    <cellStyle name="procent 3 4 2 5 2 2" xfId="13129"/>
    <cellStyle name="procent 3 4 2 5 2 2 2" xfId="19613"/>
    <cellStyle name="procent 3 4 2 5 2 3" xfId="16373"/>
    <cellStyle name="procent 3 4 2 5 2 4" xfId="9885"/>
    <cellStyle name="procent 3 4 2 5 3" xfId="11517"/>
    <cellStyle name="procent 3 4 2 5 3 2" xfId="18001"/>
    <cellStyle name="procent 3 4 2 5 4" xfId="14761"/>
    <cellStyle name="procent 3 4 2 5 5" xfId="8222"/>
    <cellStyle name="procent 3 4 2 6" xfId="3947"/>
    <cellStyle name="procent 3 4 2 7" xfId="5802"/>
    <cellStyle name="procent 3 4 2 7 2" xfId="12570"/>
    <cellStyle name="procent 3 4 2 7 2 2" xfId="19054"/>
    <cellStyle name="procent 3 4 2 7 3" xfId="15814"/>
    <cellStyle name="procent 3 4 2 7 4" xfId="9324"/>
    <cellStyle name="procent 3 4 2 8" xfId="10963"/>
    <cellStyle name="procent 3 4 2 8 2" xfId="17447"/>
    <cellStyle name="procent 3 4 2 9" xfId="14208"/>
    <cellStyle name="procent 3 4 3" xfId="619"/>
    <cellStyle name="procent 3 4 3 10" xfId="7697"/>
    <cellStyle name="procent 3 4 3 2" xfId="777"/>
    <cellStyle name="procent 3 4 3 2 2" xfId="1592"/>
    <cellStyle name="procent 3 4 3 2 2 2" xfId="6560"/>
    <cellStyle name="procent 3 4 3 2 2 2 2" xfId="13297"/>
    <cellStyle name="procent 3 4 3 2 2 2 2 2" xfId="19781"/>
    <cellStyle name="procent 3 4 3 2 2 2 3" xfId="16541"/>
    <cellStyle name="procent 3 4 3 2 2 2 4" xfId="10053"/>
    <cellStyle name="procent 3 4 3 2 2 3" xfId="11685"/>
    <cellStyle name="procent 3 4 3 2 2 3 2" xfId="18169"/>
    <cellStyle name="procent 3 4 3 2 2 4" xfId="14929"/>
    <cellStyle name="procent 3 4 3 2 2 5" xfId="8390"/>
    <cellStyle name="procent 3 4 3 2 3" xfId="5973"/>
    <cellStyle name="procent 3 4 3 2 3 2" xfId="12740"/>
    <cellStyle name="procent 3 4 3 2 3 2 2" xfId="19224"/>
    <cellStyle name="procent 3 4 3 2 3 3" xfId="15984"/>
    <cellStyle name="procent 3 4 3 2 3 4" xfId="9494"/>
    <cellStyle name="procent 3 4 3 2 4" xfId="11131"/>
    <cellStyle name="procent 3 4 3 2 4 2" xfId="17615"/>
    <cellStyle name="procent 3 4 3 2 5" xfId="14376"/>
    <cellStyle name="procent 3 4 3 2 6" xfId="7833"/>
    <cellStyle name="procent 3 4 3 3" xfId="952"/>
    <cellStyle name="procent 3 4 3 3 2" xfId="1740"/>
    <cellStyle name="procent 3 4 3 3 2 2" xfId="6708"/>
    <cellStyle name="procent 3 4 3 3 2 2 2" xfId="13445"/>
    <cellStyle name="procent 3 4 3 3 2 2 2 2" xfId="19929"/>
    <cellStyle name="procent 3 4 3 3 2 2 3" xfId="16689"/>
    <cellStyle name="procent 3 4 3 3 2 2 4" xfId="10201"/>
    <cellStyle name="procent 3 4 3 3 2 3" xfId="11833"/>
    <cellStyle name="procent 3 4 3 3 2 3 2" xfId="18317"/>
    <cellStyle name="procent 3 4 3 3 2 4" xfId="15077"/>
    <cellStyle name="procent 3 4 3 3 2 5" xfId="8538"/>
    <cellStyle name="procent 3 4 3 3 3" xfId="6124"/>
    <cellStyle name="procent 3 4 3 3 3 2" xfId="12889"/>
    <cellStyle name="procent 3 4 3 3 3 2 2" xfId="19373"/>
    <cellStyle name="procent 3 4 3 3 3 3" xfId="16133"/>
    <cellStyle name="procent 3 4 3 3 3 4" xfId="9644"/>
    <cellStyle name="procent 3 4 3 3 4" xfId="11279"/>
    <cellStyle name="procent 3 4 3 3 4 2" xfId="17763"/>
    <cellStyle name="procent 3 4 3 3 5" xfId="14524"/>
    <cellStyle name="procent 3 4 3 3 6" xfId="7981"/>
    <cellStyle name="procent 3 4 3 4" xfId="1127"/>
    <cellStyle name="procent 3 4 3 4 2" xfId="1888"/>
    <cellStyle name="procent 3 4 3 4 2 2" xfId="6856"/>
    <cellStyle name="procent 3 4 3 4 2 2 2" xfId="13593"/>
    <cellStyle name="procent 3 4 3 4 2 2 2 2" xfId="20077"/>
    <cellStyle name="procent 3 4 3 4 2 2 3" xfId="16837"/>
    <cellStyle name="procent 3 4 3 4 2 2 4" xfId="10349"/>
    <cellStyle name="procent 3 4 3 4 2 3" xfId="11981"/>
    <cellStyle name="procent 3 4 3 4 2 3 2" xfId="18465"/>
    <cellStyle name="procent 3 4 3 4 2 4" xfId="15225"/>
    <cellStyle name="procent 3 4 3 4 2 5" xfId="8686"/>
    <cellStyle name="procent 3 4 3 4 3" xfId="6279"/>
    <cellStyle name="procent 3 4 3 4 3 2" xfId="13041"/>
    <cellStyle name="procent 3 4 3 4 3 2 2" xfId="19525"/>
    <cellStyle name="procent 3 4 3 4 3 3" xfId="16285"/>
    <cellStyle name="procent 3 4 3 4 3 4" xfId="9796"/>
    <cellStyle name="procent 3 4 3 4 4" xfId="11427"/>
    <cellStyle name="procent 3 4 3 4 4 2" xfId="17911"/>
    <cellStyle name="procent 3 4 3 4 5" xfId="14672"/>
    <cellStyle name="procent 3 4 3 4 6" xfId="8129"/>
    <cellStyle name="procent 3 4 3 5" xfId="1456"/>
    <cellStyle name="procent 3 4 3 5 2" xfId="6424"/>
    <cellStyle name="procent 3 4 3 5 2 2" xfId="13161"/>
    <cellStyle name="procent 3 4 3 5 2 2 2" xfId="19645"/>
    <cellStyle name="procent 3 4 3 5 2 3" xfId="16405"/>
    <cellStyle name="procent 3 4 3 5 2 4" xfId="9917"/>
    <cellStyle name="procent 3 4 3 5 3" xfId="11549"/>
    <cellStyle name="procent 3 4 3 5 3 2" xfId="18033"/>
    <cellStyle name="procent 3 4 3 5 4" xfId="14793"/>
    <cellStyle name="procent 3 4 3 5 5" xfId="8254"/>
    <cellStyle name="procent 3 4 3 6" xfId="3963"/>
    <cellStyle name="procent 3 4 3 7" xfId="5835"/>
    <cellStyle name="procent 3 4 3 7 2" xfId="12602"/>
    <cellStyle name="procent 3 4 3 7 2 2" xfId="19086"/>
    <cellStyle name="procent 3 4 3 7 3" xfId="15846"/>
    <cellStyle name="procent 3 4 3 7 4" xfId="9356"/>
    <cellStyle name="procent 3 4 3 8" xfId="10995"/>
    <cellStyle name="procent 3 4 3 8 2" xfId="17479"/>
    <cellStyle name="procent 3 4 3 9" xfId="14240"/>
    <cellStyle name="procent 3 4 4" xfId="674"/>
    <cellStyle name="procent 3 4 4 2" xfId="1504"/>
    <cellStyle name="procent 3 4 4 2 2" xfId="6472"/>
    <cellStyle name="procent 3 4 4 2 2 2" xfId="13209"/>
    <cellStyle name="procent 3 4 4 2 2 2 2" xfId="19693"/>
    <cellStyle name="procent 3 4 4 2 2 3" xfId="16453"/>
    <cellStyle name="procent 3 4 4 2 2 4" xfId="9965"/>
    <cellStyle name="procent 3 4 4 2 3" xfId="11597"/>
    <cellStyle name="procent 3 4 4 2 3 2" xfId="18081"/>
    <cellStyle name="procent 3 4 4 2 4" xfId="14841"/>
    <cellStyle name="procent 3 4 4 2 5" xfId="8302"/>
    <cellStyle name="procent 3 4 4 3" xfId="3982"/>
    <cellStyle name="procent 3 4 4 4" xfId="5883"/>
    <cellStyle name="procent 3 4 4 4 2" xfId="12650"/>
    <cellStyle name="procent 3 4 4 4 2 2" xfId="19134"/>
    <cellStyle name="procent 3 4 4 4 3" xfId="15894"/>
    <cellStyle name="procent 3 4 4 4 4" xfId="9404"/>
    <cellStyle name="procent 3 4 4 5" xfId="11043"/>
    <cellStyle name="procent 3 4 4 5 2" xfId="17527"/>
    <cellStyle name="procent 3 4 4 6" xfId="14288"/>
    <cellStyle name="procent 3 4 4 7" xfId="7745"/>
    <cellStyle name="procent 3 4 5" xfId="848"/>
    <cellStyle name="procent 3 4 5 2" xfId="1651"/>
    <cellStyle name="procent 3 4 5 2 2" xfId="6619"/>
    <cellStyle name="procent 3 4 5 2 2 2" xfId="13356"/>
    <cellStyle name="procent 3 4 5 2 2 2 2" xfId="19840"/>
    <cellStyle name="procent 3 4 5 2 2 3" xfId="16600"/>
    <cellStyle name="procent 3 4 5 2 2 4" xfId="10112"/>
    <cellStyle name="procent 3 4 5 2 3" xfId="11744"/>
    <cellStyle name="procent 3 4 5 2 3 2" xfId="18228"/>
    <cellStyle name="procent 3 4 5 2 4" xfId="14988"/>
    <cellStyle name="procent 3 4 5 2 5" xfId="8449"/>
    <cellStyle name="procent 3 4 5 3" xfId="6033"/>
    <cellStyle name="procent 3 4 5 3 2" xfId="12799"/>
    <cellStyle name="procent 3 4 5 3 2 2" xfId="19283"/>
    <cellStyle name="procent 3 4 5 3 3" xfId="16043"/>
    <cellStyle name="procent 3 4 5 3 4" xfId="9553"/>
    <cellStyle name="procent 3 4 5 4" xfId="11190"/>
    <cellStyle name="procent 3 4 5 4 2" xfId="17674"/>
    <cellStyle name="procent 3 4 5 5" xfId="14435"/>
    <cellStyle name="procent 3 4 5 6" xfId="7892"/>
    <cellStyle name="procent 3 4 6" xfId="1023"/>
    <cellStyle name="procent 3 4 6 2" xfId="1799"/>
    <cellStyle name="procent 3 4 6 2 2" xfId="6767"/>
    <cellStyle name="procent 3 4 6 2 2 2" xfId="13504"/>
    <cellStyle name="procent 3 4 6 2 2 2 2" xfId="19988"/>
    <cellStyle name="procent 3 4 6 2 2 3" xfId="16748"/>
    <cellStyle name="procent 3 4 6 2 2 4" xfId="10260"/>
    <cellStyle name="procent 3 4 6 2 3" xfId="11892"/>
    <cellStyle name="procent 3 4 6 2 3 2" xfId="18376"/>
    <cellStyle name="procent 3 4 6 2 4" xfId="15136"/>
    <cellStyle name="procent 3 4 6 2 5" xfId="8597"/>
    <cellStyle name="procent 3 4 6 3" xfId="6185"/>
    <cellStyle name="procent 3 4 6 3 2" xfId="12949"/>
    <cellStyle name="procent 3 4 6 3 2 2" xfId="19433"/>
    <cellStyle name="procent 3 4 6 3 3" xfId="16193"/>
    <cellStyle name="procent 3 4 6 3 4" xfId="9704"/>
    <cellStyle name="procent 3 4 6 4" xfId="11338"/>
    <cellStyle name="procent 3 4 6 4 2" xfId="17822"/>
    <cellStyle name="procent 3 4 6 5" xfId="14583"/>
    <cellStyle name="procent 3 4 6 6" xfId="8040"/>
    <cellStyle name="procent 3 4 7" xfId="1395"/>
    <cellStyle name="procent 3 4 7 2" xfId="6363"/>
    <cellStyle name="procent 3 4 7 2 2" xfId="13100"/>
    <cellStyle name="procent 3 4 7 2 2 2" xfId="19584"/>
    <cellStyle name="procent 3 4 7 2 3" xfId="16344"/>
    <cellStyle name="procent 3 4 7 2 4" xfId="9856"/>
    <cellStyle name="procent 3 4 7 3" xfId="11488"/>
    <cellStyle name="procent 3 4 7 3 2" xfId="17972"/>
    <cellStyle name="procent 3 4 7 4" xfId="14732"/>
    <cellStyle name="procent 3 4 7 5" xfId="8193"/>
    <cellStyle name="procent 3 4 8" xfId="3922"/>
    <cellStyle name="procent 3 4 9" xfId="5773"/>
    <cellStyle name="procent 3 4 9 2" xfId="12541"/>
    <cellStyle name="procent 3 4 9 2 2" xfId="19025"/>
    <cellStyle name="procent 3 4 9 3" xfId="15785"/>
    <cellStyle name="procent 3 4 9 4" xfId="9295"/>
    <cellStyle name="procent 3 5" xfId="532"/>
    <cellStyle name="procent 3 5 10" xfId="10919"/>
    <cellStyle name="procent 3 5 10 2" xfId="17403"/>
    <cellStyle name="procent 3 5 11" xfId="14164"/>
    <cellStyle name="procent 3 5 12" xfId="7621"/>
    <cellStyle name="procent 3 5 2" xfId="564"/>
    <cellStyle name="procent 3 5 2 10" xfId="7649"/>
    <cellStyle name="procent 3 5 2 2" xfId="723"/>
    <cellStyle name="procent 3 5 2 2 2" xfId="1544"/>
    <cellStyle name="procent 3 5 2 2 2 2" xfId="6512"/>
    <cellStyle name="procent 3 5 2 2 2 2 2" xfId="13249"/>
    <cellStyle name="procent 3 5 2 2 2 2 2 2" xfId="19733"/>
    <cellStyle name="procent 3 5 2 2 2 2 3" xfId="16493"/>
    <cellStyle name="procent 3 5 2 2 2 2 4" xfId="10005"/>
    <cellStyle name="procent 3 5 2 2 2 3" xfId="11637"/>
    <cellStyle name="procent 3 5 2 2 2 3 2" xfId="18121"/>
    <cellStyle name="procent 3 5 2 2 2 4" xfId="14881"/>
    <cellStyle name="procent 3 5 2 2 2 5" xfId="8342"/>
    <cellStyle name="procent 3 5 2 2 3" xfId="5925"/>
    <cellStyle name="procent 3 5 2 2 3 2" xfId="12692"/>
    <cellStyle name="procent 3 5 2 2 3 2 2" xfId="19176"/>
    <cellStyle name="procent 3 5 2 2 3 3" xfId="15936"/>
    <cellStyle name="procent 3 5 2 2 3 4" xfId="9446"/>
    <cellStyle name="procent 3 5 2 2 4" xfId="11083"/>
    <cellStyle name="procent 3 5 2 2 4 2" xfId="17567"/>
    <cellStyle name="procent 3 5 2 2 5" xfId="14328"/>
    <cellStyle name="procent 3 5 2 2 6" xfId="7785"/>
    <cellStyle name="procent 3 5 2 3" xfId="898"/>
    <cellStyle name="procent 3 5 2 3 2" xfId="1692"/>
    <cellStyle name="procent 3 5 2 3 2 2" xfId="6660"/>
    <cellStyle name="procent 3 5 2 3 2 2 2" xfId="13397"/>
    <cellStyle name="procent 3 5 2 3 2 2 2 2" xfId="19881"/>
    <cellStyle name="procent 3 5 2 3 2 2 3" xfId="16641"/>
    <cellStyle name="procent 3 5 2 3 2 2 4" xfId="10153"/>
    <cellStyle name="procent 3 5 2 3 2 3" xfId="11785"/>
    <cellStyle name="procent 3 5 2 3 2 3 2" xfId="18269"/>
    <cellStyle name="procent 3 5 2 3 2 4" xfId="15029"/>
    <cellStyle name="procent 3 5 2 3 2 5" xfId="8490"/>
    <cellStyle name="procent 3 5 2 3 3" xfId="6075"/>
    <cellStyle name="procent 3 5 2 3 3 2" xfId="12840"/>
    <cellStyle name="procent 3 5 2 3 3 2 2" xfId="19324"/>
    <cellStyle name="procent 3 5 2 3 3 3" xfId="16084"/>
    <cellStyle name="procent 3 5 2 3 3 4" xfId="9595"/>
    <cellStyle name="procent 3 5 2 3 4" xfId="11231"/>
    <cellStyle name="procent 3 5 2 3 4 2" xfId="17715"/>
    <cellStyle name="procent 3 5 2 3 5" xfId="14476"/>
    <cellStyle name="procent 3 5 2 3 6" xfId="7933"/>
    <cellStyle name="procent 3 5 2 4" xfId="1073"/>
    <cellStyle name="procent 3 5 2 4 2" xfId="1840"/>
    <cellStyle name="procent 3 5 2 4 2 2" xfId="6808"/>
    <cellStyle name="procent 3 5 2 4 2 2 2" xfId="13545"/>
    <cellStyle name="procent 3 5 2 4 2 2 2 2" xfId="20029"/>
    <cellStyle name="procent 3 5 2 4 2 2 3" xfId="16789"/>
    <cellStyle name="procent 3 5 2 4 2 2 4" xfId="10301"/>
    <cellStyle name="procent 3 5 2 4 2 3" xfId="11933"/>
    <cellStyle name="procent 3 5 2 4 2 3 2" xfId="18417"/>
    <cellStyle name="procent 3 5 2 4 2 4" xfId="15177"/>
    <cellStyle name="procent 3 5 2 4 2 5" xfId="8638"/>
    <cellStyle name="procent 3 5 2 4 3" xfId="6228"/>
    <cellStyle name="procent 3 5 2 4 3 2" xfId="12991"/>
    <cellStyle name="procent 3 5 2 4 3 2 2" xfId="19475"/>
    <cellStyle name="procent 3 5 2 4 3 3" xfId="16235"/>
    <cellStyle name="procent 3 5 2 4 3 4" xfId="9746"/>
    <cellStyle name="procent 3 5 2 4 4" xfId="11379"/>
    <cellStyle name="procent 3 5 2 4 4 2" xfId="17863"/>
    <cellStyle name="procent 3 5 2 4 5" xfId="14624"/>
    <cellStyle name="procent 3 5 2 4 6" xfId="8081"/>
    <cellStyle name="procent 3 5 2 5" xfId="1408"/>
    <cellStyle name="procent 3 5 2 5 2" xfId="6376"/>
    <cellStyle name="procent 3 5 2 5 2 2" xfId="13113"/>
    <cellStyle name="procent 3 5 2 5 2 2 2" xfId="19597"/>
    <cellStyle name="procent 3 5 2 5 2 3" xfId="16357"/>
    <cellStyle name="procent 3 5 2 5 2 4" xfId="9869"/>
    <cellStyle name="procent 3 5 2 5 3" xfId="11501"/>
    <cellStyle name="procent 3 5 2 5 3 2" xfId="17985"/>
    <cellStyle name="procent 3 5 2 5 4" xfId="14745"/>
    <cellStyle name="procent 3 5 2 5 5" xfId="8206"/>
    <cellStyle name="procent 3 5 2 6" xfId="3948"/>
    <cellStyle name="procent 3 5 2 7" xfId="5786"/>
    <cellStyle name="procent 3 5 2 7 2" xfId="12554"/>
    <cellStyle name="procent 3 5 2 7 2 2" xfId="19038"/>
    <cellStyle name="procent 3 5 2 7 3" xfId="15798"/>
    <cellStyle name="procent 3 5 2 7 4" xfId="9308"/>
    <cellStyle name="procent 3 5 2 8" xfId="10947"/>
    <cellStyle name="procent 3 5 2 8 2" xfId="17431"/>
    <cellStyle name="procent 3 5 2 9" xfId="14192"/>
    <cellStyle name="procent 3 5 3" xfId="601"/>
    <cellStyle name="procent 3 5 3 10" xfId="7681"/>
    <cellStyle name="procent 3 5 3 2" xfId="759"/>
    <cellStyle name="procent 3 5 3 2 2" xfId="1576"/>
    <cellStyle name="procent 3 5 3 2 2 2" xfId="6544"/>
    <cellStyle name="procent 3 5 3 2 2 2 2" xfId="13281"/>
    <cellStyle name="procent 3 5 3 2 2 2 2 2" xfId="19765"/>
    <cellStyle name="procent 3 5 3 2 2 2 3" xfId="16525"/>
    <cellStyle name="procent 3 5 3 2 2 2 4" xfId="10037"/>
    <cellStyle name="procent 3 5 3 2 2 3" xfId="11669"/>
    <cellStyle name="procent 3 5 3 2 2 3 2" xfId="18153"/>
    <cellStyle name="procent 3 5 3 2 2 4" xfId="14913"/>
    <cellStyle name="procent 3 5 3 2 2 5" xfId="8374"/>
    <cellStyle name="procent 3 5 3 2 3" xfId="5957"/>
    <cellStyle name="procent 3 5 3 2 3 2" xfId="12724"/>
    <cellStyle name="procent 3 5 3 2 3 2 2" xfId="19208"/>
    <cellStyle name="procent 3 5 3 2 3 3" xfId="15968"/>
    <cellStyle name="procent 3 5 3 2 3 4" xfId="9478"/>
    <cellStyle name="procent 3 5 3 2 4" xfId="11115"/>
    <cellStyle name="procent 3 5 3 2 4 2" xfId="17599"/>
    <cellStyle name="procent 3 5 3 2 5" xfId="14360"/>
    <cellStyle name="procent 3 5 3 2 6" xfId="7817"/>
    <cellStyle name="procent 3 5 3 3" xfId="934"/>
    <cellStyle name="procent 3 5 3 3 2" xfId="1724"/>
    <cellStyle name="procent 3 5 3 3 2 2" xfId="6692"/>
    <cellStyle name="procent 3 5 3 3 2 2 2" xfId="13429"/>
    <cellStyle name="procent 3 5 3 3 2 2 2 2" xfId="19913"/>
    <cellStyle name="procent 3 5 3 3 2 2 3" xfId="16673"/>
    <cellStyle name="procent 3 5 3 3 2 2 4" xfId="10185"/>
    <cellStyle name="procent 3 5 3 3 2 3" xfId="11817"/>
    <cellStyle name="procent 3 5 3 3 2 3 2" xfId="18301"/>
    <cellStyle name="procent 3 5 3 3 2 4" xfId="15061"/>
    <cellStyle name="procent 3 5 3 3 2 5" xfId="8522"/>
    <cellStyle name="procent 3 5 3 3 3" xfId="6108"/>
    <cellStyle name="procent 3 5 3 3 3 2" xfId="12873"/>
    <cellStyle name="procent 3 5 3 3 3 2 2" xfId="19357"/>
    <cellStyle name="procent 3 5 3 3 3 3" xfId="16117"/>
    <cellStyle name="procent 3 5 3 3 3 4" xfId="9628"/>
    <cellStyle name="procent 3 5 3 3 4" xfId="11263"/>
    <cellStyle name="procent 3 5 3 3 4 2" xfId="17747"/>
    <cellStyle name="procent 3 5 3 3 5" xfId="14508"/>
    <cellStyle name="procent 3 5 3 3 6" xfId="7965"/>
    <cellStyle name="procent 3 5 3 4" xfId="1109"/>
    <cellStyle name="procent 3 5 3 4 2" xfId="1872"/>
    <cellStyle name="procent 3 5 3 4 2 2" xfId="6840"/>
    <cellStyle name="procent 3 5 3 4 2 2 2" xfId="13577"/>
    <cellStyle name="procent 3 5 3 4 2 2 2 2" xfId="20061"/>
    <cellStyle name="procent 3 5 3 4 2 2 3" xfId="16821"/>
    <cellStyle name="procent 3 5 3 4 2 2 4" xfId="10333"/>
    <cellStyle name="procent 3 5 3 4 2 3" xfId="11965"/>
    <cellStyle name="procent 3 5 3 4 2 3 2" xfId="18449"/>
    <cellStyle name="procent 3 5 3 4 2 4" xfId="15209"/>
    <cellStyle name="procent 3 5 3 4 2 5" xfId="8670"/>
    <cellStyle name="procent 3 5 3 4 3" xfId="6263"/>
    <cellStyle name="procent 3 5 3 4 3 2" xfId="13025"/>
    <cellStyle name="procent 3 5 3 4 3 2 2" xfId="19509"/>
    <cellStyle name="procent 3 5 3 4 3 3" xfId="16269"/>
    <cellStyle name="procent 3 5 3 4 3 4" xfId="9780"/>
    <cellStyle name="procent 3 5 3 4 4" xfId="11411"/>
    <cellStyle name="procent 3 5 3 4 4 2" xfId="17895"/>
    <cellStyle name="procent 3 5 3 4 5" xfId="14656"/>
    <cellStyle name="procent 3 5 3 4 6" xfId="8113"/>
    <cellStyle name="procent 3 5 3 5" xfId="1440"/>
    <cellStyle name="procent 3 5 3 5 2" xfId="6408"/>
    <cellStyle name="procent 3 5 3 5 2 2" xfId="13145"/>
    <cellStyle name="procent 3 5 3 5 2 2 2" xfId="19629"/>
    <cellStyle name="procent 3 5 3 5 2 3" xfId="16389"/>
    <cellStyle name="procent 3 5 3 5 2 4" xfId="9901"/>
    <cellStyle name="procent 3 5 3 5 3" xfId="11533"/>
    <cellStyle name="procent 3 5 3 5 3 2" xfId="18017"/>
    <cellStyle name="procent 3 5 3 5 4" xfId="14777"/>
    <cellStyle name="procent 3 5 3 5 5" xfId="8238"/>
    <cellStyle name="procent 3 5 3 6" xfId="3958"/>
    <cellStyle name="procent 3 5 3 7" xfId="5819"/>
    <cellStyle name="procent 3 5 3 7 2" xfId="12586"/>
    <cellStyle name="procent 3 5 3 7 2 2" xfId="19070"/>
    <cellStyle name="procent 3 5 3 7 3" xfId="15830"/>
    <cellStyle name="procent 3 5 3 7 4" xfId="9340"/>
    <cellStyle name="procent 3 5 3 8" xfId="10979"/>
    <cellStyle name="procent 3 5 3 8 2" xfId="17463"/>
    <cellStyle name="procent 3 5 3 9" xfId="14224"/>
    <cellStyle name="procent 3 5 4" xfId="638"/>
    <cellStyle name="procent 3 5 4 2" xfId="1472"/>
    <cellStyle name="procent 3 5 4 2 2" xfId="6440"/>
    <cellStyle name="procent 3 5 4 2 2 2" xfId="13177"/>
    <cellStyle name="procent 3 5 4 2 2 2 2" xfId="19661"/>
    <cellStyle name="procent 3 5 4 2 2 3" xfId="16421"/>
    <cellStyle name="procent 3 5 4 2 2 4" xfId="9933"/>
    <cellStyle name="procent 3 5 4 2 3" xfId="11565"/>
    <cellStyle name="procent 3 5 4 2 3 2" xfId="18049"/>
    <cellStyle name="procent 3 5 4 2 4" xfId="14809"/>
    <cellStyle name="procent 3 5 4 2 5" xfId="8270"/>
    <cellStyle name="procent 3 5 4 3" xfId="3983"/>
    <cellStyle name="procent 3 5 4 4" xfId="5851"/>
    <cellStyle name="procent 3 5 4 4 2" xfId="12618"/>
    <cellStyle name="procent 3 5 4 4 2 2" xfId="19102"/>
    <cellStyle name="procent 3 5 4 4 3" xfId="15862"/>
    <cellStyle name="procent 3 5 4 4 4" xfId="9372"/>
    <cellStyle name="procent 3 5 4 5" xfId="11011"/>
    <cellStyle name="procent 3 5 4 5 2" xfId="17495"/>
    <cellStyle name="procent 3 5 4 6" xfId="14256"/>
    <cellStyle name="procent 3 5 4 7" xfId="7713"/>
    <cellStyle name="procent 3 5 5" xfId="809"/>
    <cellStyle name="procent 3 5 5 2" xfId="1616"/>
    <cellStyle name="procent 3 5 5 2 2" xfId="6584"/>
    <cellStyle name="procent 3 5 5 2 2 2" xfId="13321"/>
    <cellStyle name="procent 3 5 5 2 2 2 2" xfId="19805"/>
    <cellStyle name="procent 3 5 5 2 2 3" xfId="16565"/>
    <cellStyle name="procent 3 5 5 2 2 4" xfId="10077"/>
    <cellStyle name="procent 3 5 5 2 3" xfId="11709"/>
    <cellStyle name="procent 3 5 5 2 3 2" xfId="18193"/>
    <cellStyle name="procent 3 5 5 2 4" xfId="14953"/>
    <cellStyle name="procent 3 5 5 2 5" xfId="8414"/>
    <cellStyle name="procent 3 5 5 3" xfId="5998"/>
    <cellStyle name="procent 3 5 5 3 2" xfId="12764"/>
    <cellStyle name="procent 3 5 5 3 2 2" xfId="19248"/>
    <cellStyle name="procent 3 5 5 3 3" xfId="16008"/>
    <cellStyle name="procent 3 5 5 3 4" xfId="9518"/>
    <cellStyle name="procent 3 5 5 4" xfId="11155"/>
    <cellStyle name="procent 3 5 5 4 2" xfId="17639"/>
    <cellStyle name="procent 3 5 5 5" xfId="14400"/>
    <cellStyle name="procent 3 5 5 6" xfId="7857"/>
    <cellStyle name="procent 3 5 6" xfId="984"/>
    <cellStyle name="procent 3 5 6 2" xfId="1764"/>
    <cellStyle name="procent 3 5 6 2 2" xfId="6732"/>
    <cellStyle name="procent 3 5 6 2 2 2" xfId="13469"/>
    <cellStyle name="procent 3 5 6 2 2 2 2" xfId="19953"/>
    <cellStyle name="procent 3 5 6 2 2 3" xfId="16713"/>
    <cellStyle name="procent 3 5 6 2 2 4" xfId="10225"/>
    <cellStyle name="procent 3 5 6 2 3" xfId="11857"/>
    <cellStyle name="procent 3 5 6 2 3 2" xfId="18341"/>
    <cellStyle name="procent 3 5 6 2 4" xfId="15101"/>
    <cellStyle name="procent 3 5 6 2 5" xfId="8562"/>
    <cellStyle name="procent 3 5 6 3" xfId="6149"/>
    <cellStyle name="procent 3 5 6 3 2" xfId="12914"/>
    <cellStyle name="procent 3 5 6 3 2 2" xfId="19398"/>
    <cellStyle name="procent 3 5 6 3 3" xfId="16158"/>
    <cellStyle name="procent 3 5 6 3 4" xfId="9669"/>
    <cellStyle name="procent 3 5 6 4" xfId="11303"/>
    <cellStyle name="procent 3 5 6 4 2" xfId="17787"/>
    <cellStyle name="procent 3 5 6 5" xfId="14548"/>
    <cellStyle name="procent 3 5 6 6" xfId="8005"/>
    <cellStyle name="procent 3 5 7" xfId="1380"/>
    <cellStyle name="procent 3 5 7 2" xfId="6348"/>
    <cellStyle name="procent 3 5 7 2 2" xfId="13085"/>
    <cellStyle name="procent 3 5 7 2 2 2" xfId="19569"/>
    <cellStyle name="procent 3 5 7 2 3" xfId="16329"/>
    <cellStyle name="procent 3 5 7 2 4" xfId="9841"/>
    <cellStyle name="procent 3 5 7 3" xfId="11473"/>
    <cellStyle name="procent 3 5 7 3 2" xfId="17957"/>
    <cellStyle name="procent 3 5 7 4" xfId="14717"/>
    <cellStyle name="procent 3 5 7 5" xfId="8178"/>
    <cellStyle name="procent 3 5 8" xfId="3923"/>
    <cellStyle name="procent 3 5 9" xfId="5758"/>
    <cellStyle name="procent 3 5 9 2" xfId="12526"/>
    <cellStyle name="procent 3 5 9 2 2" xfId="19010"/>
    <cellStyle name="procent 3 5 9 3" xfId="15770"/>
    <cellStyle name="procent 3 5 9 4" xfId="9280"/>
    <cellStyle name="procent 3 6" xfId="537"/>
    <cellStyle name="procent 3 6 10" xfId="10923"/>
    <cellStyle name="procent 3 6 10 2" xfId="17407"/>
    <cellStyle name="procent 3 6 11" xfId="14168"/>
    <cellStyle name="procent 3 6 12" xfId="7625"/>
    <cellStyle name="procent 3 6 2" xfId="570"/>
    <cellStyle name="procent 3 6 2 10" xfId="7654"/>
    <cellStyle name="procent 3 6 2 2" xfId="729"/>
    <cellStyle name="procent 3 6 2 2 2" xfId="1549"/>
    <cellStyle name="procent 3 6 2 2 2 2" xfId="6517"/>
    <cellStyle name="procent 3 6 2 2 2 2 2" xfId="13254"/>
    <cellStyle name="procent 3 6 2 2 2 2 2 2" xfId="19738"/>
    <cellStyle name="procent 3 6 2 2 2 2 3" xfId="16498"/>
    <cellStyle name="procent 3 6 2 2 2 2 4" xfId="10010"/>
    <cellStyle name="procent 3 6 2 2 2 3" xfId="11642"/>
    <cellStyle name="procent 3 6 2 2 2 3 2" xfId="18126"/>
    <cellStyle name="procent 3 6 2 2 2 4" xfId="14886"/>
    <cellStyle name="procent 3 6 2 2 2 5" xfId="8347"/>
    <cellStyle name="procent 3 6 2 2 3" xfId="5930"/>
    <cellStyle name="procent 3 6 2 2 3 2" xfId="12697"/>
    <cellStyle name="procent 3 6 2 2 3 2 2" xfId="19181"/>
    <cellStyle name="procent 3 6 2 2 3 3" xfId="15941"/>
    <cellStyle name="procent 3 6 2 2 3 4" xfId="9451"/>
    <cellStyle name="procent 3 6 2 2 4" xfId="11088"/>
    <cellStyle name="procent 3 6 2 2 4 2" xfId="17572"/>
    <cellStyle name="procent 3 6 2 2 5" xfId="14333"/>
    <cellStyle name="procent 3 6 2 2 6" xfId="7790"/>
    <cellStyle name="procent 3 6 2 3" xfId="904"/>
    <cellStyle name="procent 3 6 2 3 2" xfId="1697"/>
    <cellStyle name="procent 3 6 2 3 2 2" xfId="6665"/>
    <cellStyle name="procent 3 6 2 3 2 2 2" xfId="13402"/>
    <cellStyle name="procent 3 6 2 3 2 2 2 2" xfId="19886"/>
    <cellStyle name="procent 3 6 2 3 2 2 3" xfId="16646"/>
    <cellStyle name="procent 3 6 2 3 2 2 4" xfId="10158"/>
    <cellStyle name="procent 3 6 2 3 2 3" xfId="11790"/>
    <cellStyle name="procent 3 6 2 3 2 3 2" xfId="18274"/>
    <cellStyle name="procent 3 6 2 3 2 4" xfId="15034"/>
    <cellStyle name="procent 3 6 2 3 2 5" xfId="8495"/>
    <cellStyle name="procent 3 6 2 3 3" xfId="6081"/>
    <cellStyle name="procent 3 6 2 3 3 2" xfId="12846"/>
    <cellStyle name="procent 3 6 2 3 3 2 2" xfId="19330"/>
    <cellStyle name="procent 3 6 2 3 3 3" xfId="16090"/>
    <cellStyle name="procent 3 6 2 3 3 4" xfId="9601"/>
    <cellStyle name="procent 3 6 2 3 4" xfId="11236"/>
    <cellStyle name="procent 3 6 2 3 4 2" xfId="17720"/>
    <cellStyle name="procent 3 6 2 3 5" xfId="14481"/>
    <cellStyle name="procent 3 6 2 3 6" xfId="7938"/>
    <cellStyle name="procent 3 6 2 4" xfId="1079"/>
    <cellStyle name="procent 3 6 2 4 2" xfId="1845"/>
    <cellStyle name="procent 3 6 2 4 2 2" xfId="6813"/>
    <cellStyle name="procent 3 6 2 4 2 2 2" xfId="13550"/>
    <cellStyle name="procent 3 6 2 4 2 2 2 2" xfId="20034"/>
    <cellStyle name="procent 3 6 2 4 2 2 3" xfId="16794"/>
    <cellStyle name="procent 3 6 2 4 2 2 4" xfId="10306"/>
    <cellStyle name="procent 3 6 2 4 2 3" xfId="11938"/>
    <cellStyle name="procent 3 6 2 4 2 3 2" xfId="18422"/>
    <cellStyle name="procent 3 6 2 4 2 4" xfId="15182"/>
    <cellStyle name="procent 3 6 2 4 2 5" xfId="8643"/>
    <cellStyle name="procent 3 6 2 4 3" xfId="6234"/>
    <cellStyle name="procent 3 6 2 4 3 2" xfId="12996"/>
    <cellStyle name="procent 3 6 2 4 3 2 2" xfId="19480"/>
    <cellStyle name="procent 3 6 2 4 3 3" xfId="16240"/>
    <cellStyle name="procent 3 6 2 4 3 4" xfId="9751"/>
    <cellStyle name="procent 3 6 2 4 4" xfId="11384"/>
    <cellStyle name="procent 3 6 2 4 4 2" xfId="17868"/>
    <cellStyle name="procent 3 6 2 4 5" xfId="14629"/>
    <cellStyle name="procent 3 6 2 4 6" xfId="8086"/>
    <cellStyle name="procent 3 6 2 5" xfId="1413"/>
    <cellStyle name="procent 3 6 2 5 2" xfId="6381"/>
    <cellStyle name="procent 3 6 2 5 2 2" xfId="13118"/>
    <cellStyle name="procent 3 6 2 5 2 2 2" xfId="19602"/>
    <cellStyle name="procent 3 6 2 5 2 3" xfId="16362"/>
    <cellStyle name="procent 3 6 2 5 2 4" xfId="9874"/>
    <cellStyle name="procent 3 6 2 5 3" xfId="11506"/>
    <cellStyle name="procent 3 6 2 5 3 2" xfId="17990"/>
    <cellStyle name="procent 3 6 2 5 4" xfId="14750"/>
    <cellStyle name="procent 3 6 2 5 5" xfId="8211"/>
    <cellStyle name="procent 3 6 2 6" xfId="3949"/>
    <cellStyle name="procent 3 6 2 7" xfId="5791"/>
    <cellStyle name="procent 3 6 2 7 2" xfId="12559"/>
    <cellStyle name="procent 3 6 2 7 2 2" xfId="19043"/>
    <cellStyle name="procent 3 6 2 7 3" xfId="15803"/>
    <cellStyle name="procent 3 6 2 7 4" xfId="9313"/>
    <cellStyle name="procent 3 6 2 8" xfId="10952"/>
    <cellStyle name="procent 3 6 2 8 2" xfId="17436"/>
    <cellStyle name="procent 3 6 2 9" xfId="14197"/>
    <cellStyle name="procent 3 6 3" xfId="607"/>
    <cellStyle name="procent 3 6 3 10" xfId="7686"/>
    <cellStyle name="procent 3 6 3 2" xfId="765"/>
    <cellStyle name="procent 3 6 3 2 2" xfId="1581"/>
    <cellStyle name="procent 3 6 3 2 2 2" xfId="6549"/>
    <cellStyle name="procent 3 6 3 2 2 2 2" xfId="13286"/>
    <cellStyle name="procent 3 6 3 2 2 2 2 2" xfId="19770"/>
    <cellStyle name="procent 3 6 3 2 2 2 3" xfId="16530"/>
    <cellStyle name="procent 3 6 3 2 2 2 4" xfId="10042"/>
    <cellStyle name="procent 3 6 3 2 2 3" xfId="11674"/>
    <cellStyle name="procent 3 6 3 2 2 3 2" xfId="18158"/>
    <cellStyle name="procent 3 6 3 2 2 4" xfId="14918"/>
    <cellStyle name="procent 3 6 3 2 2 5" xfId="8379"/>
    <cellStyle name="procent 3 6 3 2 3" xfId="5962"/>
    <cellStyle name="procent 3 6 3 2 3 2" xfId="12729"/>
    <cellStyle name="procent 3 6 3 2 3 2 2" xfId="19213"/>
    <cellStyle name="procent 3 6 3 2 3 3" xfId="15973"/>
    <cellStyle name="procent 3 6 3 2 3 4" xfId="9483"/>
    <cellStyle name="procent 3 6 3 2 4" xfId="11120"/>
    <cellStyle name="procent 3 6 3 2 4 2" xfId="17604"/>
    <cellStyle name="procent 3 6 3 2 5" xfId="14365"/>
    <cellStyle name="procent 3 6 3 2 6" xfId="7822"/>
    <cellStyle name="procent 3 6 3 3" xfId="940"/>
    <cellStyle name="procent 3 6 3 3 2" xfId="1729"/>
    <cellStyle name="procent 3 6 3 3 2 2" xfId="6697"/>
    <cellStyle name="procent 3 6 3 3 2 2 2" xfId="13434"/>
    <cellStyle name="procent 3 6 3 3 2 2 2 2" xfId="19918"/>
    <cellStyle name="procent 3 6 3 3 2 2 3" xfId="16678"/>
    <cellStyle name="procent 3 6 3 3 2 2 4" xfId="10190"/>
    <cellStyle name="procent 3 6 3 3 2 3" xfId="11822"/>
    <cellStyle name="procent 3 6 3 3 2 3 2" xfId="18306"/>
    <cellStyle name="procent 3 6 3 3 2 4" xfId="15066"/>
    <cellStyle name="procent 3 6 3 3 2 5" xfId="8527"/>
    <cellStyle name="procent 3 6 3 3 3" xfId="6113"/>
    <cellStyle name="procent 3 6 3 3 3 2" xfId="12878"/>
    <cellStyle name="procent 3 6 3 3 3 2 2" xfId="19362"/>
    <cellStyle name="procent 3 6 3 3 3 3" xfId="16122"/>
    <cellStyle name="procent 3 6 3 3 3 4" xfId="9633"/>
    <cellStyle name="procent 3 6 3 3 4" xfId="11268"/>
    <cellStyle name="procent 3 6 3 3 4 2" xfId="17752"/>
    <cellStyle name="procent 3 6 3 3 5" xfId="14513"/>
    <cellStyle name="procent 3 6 3 3 6" xfId="7970"/>
    <cellStyle name="procent 3 6 3 4" xfId="1115"/>
    <cellStyle name="procent 3 6 3 4 2" xfId="1877"/>
    <cellStyle name="procent 3 6 3 4 2 2" xfId="6845"/>
    <cellStyle name="procent 3 6 3 4 2 2 2" xfId="13582"/>
    <cellStyle name="procent 3 6 3 4 2 2 2 2" xfId="20066"/>
    <cellStyle name="procent 3 6 3 4 2 2 3" xfId="16826"/>
    <cellStyle name="procent 3 6 3 4 2 2 4" xfId="10338"/>
    <cellStyle name="procent 3 6 3 4 2 3" xfId="11970"/>
    <cellStyle name="procent 3 6 3 4 2 3 2" xfId="18454"/>
    <cellStyle name="procent 3 6 3 4 2 4" xfId="15214"/>
    <cellStyle name="procent 3 6 3 4 2 5" xfId="8675"/>
    <cellStyle name="procent 3 6 3 4 3" xfId="6268"/>
    <cellStyle name="procent 3 6 3 4 3 2" xfId="13030"/>
    <cellStyle name="procent 3 6 3 4 3 2 2" xfId="19514"/>
    <cellStyle name="procent 3 6 3 4 3 3" xfId="16274"/>
    <cellStyle name="procent 3 6 3 4 3 4" xfId="9785"/>
    <cellStyle name="procent 3 6 3 4 4" xfId="11416"/>
    <cellStyle name="procent 3 6 3 4 4 2" xfId="17900"/>
    <cellStyle name="procent 3 6 3 4 5" xfId="14661"/>
    <cellStyle name="procent 3 6 3 4 6" xfId="8118"/>
    <cellStyle name="procent 3 6 3 5" xfId="1445"/>
    <cellStyle name="procent 3 6 3 5 2" xfId="6413"/>
    <cellStyle name="procent 3 6 3 5 2 2" xfId="13150"/>
    <cellStyle name="procent 3 6 3 5 2 2 2" xfId="19634"/>
    <cellStyle name="procent 3 6 3 5 2 3" xfId="16394"/>
    <cellStyle name="procent 3 6 3 5 2 4" xfId="9906"/>
    <cellStyle name="procent 3 6 3 5 3" xfId="11538"/>
    <cellStyle name="procent 3 6 3 5 3 2" xfId="18022"/>
    <cellStyle name="procent 3 6 3 5 4" xfId="14782"/>
    <cellStyle name="procent 3 6 3 5 5" xfId="8243"/>
    <cellStyle name="procent 3 6 3 6" xfId="3942"/>
    <cellStyle name="procent 3 6 3 7" xfId="5824"/>
    <cellStyle name="procent 3 6 3 7 2" xfId="12591"/>
    <cellStyle name="procent 3 6 3 7 2 2" xfId="19075"/>
    <cellStyle name="procent 3 6 3 7 3" xfId="15835"/>
    <cellStyle name="procent 3 6 3 7 4" xfId="9345"/>
    <cellStyle name="procent 3 6 3 8" xfId="10984"/>
    <cellStyle name="procent 3 6 3 8 2" xfId="17468"/>
    <cellStyle name="procent 3 6 3 9" xfId="14229"/>
    <cellStyle name="procent 3 6 4" xfId="644"/>
    <cellStyle name="procent 3 6 4 2" xfId="1477"/>
    <cellStyle name="procent 3 6 4 2 2" xfId="6445"/>
    <cellStyle name="procent 3 6 4 2 2 2" xfId="13182"/>
    <cellStyle name="procent 3 6 4 2 2 2 2" xfId="19666"/>
    <cellStyle name="procent 3 6 4 2 2 3" xfId="16426"/>
    <cellStyle name="procent 3 6 4 2 2 4" xfId="9938"/>
    <cellStyle name="procent 3 6 4 2 3" xfId="11570"/>
    <cellStyle name="procent 3 6 4 2 3 2" xfId="18054"/>
    <cellStyle name="procent 3 6 4 2 4" xfId="14814"/>
    <cellStyle name="procent 3 6 4 2 5" xfId="8275"/>
    <cellStyle name="procent 3 6 4 3" xfId="3984"/>
    <cellStyle name="procent 3 6 4 4" xfId="5856"/>
    <cellStyle name="procent 3 6 4 4 2" xfId="12623"/>
    <cellStyle name="procent 3 6 4 4 2 2" xfId="19107"/>
    <cellStyle name="procent 3 6 4 4 3" xfId="15867"/>
    <cellStyle name="procent 3 6 4 4 4" xfId="9377"/>
    <cellStyle name="procent 3 6 4 5" xfId="11016"/>
    <cellStyle name="procent 3 6 4 5 2" xfId="17500"/>
    <cellStyle name="procent 3 6 4 6" xfId="14261"/>
    <cellStyle name="procent 3 6 4 7" xfId="7718"/>
    <cellStyle name="procent 3 6 5" xfId="815"/>
    <cellStyle name="procent 3 6 5 2" xfId="1621"/>
    <cellStyle name="procent 3 6 5 2 2" xfId="6589"/>
    <cellStyle name="procent 3 6 5 2 2 2" xfId="13326"/>
    <cellStyle name="procent 3 6 5 2 2 2 2" xfId="19810"/>
    <cellStyle name="procent 3 6 5 2 2 3" xfId="16570"/>
    <cellStyle name="procent 3 6 5 2 2 4" xfId="10082"/>
    <cellStyle name="procent 3 6 5 2 3" xfId="11714"/>
    <cellStyle name="procent 3 6 5 2 3 2" xfId="18198"/>
    <cellStyle name="procent 3 6 5 2 4" xfId="14958"/>
    <cellStyle name="procent 3 6 5 2 5" xfId="8419"/>
    <cellStyle name="procent 3 6 5 3" xfId="6003"/>
    <cellStyle name="procent 3 6 5 3 2" xfId="12769"/>
    <cellStyle name="procent 3 6 5 3 2 2" xfId="19253"/>
    <cellStyle name="procent 3 6 5 3 3" xfId="16013"/>
    <cellStyle name="procent 3 6 5 3 4" xfId="9523"/>
    <cellStyle name="procent 3 6 5 4" xfId="11160"/>
    <cellStyle name="procent 3 6 5 4 2" xfId="17644"/>
    <cellStyle name="procent 3 6 5 5" xfId="14405"/>
    <cellStyle name="procent 3 6 5 6" xfId="7862"/>
    <cellStyle name="procent 3 6 6" xfId="990"/>
    <cellStyle name="procent 3 6 6 2" xfId="1769"/>
    <cellStyle name="procent 3 6 6 2 2" xfId="6737"/>
    <cellStyle name="procent 3 6 6 2 2 2" xfId="13474"/>
    <cellStyle name="procent 3 6 6 2 2 2 2" xfId="19958"/>
    <cellStyle name="procent 3 6 6 2 2 3" xfId="16718"/>
    <cellStyle name="procent 3 6 6 2 2 4" xfId="10230"/>
    <cellStyle name="procent 3 6 6 2 3" xfId="11862"/>
    <cellStyle name="procent 3 6 6 2 3 2" xfId="18346"/>
    <cellStyle name="procent 3 6 6 2 4" xfId="15106"/>
    <cellStyle name="procent 3 6 6 2 5" xfId="8567"/>
    <cellStyle name="procent 3 6 6 3" xfId="6155"/>
    <cellStyle name="procent 3 6 6 3 2" xfId="12919"/>
    <cellStyle name="procent 3 6 6 3 2 2" xfId="19403"/>
    <cellStyle name="procent 3 6 6 3 3" xfId="16163"/>
    <cellStyle name="procent 3 6 6 3 4" xfId="9674"/>
    <cellStyle name="procent 3 6 6 4" xfId="11308"/>
    <cellStyle name="procent 3 6 6 4 2" xfId="17792"/>
    <cellStyle name="procent 3 6 6 5" xfId="14553"/>
    <cellStyle name="procent 3 6 6 6" xfId="8010"/>
    <cellStyle name="procent 3 6 7" xfId="1384"/>
    <cellStyle name="procent 3 6 7 2" xfId="6352"/>
    <cellStyle name="procent 3 6 7 2 2" xfId="13089"/>
    <cellStyle name="procent 3 6 7 2 2 2" xfId="19573"/>
    <cellStyle name="procent 3 6 7 2 3" xfId="16333"/>
    <cellStyle name="procent 3 6 7 2 4" xfId="9845"/>
    <cellStyle name="procent 3 6 7 3" xfId="11477"/>
    <cellStyle name="procent 3 6 7 3 2" xfId="17961"/>
    <cellStyle name="procent 3 6 7 4" xfId="14721"/>
    <cellStyle name="procent 3 6 7 5" xfId="8182"/>
    <cellStyle name="procent 3 6 8" xfId="3924"/>
    <cellStyle name="procent 3 6 9" xfId="5762"/>
    <cellStyle name="procent 3 6 9 2" xfId="12530"/>
    <cellStyle name="procent 3 6 9 2 2" xfId="19014"/>
    <cellStyle name="procent 3 6 9 3" xfId="15774"/>
    <cellStyle name="procent 3 6 9 4" xfId="9284"/>
    <cellStyle name="procent 3 7" xfId="551"/>
    <cellStyle name="procent 3 7 10" xfId="10936"/>
    <cellStyle name="procent 3 7 10 2" xfId="17420"/>
    <cellStyle name="procent 3 7 11" xfId="14181"/>
    <cellStyle name="procent 3 7 12" xfId="7638"/>
    <cellStyle name="procent 3 7 2" xfId="584"/>
    <cellStyle name="procent 3 7 2 10" xfId="7667"/>
    <cellStyle name="procent 3 7 2 2" xfId="743"/>
    <cellStyle name="procent 3 7 2 2 2" xfId="1562"/>
    <cellStyle name="procent 3 7 2 2 2 2" xfId="6530"/>
    <cellStyle name="procent 3 7 2 2 2 2 2" xfId="13267"/>
    <cellStyle name="procent 3 7 2 2 2 2 2 2" xfId="19751"/>
    <cellStyle name="procent 3 7 2 2 2 2 3" xfId="16511"/>
    <cellStyle name="procent 3 7 2 2 2 2 4" xfId="10023"/>
    <cellStyle name="procent 3 7 2 2 2 3" xfId="11655"/>
    <cellStyle name="procent 3 7 2 2 2 3 2" xfId="18139"/>
    <cellStyle name="procent 3 7 2 2 2 4" xfId="14899"/>
    <cellStyle name="procent 3 7 2 2 2 5" xfId="8360"/>
    <cellStyle name="procent 3 7 2 2 3" xfId="5943"/>
    <cellStyle name="procent 3 7 2 2 3 2" xfId="12710"/>
    <cellStyle name="procent 3 7 2 2 3 2 2" xfId="19194"/>
    <cellStyle name="procent 3 7 2 2 3 3" xfId="15954"/>
    <cellStyle name="procent 3 7 2 2 3 4" xfId="9464"/>
    <cellStyle name="procent 3 7 2 2 4" xfId="11101"/>
    <cellStyle name="procent 3 7 2 2 4 2" xfId="17585"/>
    <cellStyle name="procent 3 7 2 2 5" xfId="14346"/>
    <cellStyle name="procent 3 7 2 2 6" xfId="7803"/>
    <cellStyle name="procent 3 7 2 3" xfId="918"/>
    <cellStyle name="procent 3 7 2 3 2" xfId="1710"/>
    <cellStyle name="procent 3 7 2 3 2 2" xfId="6678"/>
    <cellStyle name="procent 3 7 2 3 2 2 2" xfId="13415"/>
    <cellStyle name="procent 3 7 2 3 2 2 2 2" xfId="19899"/>
    <cellStyle name="procent 3 7 2 3 2 2 3" xfId="16659"/>
    <cellStyle name="procent 3 7 2 3 2 2 4" xfId="10171"/>
    <cellStyle name="procent 3 7 2 3 2 3" xfId="11803"/>
    <cellStyle name="procent 3 7 2 3 2 3 2" xfId="18287"/>
    <cellStyle name="procent 3 7 2 3 2 4" xfId="15047"/>
    <cellStyle name="procent 3 7 2 3 2 5" xfId="8508"/>
    <cellStyle name="procent 3 7 2 3 3" xfId="6094"/>
    <cellStyle name="procent 3 7 2 3 3 2" xfId="12859"/>
    <cellStyle name="procent 3 7 2 3 3 2 2" xfId="19343"/>
    <cellStyle name="procent 3 7 2 3 3 3" xfId="16103"/>
    <cellStyle name="procent 3 7 2 3 3 4" xfId="9614"/>
    <cellStyle name="procent 3 7 2 3 4" xfId="11249"/>
    <cellStyle name="procent 3 7 2 3 4 2" xfId="17733"/>
    <cellStyle name="procent 3 7 2 3 5" xfId="14494"/>
    <cellStyle name="procent 3 7 2 3 6" xfId="7951"/>
    <cellStyle name="procent 3 7 2 4" xfId="1093"/>
    <cellStyle name="procent 3 7 2 4 2" xfId="1858"/>
    <cellStyle name="procent 3 7 2 4 2 2" xfId="6826"/>
    <cellStyle name="procent 3 7 2 4 2 2 2" xfId="13563"/>
    <cellStyle name="procent 3 7 2 4 2 2 2 2" xfId="20047"/>
    <cellStyle name="procent 3 7 2 4 2 2 3" xfId="16807"/>
    <cellStyle name="procent 3 7 2 4 2 2 4" xfId="10319"/>
    <cellStyle name="procent 3 7 2 4 2 3" xfId="11951"/>
    <cellStyle name="procent 3 7 2 4 2 3 2" xfId="18435"/>
    <cellStyle name="procent 3 7 2 4 2 4" xfId="15195"/>
    <cellStyle name="procent 3 7 2 4 2 5" xfId="8656"/>
    <cellStyle name="procent 3 7 2 4 3" xfId="6248"/>
    <cellStyle name="procent 3 7 2 4 3 2" xfId="13010"/>
    <cellStyle name="procent 3 7 2 4 3 2 2" xfId="19494"/>
    <cellStyle name="procent 3 7 2 4 3 3" xfId="16254"/>
    <cellStyle name="procent 3 7 2 4 3 4" xfId="9765"/>
    <cellStyle name="procent 3 7 2 4 4" xfId="11397"/>
    <cellStyle name="procent 3 7 2 4 4 2" xfId="17881"/>
    <cellStyle name="procent 3 7 2 4 5" xfId="14642"/>
    <cellStyle name="procent 3 7 2 4 6" xfId="8099"/>
    <cellStyle name="procent 3 7 2 5" xfId="1426"/>
    <cellStyle name="procent 3 7 2 5 2" xfId="6394"/>
    <cellStyle name="procent 3 7 2 5 2 2" xfId="13131"/>
    <cellStyle name="procent 3 7 2 5 2 2 2" xfId="19615"/>
    <cellStyle name="procent 3 7 2 5 2 3" xfId="16375"/>
    <cellStyle name="procent 3 7 2 5 2 4" xfId="9887"/>
    <cellStyle name="procent 3 7 2 5 3" xfId="11519"/>
    <cellStyle name="procent 3 7 2 5 3 2" xfId="18003"/>
    <cellStyle name="procent 3 7 2 5 4" xfId="14763"/>
    <cellStyle name="procent 3 7 2 5 5" xfId="8224"/>
    <cellStyle name="procent 3 7 2 6" xfId="3950"/>
    <cellStyle name="procent 3 7 2 7" xfId="5804"/>
    <cellStyle name="procent 3 7 2 7 2" xfId="12572"/>
    <cellStyle name="procent 3 7 2 7 2 2" xfId="19056"/>
    <cellStyle name="procent 3 7 2 7 3" xfId="15816"/>
    <cellStyle name="procent 3 7 2 7 4" xfId="9326"/>
    <cellStyle name="procent 3 7 2 8" xfId="10965"/>
    <cellStyle name="procent 3 7 2 8 2" xfId="17449"/>
    <cellStyle name="procent 3 7 2 9" xfId="14210"/>
    <cellStyle name="procent 3 7 3" xfId="621"/>
    <cellStyle name="procent 3 7 3 10" xfId="7699"/>
    <cellStyle name="procent 3 7 3 2" xfId="779"/>
    <cellStyle name="procent 3 7 3 2 2" xfId="1594"/>
    <cellStyle name="procent 3 7 3 2 2 2" xfId="6562"/>
    <cellStyle name="procent 3 7 3 2 2 2 2" xfId="13299"/>
    <cellStyle name="procent 3 7 3 2 2 2 2 2" xfId="19783"/>
    <cellStyle name="procent 3 7 3 2 2 2 3" xfId="16543"/>
    <cellStyle name="procent 3 7 3 2 2 2 4" xfId="10055"/>
    <cellStyle name="procent 3 7 3 2 2 3" xfId="11687"/>
    <cellStyle name="procent 3 7 3 2 2 3 2" xfId="18171"/>
    <cellStyle name="procent 3 7 3 2 2 4" xfId="14931"/>
    <cellStyle name="procent 3 7 3 2 2 5" xfId="8392"/>
    <cellStyle name="procent 3 7 3 2 3" xfId="5975"/>
    <cellStyle name="procent 3 7 3 2 3 2" xfId="12742"/>
    <cellStyle name="procent 3 7 3 2 3 2 2" xfId="19226"/>
    <cellStyle name="procent 3 7 3 2 3 3" xfId="15986"/>
    <cellStyle name="procent 3 7 3 2 3 4" xfId="9496"/>
    <cellStyle name="procent 3 7 3 2 4" xfId="11133"/>
    <cellStyle name="procent 3 7 3 2 4 2" xfId="17617"/>
    <cellStyle name="procent 3 7 3 2 5" xfId="14378"/>
    <cellStyle name="procent 3 7 3 2 6" xfId="7835"/>
    <cellStyle name="procent 3 7 3 3" xfId="954"/>
    <cellStyle name="procent 3 7 3 3 2" xfId="1742"/>
    <cellStyle name="procent 3 7 3 3 2 2" xfId="6710"/>
    <cellStyle name="procent 3 7 3 3 2 2 2" xfId="13447"/>
    <cellStyle name="procent 3 7 3 3 2 2 2 2" xfId="19931"/>
    <cellStyle name="procent 3 7 3 3 2 2 3" xfId="16691"/>
    <cellStyle name="procent 3 7 3 3 2 2 4" xfId="10203"/>
    <cellStyle name="procent 3 7 3 3 2 3" xfId="11835"/>
    <cellStyle name="procent 3 7 3 3 2 3 2" xfId="18319"/>
    <cellStyle name="procent 3 7 3 3 2 4" xfId="15079"/>
    <cellStyle name="procent 3 7 3 3 2 5" xfId="8540"/>
    <cellStyle name="procent 3 7 3 3 3" xfId="6126"/>
    <cellStyle name="procent 3 7 3 3 3 2" xfId="12891"/>
    <cellStyle name="procent 3 7 3 3 3 2 2" xfId="19375"/>
    <cellStyle name="procent 3 7 3 3 3 3" xfId="16135"/>
    <cellStyle name="procent 3 7 3 3 3 4" xfId="9646"/>
    <cellStyle name="procent 3 7 3 3 4" xfId="11281"/>
    <cellStyle name="procent 3 7 3 3 4 2" xfId="17765"/>
    <cellStyle name="procent 3 7 3 3 5" xfId="14526"/>
    <cellStyle name="procent 3 7 3 3 6" xfId="7983"/>
    <cellStyle name="procent 3 7 3 4" xfId="1129"/>
    <cellStyle name="procent 3 7 3 4 2" xfId="1890"/>
    <cellStyle name="procent 3 7 3 4 2 2" xfId="6858"/>
    <cellStyle name="procent 3 7 3 4 2 2 2" xfId="13595"/>
    <cellStyle name="procent 3 7 3 4 2 2 2 2" xfId="20079"/>
    <cellStyle name="procent 3 7 3 4 2 2 3" xfId="16839"/>
    <cellStyle name="procent 3 7 3 4 2 2 4" xfId="10351"/>
    <cellStyle name="procent 3 7 3 4 2 3" xfId="11983"/>
    <cellStyle name="procent 3 7 3 4 2 3 2" xfId="18467"/>
    <cellStyle name="procent 3 7 3 4 2 4" xfId="15227"/>
    <cellStyle name="procent 3 7 3 4 2 5" xfId="8688"/>
    <cellStyle name="procent 3 7 3 4 3" xfId="6281"/>
    <cellStyle name="procent 3 7 3 4 3 2" xfId="13043"/>
    <cellStyle name="procent 3 7 3 4 3 2 2" xfId="19527"/>
    <cellStyle name="procent 3 7 3 4 3 3" xfId="16287"/>
    <cellStyle name="procent 3 7 3 4 3 4" xfId="9798"/>
    <cellStyle name="procent 3 7 3 4 4" xfId="11429"/>
    <cellStyle name="procent 3 7 3 4 4 2" xfId="17913"/>
    <cellStyle name="procent 3 7 3 4 5" xfId="14674"/>
    <cellStyle name="procent 3 7 3 4 6" xfId="8131"/>
    <cellStyle name="procent 3 7 3 5" xfId="1458"/>
    <cellStyle name="procent 3 7 3 5 2" xfId="6426"/>
    <cellStyle name="procent 3 7 3 5 2 2" xfId="13163"/>
    <cellStyle name="procent 3 7 3 5 2 2 2" xfId="19647"/>
    <cellStyle name="procent 3 7 3 5 2 3" xfId="16407"/>
    <cellStyle name="procent 3 7 3 5 2 4" xfId="9919"/>
    <cellStyle name="procent 3 7 3 5 3" xfId="11551"/>
    <cellStyle name="procent 3 7 3 5 3 2" xfId="18035"/>
    <cellStyle name="procent 3 7 3 5 4" xfId="14795"/>
    <cellStyle name="procent 3 7 3 5 5" xfId="8256"/>
    <cellStyle name="procent 3 7 3 6" xfId="3968"/>
    <cellStyle name="procent 3 7 3 7" xfId="5837"/>
    <cellStyle name="procent 3 7 3 7 2" xfId="12604"/>
    <cellStyle name="procent 3 7 3 7 2 2" xfId="19088"/>
    <cellStyle name="procent 3 7 3 7 3" xfId="15848"/>
    <cellStyle name="procent 3 7 3 7 4" xfId="9358"/>
    <cellStyle name="procent 3 7 3 8" xfId="10997"/>
    <cellStyle name="procent 3 7 3 8 2" xfId="17481"/>
    <cellStyle name="procent 3 7 3 9" xfId="14242"/>
    <cellStyle name="procent 3 7 4" xfId="676"/>
    <cellStyle name="procent 3 7 4 2" xfId="1506"/>
    <cellStyle name="procent 3 7 4 2 2" xfId="6474"/>
    <cellStyle name="procent 3 7 4 2 2 2" xfId="13211"/>
    <cellStyle name="procent 3 7 4 2 2 2 2" xfId="19695"/>
    <cellStyle name="procent 3 7 4 2 2 3" xfId="16455"/>
    <cellStyle name="procent 3 7 4 2 2 4" xfId="9967"/>
    <cellStyle name="procent 3 7 4 2 3" xfId="11599"/>
    <cellStyle name="procent 3 7 4 2 3 2" xfId="18083"/>
    <cellStyle name="procent 3 7 4 2 4" xfId="14843"/>
    <cellStyle name="procent 3 7 4 2 5" xfId="8304"/>
    <cellStyle name="procent 3 7 4 3" xfId="3985"/>
    <cellStyle name="procent 3 7 4 4" xfId="5885"/>
    <cellStyle name="procent 3 7 4 4 2" xfId="12652"/>
    <cellStyle name="procent 3 7 4 4 2 2" xfId="19136"/>
    <cellStyle name="procent 3 7 4 4 3" xfId="15896"/>
    <cellStyle name="procent 3 7 4 4 4" xfId="9406"/>
    <cellStyle name="procent 3 7 4 5" xfId="11045"/>
    <cellStyle name="procent 3 7 4 5 2" xfId="17529"/>
    <cellStyle name="procent 3 7 4 6" xfId="14290"/>
    <cellStyle name="procent 3 7 4 7" xfId="7747"/>
    <cellStyle name="procent 3 7 5" xfId="850"/>
    <cellStyle name="procent 3 7 5 2" xfId="1653"/>
    <cellStyle name="procent 3 7 5 2 2" xfId="6621"/>
    <cellStyle name="procent 3 7 5 2 2 2" xfId="13358"/>
    <cellStyle name="procent 3 7 5 2 2 2 2" xfId="19842"/>
    <cellStyle name="procent 3 7 5 2 2 3" xfId="16602"/>
    <cellStyle name="procent 3 7 5 2 2 4" xfId="10114"/>
    <cellStyle name="procent 3 7 5 2 3" xfId="11746"/>
    <cellStyle name="procent 3 7 5 2 3 2" xfId="18230"/>
    <cellStyle name="procent 3 7 5 2 4" xfId="14990"/>
    <cellStyle name="procent 3 7 5 2 5" xfId="8451"/>
    <cellStyle name="procent 3 7 5 3" xfId="6035"/>
    <cellStyle name="procent 3 7 5 3 2" xfId="12801"/>
    <cellStyle name="procent 3 7 5 3 2 2" xfId="19285"/>
    <cellStyle name="procent 3 7 5 3 3" xfId="16045"/>
    <cellStyle name="procent 3 7 5 3 4" xfId="9555"/>
    <cellStyle name="procent 3 7 5 4" xfId="11192"/>
    <cellStyle name="procent 3 7 5 4 2" xfId="17676"/>
    <cellStyle name="procent 3 7 5 5" xfId="14437"/>
    <cellStyle name="procent 3 7 5 6" xfId="7894"/>
    <cellStyle name="procent 3 7 6" xfId="1025"/>
    <cellStyle name="procent 3 7 6 2" xfId="1801"/>
    <cellStyle name="procent 3 7 6 2 2" xfId="6769"/>
    <cellStyle name="procent 3 7 6 2 2 2" xfId="13506"/>
    <cellStyle name="procent 3 7 6 2 2 2 2" xfId="19990"/>
    <cellStyle name="procent 3 7 6 2 2 3" xfId="16750"/>
    <cellStyle name="procent 3 7 6 2 2 4" xfId="10262"/>
    <cellStyle name="procent 3 7 6 2 3" xfId="11894"/>
    <cellStyle name="procent 3 7 6 2 3 2" xfId="18378"/>
    <cellStyle name="procent 3 7 6 2 4" xfId="15138"/>
    <cellStyle name="procent 3 7 6 2 5" xfId="8599"/>
    <cellStyle name="procent 3 7 6 3" xfId="6187"/>
    <cellStyle name="procent 3 7 6 3 2" xfId="12951"/>
    <cellStyle name="procent 3 7 6 3 2 2" xfId="19435"/>
    <cellStyle name="procent 3 7 6 3 3" xfId="16195"/>
    <cellStyle name="procent 3 7 6 3 4" xfId="9706"/>
    <cellStyle name="procent 3 7 6 4" xfId="11340"/>
    <cellStyle name="procent 3 7 6 4 2" xfId="17824"/>
    <cellStyle name="procent 3 7 6 5" xfId="14585"/>
    <cellStyle name="procent 3 7 6 6" xfId="8042"/>
    <cellStyle name="procent 3 7 7" xfId="1397"/>
    <cellStyle name="procent 3 7 7 2" xfId="6365"/>
    <cellStyle name="procent 3 7 7 2 2" xfId="13102"/>
    <cellStyle name="procent 3 7 7 2 2 2" xfId="19586"/>
    <cellStyle name="procent 3 7 7 2 3" xfId="16346"/>
    <cellStyle name="procent 3 7 7 2 4" xfId="9858"/>
    <cellStyle name="procent 3 7 7 3" xfId="11490"/>
    <cellStyle name="procent 3 7 7 3 2" xfId="17974"/>
    <cellStyle name="procent 3 7 7 4" xfId="14734"/>
    <cellStyle name="procent 3 7 7 5" xfId="8195"/>
    <cellStyle name="procent 3 7 8" xfId="3925"/>
    <cellStyle name="procent 3 7 9" xfId="5775"/>
    <cellStyle name="procent 3 7 9 2" xfId="12543"/>
    <cellStyle name="procent 3 7 9 2 2" xfId="19027"/>
    <cellStyle name="procent 3 7 9 3" xfId="15787"/>
    <cellStyle name="procent 3 7 9 4" xfId="9297"/>
    <cellStyle name="procent 3 8" xfId="546"/>
    <cellStyle name="procent 3 8 10" xfId="10931"/>
    <cellStyle name="procent 3 8 10 2" xfId="17415"/>
    <cellStyle name="procent 3 8 11" xfId="14176"/>
    <cellStyle name="procent 3 8 12" xfId="7633"/>
    <cellStyle name="procent 3 8 2" xfId="579"/>
    <cellStyle name="procent 3 8 2 10" xfId="7662"/>
    <cellStyle name="procent 3 8 2 2" xfId="738"/>
    <cellStyle name="procent 3 8 2 2 2" xfId="1557"/>
    <cellStyle name="procent 3 8 2 2 2 2" xfId="6525"/>
    <cellStyle name="procent 3 8 2 2 2 2 2" xfId="13262"/>
    <cellStyle name="procent 3 8 2 2 2 2 2 2" xfId="19746"/>
    <cellStyle name="procent 3 8 2 2 2 2 3" xfId="16506"/>
    <cellStyle name="procent 3 8 2 2 2 2 4" xfId="10018"/>
    <cellStyle name="procent 3 8 2 2 2 3" xfId="11650"/>
    <cellStyle name="procent 3 8 2 2 2 3 2" xfId="18134"/>
    <cellStyle name="procent 3 8 2 2 2 4" xfId="14894"/>
    <cellStyle name="procent 3 8 2 2 2 5" xfId="8355"/>
    <cellStyle name="procent 3 8 2 2 3" xfId="5938"/>
    <cellStyle name="procent 3 8 2 2 3 2" xfId="12705"/>
    <cellStyle name="procent 3 8 2 2 3 2 2" xfId="19189"/>
    <cellStyle name="procent 3 8 2 2 3 3" xfId="15949"/>
    <cellStyle name="procent 3 8 2 2 3 4" xfId="9459"/>
    <cellStyle name="procent 3 8 2 2 4" xfId="11096"/>
    <cellStyle name="procent 3 8 2 2 4 2" xfId="17580"/>
    <cellStyle name="procent 3 8 2 2 5" xfId="14341"/>
    <cellStyle name="procent 3 8 2 2 6" xfId="7798"/>
    <cellStyle name="procent 3 8 2 3" xfId="913"/>
    <cellStyle name="procent 3 8 2 3 2" xfId="1705"/>
    <cellStyle name="procent 3 8 2 3 2 2" xfId="6673"/>
    <cellStyle name="procent 3 8 2 3 2 2 2" xfId="13410"/>
    <cellStyle name="procent 3 8 2 3 2 2 2 2" xfId="19894"/>
    <cellStyle name="procent 3 8 2 3 2 2 3" xfId="16654"/>
    <cellStyle name="procent 3 8 2 3 2 2 4" xfId="10166"/>
    <cellStyle name="procent 3 8 2 3 2 3" xfId="11798"/>
    <cellStyle name="procent 3 8 2 3 2 3 2" xfId="18282"/>
    <cellStyle name="procent 3 8 2 3 2 4" xfId="15042"/>
    <cellStyle name="procent 3 8 2 3 2 5" xfId="8503"/>
    <cellStyle name="procent 3 8 2 3 3" xfId="6089"/>
    <cellStyle name="procent 3 8 2 3 3 2" xfId="12854"/>
    <cellStyle name="procent 3 8 2 3 3 2 2" xfId="19338"/>
    <cellStyle name="procent 3 8 2 3 3 3" xfId="16098"/>
    <cellStyle name="procent 3 8 2 3 3 4" xfId="9609"/>
    <cellStyle name="procent 3 8 2 3 4" xfId="11244"/>
    <cellStyle name="procent 3 8 2 3 4 2" xfId="17728"/>
    <cellStyle name="procent 3 8 2 3 5" xfId="14489"/>
    <cellStyle name="procent 3 8 2 3 6" xfId="7946"/>
    <cellStyle name="procent 3 8 2 4" xfId="1088"/>
    <cellStyle name="procent 3 8 2 4 2" xfId="1853"/>
    <cellStyle name="procent 3 8 2 4 2 2" xfId="6821"/>
    <cellStyle name="procent 3 8 2 4 2 2 2" xfId="13558"/>
    <cellStyle name="procent 3 8 2 4 2 2 2 2" xfId="20042"/>
    <cellStyle name="procent 3 8 2 4 2 2 3" xfId="16802"/>
    <cellStyle name="procent 3 8 2 4 2 2 4" xfId="10314"/>
    <cellStyle name="procent 3 8 2 4 2 3" xfId="11946"/>
    <cellStyle name="procent 3 8 2 4 2 3 2" xfId="18430"/>
    <cellStyle name="procent 3 8 2 4 2 4" xfId="15190"/>
    <cellStyle name="procent 3 8 2 4 2 5" xfId="8651"/>
    <cellStyle name="procent 3 8 2 4 3" xfId="6243"/>
    <cellStyle name="procent 3 8 2 4 3 2" xfId="13005"/>
    <cellStyle name="procent 3 8 2 4 3 2 2" xfId="19489"/>
    <cellStyle name="procent 3 8 2 4 3 3" xfId="16249"/>
    <cellStyle name="procent 3 8 2 4 3 4" xfId="9760"/>
    <cellStyle name="procent 3 8 2 4 4" xfId="11392"/>
    <cellStyle name="procent 3 8 2 4 4 2" xfId="17876"/>
    <cellStyle name="procent 3 8 2 4 5" xfId="14637"/>
    <cellStyle name="procent 3 8 2 4 6" xfId="8094"/>
    <cellStyle name="procent 3 8 2 5" xfId="1421"/>
    <cellStyle name="procent 3 8 2 5 2" xfId="6389"/>
    <cellStyle name="procent 3 8 2 5 2 2" xfId="13126"/>
    <cellStyle name="procent 3 8 2 5 2 2 2" xfId="19610"/>
    <cellStyle name="procent 3 8 2 5 2 3" xfId="16370"/>
    <cellStyle name="procent 3 8 2 5 2 4" xfId="9882"/>
    <cellStyle name="procent 3 8 2 5 3" xfId="11514"/>
    <cellStyle name="procent 3 8 2 5 3 2" xfId="17998"/>
    <cellStyle name="procent 3 8 2 5 4" xfId="14758"/>
    <cellStyle name="procent 3 8 2 5 5" xfId="8219"/>
    <cellStyle name="procent 3 8 2 6" xfId="3951"/>
    <cellStyle name="procent 3 8 2 7" xfId="5799"/>
    <cellStyle name="procent 3 8 2 7 2" xfId="12567"/>
    <cellStyle name="procent 3 8 2 7 2 2" xfId="19051"/>
    <cellStyle name="procent 3 8 2 7 3" xfId="15811"/>
    <cellStyle name="procent 3 8 2 7 4" xfId="9321"/>
    <cellStyle name="procent 3 8 2 8" xfId="10960"/>
    <cellStyle name="procent 3 8 2 8 2" xfId="17444"/>
    <cellStyle name="procent 3 8 2 9" xfId="14205"/>
    <cellStyle name="procent 3 8 3" xfId="616"/>
    <cellStyle name="procent 3 8 3 10" xfId="7694"/>
    <cellStyle name="procent 3 8 3 2" xfId="774"/>
    <cellStyle name="procent 3 8 3 2 2" xfId="1589"/>
    <cellStyle name="procent 3 8 3 2 2 2" xfId="6557"/>
    <cellStyle name="procent 3 8 3 2 2 2 2" xfId="13294"/>
    <cellStyle name="procent 3 8 3 2 2 2 2 2" xfId="19778"/>
    <cellStyle name="procent 3 8 3 2 2 2 3" xfId="16538"/>
    <cellStyle name="procent 3 8 3 2 2 2 4" xfId="10050"/>
    <cellStyle name="procent 3 8 3 2 2 3" xfId="11682"/>
    <cellStyle name="procent 3 8 3 2 2 3 2" xfId="18166"/>
    <cellStyle name="procent 3 8 3 2 2 4" xfId="14926"/>
    <cellStyle name="procent 3 8 3 2 2 5" xfId="8387"/>
    <cellStyle name="procent 3 8 3 2 3" xfId="5970"/>
    <cellStyle name="procent 3 8 3 2 3 2" xfId="12737"/>
    <cellStyle name="procent 3 8 3 2 3 2 2" xfId="19221"/>
    <cellStyle name="procent 3 8 3 2 3 3" xfId="15981"/>
    <cellStyle name="procent 3 8 3 2 3 4" xfId="9491"/>
    <cellStyle name="procent 3 8 3 2 4" xfId="11128"/>
    <cellStyle name="procent 3 8 3 2 4 2" xfId="17612"/>
    <cellStyle name="procent 3 8 3 2 5" xfId="14373"/>
    <cellStyle name="procent 3 8 3 2 6" xfId="7830"/>
    <cellStyle name="procent 3 8 3 3" xfId="949"/>
    <cellStyle name="procent 3 8 3 3 2" xfId="1737"/>
    <cellStyle name="procent 3 8 3 3 2 2" xfId="6705"/>
    <cellStyle name="procent 3 8 3 3 2 2 2" xfId="13442"/>
    <cellStyle name="procent 3 8 3 3 2 2 2 2" xfId="19926"/>
    <cellStyle name="procent 3 8 3 3 2 2 3" xfId="16686"/>
    <cellStyle name="procent 3 8 3 3 2 2 4" xfId="10198"/>
    <cellStyle name="procent 3 8 3 3 2 3" xfId="11830"/>
    <cellStyle name="procent 3 8 3 3 2 3 2" xfId="18314"/>
    <cellStyle name="procent 3 8 3 3 2 4" xfId="15074"/>
    <cellStyle name="procent 3 8 3 3 2 5" xfId="8535"/>
    <cellStyle name="procent 3 8 3 3 3" xfId="6121"/>
    <cellStyle name="procent 3 8 3 3 3 2" xfId="12886"/>
    <cellStyle name="procent 3 8 3 3 3 2 2" xfId="19370"/>
    <cellStyle name="procent 3 8 3 3 3 3" xfId="16130"/>
    <cellStyle name="procent 3 8 3 3 3 4" xfId="9641"/>
    <cellStyle name="procent 3 8 3 3 4" xfId="11276"/>
    <cellStyle name="procent 3 8 3 3 4 2" xfId="17760"/>
    <cellStyle name="procent 3 8 3 3 5" xfId="14521"/>
    <cellStyle name="procent 3 8 3 3 6" xfId="7978"/>
    <cellStyle name="procent 3 8 3 4" xfId="1124"/>
    <cellStyle name="procent 3 8 3 4 2" xfId="1885"/>
    <cellStyle name="procent 3 8 3 4 2 2" xfId="6853"/>
    <cellStyle name="procent 3 8 3 4 2 2 2" xfId="13590"/>
    <cellStyle name="procent 3 8 3 4 2 2 2 2" xfId="20074"/>
    <cellStyle name="procent 3 8 3 4 2 2 3" xfId="16834"/>
    <cellStyle name="procent 3 8 3 4 2 2 4" xfId="10346"/>
    <cellStyle name="procent 3 8 3 4 2 3" xfId="11978"/>
    <cellStyle name="procent 3 8 3 4 2 3 2" xfId="18462"/>
    <cellStyle name="procent 3 8 3 4 2 4" xfId="15222"/>
    <cellStyle name="procent 3 8 3 4 2 5" xfId="8683"/>
    <cellStyle name="procent 3 8 3 4 3" xfId="6276"/>
    <cellStyle name="procent 3 8 3 4 3 2" xfId="13038"/>
    <cellStyle name="procent 3 8 3 4 3 2 2" xfId="19522"/>
    <cellStyle name="procent 3 8 3 4 3 3" xfId="16282"/>
    <cellStyle name="procent 3 8 3 4 3 4" xfId="9793"/>
    <cellStyle name="procent 3 8 3 4 4" xfId="11424"/>
    <cellStyle name="procent 3 8 3 4 4 2" xfId="17908"/>
    <cellStyle name="procent 3 8 3 4 5" xfId="14669"/>
    <cellStyle name="procent 3 8 3 4 6" xfId="8126"/>
    <cellStyle name="procent 3 8 3 5" xfId="1453"/>
    <cellStyle name="procent 3 8 3 5 2" xfId="6421"/>
    <cellStyle name="procent 3 8 3 5 2 2" xfId="13158"/>
    <cellStyle name="procent 3 8 3 5 2 2 2" xfId="19642"/>
    <cellStyle name="procent 3 8 3 5 2 3" xfId="16402"/>
    <cellStyle name="procent 3 8 3 5 2 4" xfId="9914"/>
    <cellStyle name="procent 3 8 3 5 3" xfId="11546"/>
    <cellStyle name="procent 3 8 3 5 3 2" xfId="18030"/>
    <cellStyle name="procent 3 8 3 5 4" xfId="14790"/>
    <cellStyle name="procent 3 8 3 5 5" xfId="8251"/>
    <cellStyle name="procent 3 8 3 6" xfId="3969"/>
    <cellStyle name="procent 3 8 3 7" xfId="5832"/>
    <cellStyle name="procent 3 8 3 7 2" xfId="12599"/>
    <cellStyle name="procent 3 8 3 7 2 2" xfId="19083"/>
    <cellStyle name="procent 3 8 3 7 3" xfId="15843"/>
    <cellStyle name="procent 3 8 3 7 4" xfId="9353"/>
    <cellStyle name="procent 3 8 3 8" xfId="10992"/>
    <cellStyle name="procent 3 8 3 8 2" xfId="17476"/>
    <cellStyle name="procent 3 8 3 9" xfId="14237"/>
    <cellStyle name="procent 3 8 4" xfId="671"/>
    <cellStyle name="procent 3 8 4 2" xfId="1501"/>
    <cellStyle name="procent 3 8 4 2 2" xfId="6469"/>
    <cellStyle name="procent 3 8 4 2 2 2" xfId="13206"/>
    <cellStyle name="procent 3 8 4 2 2 2 2" xfId="19690"/>
    <cellStyle name="procent 3 8 4 2 2 3" xfId="16450"/>
    <cellStyle name="procent 3 8 4 2 2 4" xfId="9962"/>
    <cellStyle name="procent 3 8 4 2 3" xfId="11594"/>
    <cellStyle name="procent 3 8 4 2 3 2" xfId="18078"/>
    <cellStyle name="procent 3 8 4 2 4" xfId="14838"/>
    <cellStyle name="procent 3 8 4 2 5" xfId="8299"/>
    <cellStyle name="procent 3 8 4 3" xfId="3986"/>
    <cellStyle name="procent 3 8 4 4" xfId="5880"/>
    <cellStyle name="procent 3 8 4 4 2" xfId="12647"/>
    <cellStyle name="procent 3 8 4 4 2 2" xfId="19131"/>
    <cellStyle name="procent 3 8 4 4 3" xfId="15891"/>
    <cellStyle name="procent 3 8 4 4 4" xfId="9401"/>
    <cellStyle name="procent 3 8 4 5" xfId="11040"/>
    <cellStyle name="procent 3 8 4 5 2" xfId="17524"/>
    <cellStyle name="procent 3 8 4 6" xfId="14285"/>
    <cellStyle name="procent 3 8 4 7" xfId="7742"/>
    <cellStyle name="procent 3 8 5" xfId="845"/>
    <cellStyle name="procent 3 8 5 2" xfId="1648"/>
    <cellStyle name="procent 3 8 5 2 2" xfId="6616"/>
    <cellStyle name="procent 3 8 5 2 2 2" xfId="13353"/>
    <cellStyle name="procent 3 8 5 2 2 2 2" xfId="19837"/>
    <cellStyle name="procent 3 8 5 2 2 3" xfId="16597"/>
    <cellStyle name="procent 3 8 5 2 2 4" xfId="10109"/>
    <cellStyle name="procent 3 8 5 2 3" xfId="11741"/>
    <cellStyle name="procent 3 8 5 2 3 2" xfId="18225"/>
    <cellStyle name="procent 3 8 5 2 4" xfId="14985"/>
    <cellStyle name="procent 3 8 5 2 5" xfId="8446"/>
    <cellStyle name="procent 3 8 5 3" xfId="6030"/>
    <cellStyle name="procent 3 8 5 3 2" xfId="12796"/>
    <cellStyle name="procent 3 8 5 3 2 2" xfId="19280"/>
    <cellStyle name="procent 3 8 5 3 3" xfId="16040"/>
    <cellStyle name="procent 3 8 5 3 4" xfId="9550"/>
    <cellStyle name="procent 3 8 5 4" xfId="11187"/>
    <cellStyle name="procent 3 8 5 4 2" xfId="17671"/>
    <cellStyle name="procent 3 8 5 5" xfId="14432"/>
    <cellStyle name="procent 3 8 5 6" xfId="7889"/>
    <cellStyle name="procent 3 8 6" xfId="1020"/>
    <cellStyle name="procent 3 8 6 2" xfId="1796"/>
    <cellStyle name="procent 3 8 6 2 2" xfId="6764"/>
    <cellStyle name="procent 3 8 6 2 2 2" xfId="13501"/>
    <cellStyle name="procent 3 8 6 2 2 2 2" xfId="19985"/>
    <cellStyle name="procent 3 8 6 2 2 3" xfId="16745"/>
    <cellStyle name="procent 3 8 6 2 2 4" xfId="10257"/>
    <cellStyle name="procent 3 8 6 2 3" xfId="11889"/>
    <cellStyle name="procent 3 8 6 2 3 2" xfId="18373"/>
    <cellStyle name="procent 3 8 6 2 4" xfId="15133"/>
    <cellStyle name="procent 3 8 6 2 5" xfId="8594"/>
    <cellStyle name="procent 3 8 6 3" xfId="6182"/>
    <cellStyle name="procent 3 8 6 3 2" xfId="12946"/>
    <cellStyle name="procent 3 8 6 3 2 2" xfId="19430"/>
    <cellStyle name="procent 3 8 6 3 3" xfId="16190"/>
    <cellStyle name="procent 3 8 6 3 4" xfId="9701"/>
    <cellStyle name="procent 3 8 6 4" xfId="11335"/>
    <cellStyle name="procent 3 8 6 4 2" xfId="17819"/>
    <cellStyle name="procent 3 8 6 5" xfId="14580"/>
    <cellStyle name="procent 3 8 6 6" xfId="8037"/>
    <cellStyle name="procent 3 8 7" xfId="1392"/>
    <cellStyle name="procent 3 8 7 2" xfId="6360"/>
    <cellStyle name="procent 3 8 7 2 2" xfId="13097"/>
    <cellStyle name="procent 3 8 7 2 2 2" xfId="19581"/>
    <cellStyle name="procent 3 8 7 2 3" xfId="16341"/>
    <cellStyle name="procent 3 8 7 2 4" xfId="9853"/>
    <cellStyle name="procent 3 8 7 3" xfId="11485"/>
    <cellStyle name="procent 3 8 7 3 2" xfId="17969"/>
    <cellStyle name="procent 3 8 7 4" xfId="14729"/>
    <cellStyle name="procent 3 8 7 5" xfId="8190"/>
    <cellStyle name="procent 3 8 8" xfId="3926"/>
    <cellStyle name="procent 3 8 9" xfId="5770"/>
    <cellStyle name="procent 3 8 9 2" xfId="12538"/>
    <cellStyle name="procent 3 8 9 2 2" xfId="19022"/>
    <cellStyle name="procent 3 8 9 3" xfId="15782"/>
    <cellStyle name="procent 3 8 9 4" xfId="9292"/>
    <cellStyle name="procent 3 9" xfId="561"/>
    <cellStyle name="procent 3 9 10" xfId="7646"/>
    <cellStyle name="procent 3 9 2" xfId="713"/>
    <cellStyle name="procent 3 9 2 2" xfId="1534"/>
    <cellStyle name="procent 3 9 2 2 2" xfId="6502"/>
    <cellStyle name="procent 3 9 2 2 2 2" xfId="13239"/>
    <cellStyle name="procent 3 9 2 2 2 2 2" xfId="19723"/>
    <cellStyle name="procent 3 9 2 2 2 3" xfId="16483"/>
    <cellStyle name="procent 3 9 2 2 2 4" xfId="9995"/>
    <cellStyle name="procent 3 9 2 2 3" xfId="11627"/>
    <cellStyle name="procent 3 9 2 2 3 2" xfId="18111"/>
    <cellStyle name="procent 3 9 2 2 4" xfId="14871"/>
    <cellStyle name="procent 3 9 2 2 5" xfId="8332"/>
    <cellStyle name="procent 3 9 2 3" xfId="3952"/>
    <cellStyle name="procent 3 9 2 4" xfId="5915"/>
    <cellStyle name="procent 3 9 2 4 2" xfId="12682"/>
    <cellStyle name="procent 3 9 2 4 2 2" xfId="19166"/>
    <cellStyle name="procent 3 9 2 4 3" xfId="15926"/>
    <cellStyle name="procent 3 9 2 4 4" xfId="9436"/>
    <cellStyle name="procent 3 9 2 5" xfId="11073"/>
    <cellStyle name="procent 3 9 2 5 2" xfId="17557"/>
    <cellStyle name="procent 3 9 2 6" xfId="14318"/>
    <cellStyle name="procent 3 9 2 7" xfId="7775"/>
    <cellStyle name="procent 3 9 3" xfId="887"/>
    <cellStyle name="procent 3 9 3 2" xfId="1681"/>
    <cellStyle name="procent 3 9 3 2 2" xfId="6649"/>
    <cellStyle name="procent 3 9 3 2 2 2" xfId="13386"/>
    <cellStyle name="procent 3 9 3 2 2 2 2" xfId="19870"/>
    <cellStyle name="procent 3 9 3 2 2 3" xfId="16630"/>
    <cellStyle name="procent 3 9 3 2 2 4" xfId="10142"/>
    <cellStyle name="procent 3 9 3 2 3" xfId="11774"/>
    <cellStyle name="procent 3 9 3 2 3 2" xfId="18258"/>
    <cellStyle name="procent 3 9 3 2 4" xfId="15018"/>
    <cellStyle name="procent 3 9 3 2 5" xfId="8479"/>
    <cellStyle name="procent 3 9 3 3" xfId="3970"/>
    <cellStyle name="procent 3 9 3 4" xfId="6064"/>
    <cellStyle name="procent 3 9 3 4 2" xfId="12829"/>
    <cellStyle name="procent 3 9 3 4 2 2" xfId="19313"/>
    <cellStyle name="procent 3 9 3 4 3" xfId="16073"/>
    <cellStyle name="procent 3 9 3 4 4" xfId="9584"/>
    <cellStyle name="procent 3 9 3 5" xfId="11220"/>
    <cellStyle name="procent 3 9 3 5 2" xfId="17704"/>
    <cellStyle name="procent 3 9 3 6" xfId="14465"/>
    <cellStyle name="procent 3 9 3 7" xfId="7922"/>
    <cellStyle name="procent 3 9 4" xfId="1062"/>
    <cellStyle name="procent 3 9 4 2" xfId="1829"/>
    <cellStyle name="procent 3 9 4 2 2" xfId="6797"/>
    <cellStyle name="procent 3 9 4 2 2 2" xfId="13534"/>
    <cellStyle name="procent 3 9 4 2 2 2 2" xfId="20018"/>
    <cellStyle name="procent 3 9 4 2 2 3" xfId="16778"/>
    <cellStyle name="procent 3 9 4 2 2 4" xfId="10290"/>
    <cellStyle name="procent 3 9 4 2 3" xfId="11922"/>
    <cellStyle name="procent 3 9 4 2 3 2" xfId="18406"/>
    <cellStyle name="procent 3 9 4 2 4" xfId="15166"/>
    <cellStyle name="procent 3 9 4 2 5" xfId="8627"/>
    <cellStyle name="procent 3 9 4 3" xfId="3987"/>
    <cellStyle name="procent 3 9 4 4" xfId="6217"/>
    <cellStyle name="procent 3 9 4 4 2" xfId="12980"/>
    <cellStyle name="procent 3 9 4 4 2 2" xfId="19464"/>
    <cellStyle name="procent 3 9 4 4 3" xfId="16224"/>
    <cellStyle name="procent 3 9 4 4 4" xfId="9735"/>
    <cellStyle name="procent 3 9 4 5" xfId="11368"/>
    <cellStyle name="procent 3 9 4 5 2" xfId="17852"/>
    <cellStyle name="procent 3 9 4 6" xfId="14613"/>
    <cellStyle name="procent 3 9 4 7" xfId="8070"/>
    <cellStyle name="procent 3 9 5" xfId="1405"/>
    <cellStyle name="procent 3 9 5 2" xfId="6373"/>
    <cellStyle name="procent 3 9 5 2 2" xfId="13110"/>
    <cellStyle name="procent 3 9 5 2 2 2" xfId="19594"/>
    <cellStyle name="procent 3 9 5 2 3" xfId="16354"/>
    <cellStyle name="procent 3 9 5 2 4" xfId="9866"/>
    <cellStyle name="procent 3 9 5 3" xfId="11498"/>
    <cellStyle name="procent 3 9 5 3 2" xfId="17982"/>
    <cellStyle name="procent 3 9 5 4" xfId="14742"/>
    <cellStyle name="procent 3 9 5 5" xfId="8203"/>
    <cellStyle name="procent 3 9 6" xfId="3927"/>
    <cellStyle name="procent 3 9 7" xfId="5783"/>
    <cellStyle name="procent 3 9 7 2" xfId="12551"/>
    <cellStyle name="procent 3 9 7 2 2" xfId="19035"/>
    <cellStyle name="procent 3 9 7 3" xfId="15795"/>
    <cellStyle name="procent 3 9 7 4" xfId="9305"/>
    <cellStyle name="procent 3 9 8" xfId="10944"/>
    <cellStyle name="procent 3 9 8 2" xfId="17428"/>
    <cellStyle name="procent 3 9 9" xfId="14189"/>
    <cellStyle name="procent 4" xfId="510"/>
    <cellStyle name="procent 4 10" xfId="600"/>
    <cellStyle name="procent 4 10 2" xfId="758"/>
    <cellStyle name="procent 4 10 2 2" xfId="1575"/>
    <cellStyle name="procent 4 10 2 2 2" xfId="6543"/>
    <cellStyle name="procent 4 10 2 2 2 2" xfId="13280"/>
    <cellStyle name="procent 4 10 2 2 2 2 2" xfId="19764"/>
    <cellStyle name="procent 4 10 2 2 2 3" xfId="16524"/>
    <cellStyle name="procent 4 10 2 2 2 4" xfId="10036"/>
    <cellStyle name="procent 4 10 2 2 3" xfId="11668"/>
    <cellStyle name="procent 4 10 2 2 3 2" xfId="18152"/>
    <cellStyle name="procent 4 10 2 2 4" xfId="14912"/>
    <cellStyle name="procent 4 10 2 2 5" xfId="8373"/>
    <cellStyle name="procent 4 10 2 3" xfId="5956"/>
    <cellStyle name="procent 4 10 2 3 2" xfId="12723"/>
    <cellStyle name="procent 4 10 2 3 2 2" xfId="19207"/>
    <cellStyle name="procent 4 10 2 3 3" xfId="15967"/>
    <cellStyle name="procent 4 10 2 3 4" xfId="9477"/>
    <cellStyle name="procent 4 10 2 4" xfId="11114"/>
    <cellStyle name="procent 4 10 2 4 2" xfId="17598"/>
    <cellStyle name="procent 4 10 2 5" xfId="14359"/>
    <cellStyle name="procent 4 10 2 6" xfId="7816"/>
    <cellStyle name="procent 4 10 3" xfId="933"/>
    <cellStyle name="procent 4 10 3 2" xfId="1723"/>
    <cellStyle name="procent 4 10 3 2 2" xfId="6691"/>
    <cellStyle name="procent 4 10 3 2 2 2" xfId="13428"/>
    <cellStyle name="procent 4 10 3 2 2 2 2" xfId="19912"/>
    <cellStyle name="procent 4 10 3 2 2 3" xfId="16672"/>
    <cellStyle name="procent 4 10 3 2 2 4" xfId="10184"/>
    <cellStyle name="procent 4 10 3 2 3" xfId="11816"/>
    <cellStyle name="procent 4 10 3 2 3 2" xfId="18300"/>
    <cellStyle name="procent 4 10 3 2 4" xfId="15060"/>
    <cellStyle name="procent 4 10 3 2 5" xfId="8521"/>
    <cellStyle name="procent 4 10 3 3" xfId="6107"/>
    <cellStyle name="procent 4 10 3 3 2" xfId="12872"/>
    <cellStyle name="procent 4 10 3 3 2 2" xfId="19356"/>
    <cellStyle name="procent 4 10 3 3 3" xfId="16116"/>
    <cellStyle name="procent 4 10 3 3 4" xfId="9627"/>
    <cellStyle name="procent 4 10 3 4" xfId="11262"/>
    <cellStyle name="procent 4 10 3 4 2" xfId="17746"/>
    <cellStyle name="procent 4 10 3 5" xfId="14507"/>
    <cellStyle name="procent 4 10 3 6" xfId="7964"/>
    <cellStyle name="procent 4 10 4" xfId="1108"/>
    <cellStyle name="procent 4 10 4 2" xfId="1871"/>
    <cellStyle name="procent 4 10 4 2 2" xfId="6839"/>
    <cellStyle name="procent 4 10 4 2 2 2" xfId="13576"/>
    <cellStyle name="procent 4 10 4 2 2 2 2" xfId="20060"/>
    <cellStyle name="procent 4 10 4 2 2 3" xfId="16820"/>
    <cellStyle name="procent 4 10 4 2 2 4" xfId="10332"/>
    <cellStyle name="procent 4 10 4 2 3" xfId="11964"/>
    <cellStyle name="procent 4 10 4 2 3 2" xfId="18448"/>
    <cellStyle name="procent 4 10 4 2 4" xfId="15208"/>
    <cellStyle name="procent 4 10 4 2 5" xfId="8669"/>
    <cellStyle name="procent 4 10 4 3" xfId="6262"/>
    <cellStyle name="procent 4 10 4 3 2" xfId="13024"/>
    <cellStyle name="procent 4 10 4 3 2 2" xfId="19508"/>
    <cellStyle name="procent 4 10 4 3 3" xfId="16268"/>
    <cellStyle name="procent 4 10 4 3 4" xfId="9779"/>
    <cellStyle name="procent 4 10 4 4" xfId="11410"/>
    <cellStyle name="procent 4 10 4 4 2" xfId="17894"/>
    <cellStyle name="procent 4 10 4 5" xfId="14655"/>
    <cellStyle name="procent 4 10 4 6" xfId="8112"/>
    <cellStyle name="procent 4 10 5" xfId="1439"/>
    <cellStyle name="procent 4 10 5 2" xfId="6407"/>
    <cellStyle name="procent 4 10 5 2 2" xfId="13144"/>
    <cellStyle name="procent 4 10 5 2 2 2" xfId="19628"/>
    <cellStyle name="procent 4 10 5 2 3" xfId="16388"/>
    <cellStyle name="procent 4 10 5 2 4" xfId="9900"/>
    <cellStyle name="procent 4 10 5 3" xfId="11532"/>
    <cellStyle name="procent 4 10 5 3 2" xfId="18016"/>
    <cellStyle name="procent 4 10 5 4" xfId="14776"/>
    <cellStyle name="procent 4 10 5 5" xfId="8237"/>
    <cellStyle name="procent 4 10 6" xfId="5818"/>
    <cellStyle name="procent 4 10 6 2" xfId="12585"/>
    <cellStyle name="procent 4 10 6 2 2" xfId="19069"/>
    <cellStyle name="procent 4 10 6 3" xfId="15829"/>
    <cellStyle name="procent 4 10 6 4" xfId="9339"/>
    <cellStyle name="procent 4 10 7" xfId="10978"/>
    <cellStyle name="procent 4 10 7 2" xfId="17462"/>
    <cellStyle name="procent 4 10 8" xfId="14223"/>
    <cellStyle name="procent 4 10 9" xfId="7680"/>
    <cellStyle name="procent 4 11" xfId="637"/>
    <cellStyle name="procent 4 11 2" xfId="835"/>
    <cellStyle name="procent 4 11 2 2" xfId="1639"/>
    <cellStyle name="procent 4 11 2 2 2" xfId="6607"/>
    <cellStyle name="procent 4 11 2 2 2 2" xfId="13344"/>
    <cellStyle name="procent 4 11 2 2 2 2 2" xfId="19828"/>
    <cellStyle name="procent 4 11 2 2 2 3" xfId="16588"/>
    <cellStyle name="procent 4 11 2 2 2 4" xfId="10100"/>
    <cellStyle name="procent 4 11 2 2 3" xfId="11732"/>
    <cellStyle name="procent 4 11 2 2 3 2" xfId="18216"/>
    <cellStyle name="procent 4 11 2 2 4" xfId="14976"/>
    <cellStyle name="procent 4 11 2 2 5" xfId="8437"/>
    <cellStyle name="procent 4 11 2 3" xfId="6021"/>
    <cellStyle name="procent 4 11 2 3 2" xfId="12787"/>
    <cellStyle name="procent 4 11 2 3 2 2" xfId="19271"/>
    <cellStyle name="procent 4 11 2 3 3" xfId="16031"/>
    <cellStyle name="procent 4 11 2 3 4" xfId="9541"/>
    <cellStyle name="procent 4 11 2 4" xfId="11178"/>
    <cellStyle name="procent 4 11 2 4 2" xfId="17662"/>
    <cellStyle name="procent 4 11 2 5" xfId="14423"/>
    <cellStyle name="procent 4 11 2 6" xfId="7880"/>
    <cellStyle name="procent 4 11 3" xfId="1010"/>
    <cellStyle name="procent 4 11 3 2" xfId="1787"/>
    <cellStyle name="procent 4 11 3 2 2" xfId="6755"/>
    <cellStyle name="procent 4 11 3 2 2 2" xfId="13492"/>
    <cellStyle name="procent 4 11 3 2 2 2 2" xfId="19976"/>
    <cellStyle name="procent 4 11 3 2 2 3" xfId="16736"/>
    <cellStyle name="procent 4 11 3 2 2 4" xfId="10248"/>
    <cellStyle name="procent 4 11 3 2 3" xfId="11880"/>
    <cellStyle name="procent 4 11 3 2 3 2" xfId="18364"/>
    <cellStyle name="procent 4 11 3 2 4" xfId="15124"/>
    <cellStyle name="procent 4 11 3 2 5" xfId="8585"/>
    <cellStyle name="procent 4 11 3 3" xfId="6173"/>
    <cellStyle name="procent 4 11 3 3 2" xfId="12937"/>
    <cellStyle name="procent 4 11 3 3 2 2" xfId="19421"/>
    <cellStyle name="procent 4 11 3 3 3" xfId="16181"/>
    <cellStyle name="procent 4 11 3 3 4" xfId="9692"/>
    <cellStyle name="procent 4 11 3 4" xfId="11326"/>
    <cellStyle name="procent 4 11 3 4 2" xfId="17810"/>
    <cellStyle name="procent 4 11 3 5" xfId="14571"/>
    <cellStyle name="procent 4 11 3 6" xfId="8028"/>
    <cellStyle name="procent 4 11 4" xfId="1471"/>
    <cellStyle name="procent 4 11 4 2" xfId="6439"/>
    <cellStyle name="procent 4 11 4 2 2" xfId="13176"/>
    <cellStyle name="procent 4 11 4 2 2 2" xfId="19660"/>
    <cellStyle name="procent 4 11 4 2 3" xfId="16420"/>
    <cellStyle name="procent 4 11 4 2 4" xfId="9932"/>
    <cellStyle name="procent 4 11 4 3" xfId="11564"/>
    <cellStyle name="procent 4 11 4 3 2" xfId="18048"/>
    <cellStyle name="procent 4 11 4 4" xfId="14808"/>
    <cellStyle name="procent 4 11 4 5" xfId="8269"/>
    <cellStyle name="procent 4 11 5" xfId="5850"/>
    <cellStyle name="procent 4 11 5 2" xfId="12617"/>
    <cellStyle name="procent 4 11 5 2 2" xfId="19101"/>
    <cellStyle name="procent 4 11 5 3" xfId="15861"/>
    <cellStyle name="procent 4 11 5 4" xfId="9371"/>
    <cellStyle name="procent 4 11 6" xfId="11010"/>
    <cellStyle name="procent 4 11 6 2" xfId="17494"/>
    <cellStyle name="procent 4 11 7" xfId="14255"/>
    <cellStyle name="procent 4 11 8" xfId="7712"/>
    <cellStyle name="procent 4 12" xfId="701"/>
    <cellStyle name="procent 4 12 2" xfId="875"/>
    <cellStyle name="procent 4 12 2 2" xfId="1674"/>
    <cellStyle name="procent 4 12 2 2 2" xfId="6642"/>
    <cellStyle name="procent 4 12 2 2 2 2" xfId="13379"/>
    <cellStyle name="procent 4 12 2 2 2 2 2" xfId="19863"/>
    <cellStyle name="procent 4 12 2 2 2 3" xfId="16623"/>
    <cellStyle name="procent 4 12 2 2 2 4" xfId="10135"/>
    <cellStyle name="procent 4 12 2 2 3" xfId="11767"/>
    <cellStyle name="procent 4 12 2 2 3 2" xfId="18251"/>
    <cellStyle name="procent 4 12 2 2 4" xfId="15011"/>
    <cellStyle name="procent 4 12 2 2 5" xfId="8472"/>
    <cellStyle name="procent 4 12 2 3" xfId="6057"/>
    <cellStyle name="procent 4 12 2 3 2" xfId="12822"/>
    <cellStyle name="procent 4 12 2 3 2 2" xfId="19306"/>
    <cellStyle name="procent 4 12 2 3 3" xfId="16066"/>
    <cellStyle name="procent 4 12 2 3 4" xfId="9577"/>
    <cellStyle name="procent 4 12 2 4" xfId="11213"/>
    <cellStyle name="procent 4 12 2 4 2" xfId="17697"/>
    <cellStyle name="procent 4 12 2 5" xfId="14458"/>
    <cellStyle name="procent 4 12 2 6" xfId="7915"/>
    <cellStyle name="procent 4 12 3" xfId="1050"/>
    <cellStyle name="procent 4 12 3 2" xfId="1822"/>
    <cellStyle name="procent 4 12 3 2 2" xfId="6790"/>
    <cellStyle name="procent 4 12 3 2 2 2" xfId="13527"/>
    <cellStyle name="procent 4 12 3 2 2 2 2" xfId="20011"/>
    <cellStyle name="procent 4 12 3 2 2 3" xfId="16771"/>
    <cellStyle name="procent 4 12 3 2 2 4" xfId="10283"/>
    <cellStyle name="procent 4 12 3 2 3" xfId="11915"/>
    <cellStyle name="procent 4 12 3 2 3 2" xfId="18399"/>
    <cellStyle name="procent 4 12 3 2 4" xfId="15159"/>
    <cellStyle name="procent 4 12 3 2 5" xfId="8620"/>
    <cellStyle name="procent 4 12 3 3" xfId="6210"/>
    <cellStyle name="procent 4 12 3 3 2" xfId="12973"/>
    <cellStyle name="procent 4 12 3 3 2 2" xfId="19457"/>
    <cellStyle name="procent 4 12 3 3 3" xfId="16217"/>
    <cellStyle name="procent 4 12 3 3 4" xfId="9728"/>
    <cellStyle name="procent 4 12 3 4" xfId="11361"/>
    <cellStyle name="procent 4 12 3 4 2" xfId="17845"/>
    <cellStyle name="procent 4 12 3 5" xfId="14606"/>
    <cellStyle name="procent 4 12 3 6" xfId="8063"/>
    <cellStyle name="procent 4 12 4" xfId="1527"/>
    <cellStyle name="procent 4 12 4 2" xfId="6495"/>
    <cellStyle name="procent 4 12 4 2 2" xfId="13232"/>
    <cellStyle name="procent 4 12 4 2 2 2" xfId="19716"/>
    <cellStyle name="procent 4 12 4 2 3" xfId="16476"/>
    <cellStyle name="procent 4 12 4 2 4" xfId="9988"/>
    <cellStyle name="procent 4 12 4 3" xfId="11620"/>
    <cellStyle name="procent 4 12 4 3 2" xfId="18104"/>
    <cellStyle name="procent 4 12 4 4" xfId="14864"/>
    <cellStyle name="procent 4 12 4 5" xfId="8325"/>
    <cellStyle name="procent 4 12 5" xfId="5907"/>
    <cellStyle name="procent 4 12 5 2" xfId="12674"/>
    <cellStyle name="procent 4 12 5 2 2" xfId="19158"/>
    <cellStyle name="procent 4 12 5 3" xfId="15918"/>
    <cellStyle name="procent 4 12 5 4" xfId="9428"/>
    <cellStyle name="procent 4 12 6" xfId="11066"/>
    <cellStyle name="procent 4 12 6 2" xfId="17550"/>
    <cellStyle name="procent 4 12 7" xfId="14311"/>
    <cellStyle name="procent 4 12 8" xfId="7768"/>
    <cellStyle name="procent 4 13" xfId="653"/>
    <cellStyle name="procent 4 13 2" xfId="824"/>
    <cellStyle name="procent 4 13 2 2" xfId="1629"/>
    <cellStyle name="procent 4 13 2 2 2" xfId="6597"/>
    <cellStyle name="procent 4 13 2 2 2 2" xfId="13334"/>
    <cellStyle name="procent 4 13 2 2 2 2 2" xfId="19818"/>
    <cellStyle name="procent 4 13 2 2 2 3" xfId="16578"/>
    <cellStyle name="procent 4 13 2 2 2 4" xfId="10090"/>
    <cellStyle name="procent 4 13 2 2 3" xfId="11722"/>
    <cellStyle name="procent 4 13 2 2 3 2" xfId="18206"/>
    <cellStyle name="procent 4 13 2 2 4" xfId="14966"/>
    <cellStyle name="procent 4 13 2 2 5" xfId="8427"/>
    <cellStyle name="procent 4 13 2 3" xfId="6011"/>
    <cellStyle name="procent 4 13 2 3 2" xfId="12777"/>
    <cellStyle name="procent 4 13 2 3 2 2" xfId="19261"/>
    <cellStyle name="procent 4 13 2 3 3" xfId="16021"/>
    <cellStyle name="procent 4 13 2 3 4" xfId="9531"/>
    <cellStyle name="procent 4 13 2 4" xfId="11168"/>
    <cellStyle name="procent 4 13 2 4 2" xfId="17652"/>
    <cellStyle name="procent 4 13 2 5" xfId="14413"/>
    <cellStyle name="procent 4 13 2 6" xfId="7870"/>
    <cellStyle name="procent 4 13 3" xfId="999"/>
    <cellStyle name="procent 4 13 3 2" xfId="1777"/>
    <cellStyle name="procent 4 13 3 2 2" xfId="6745"/>
    <cellStyle name="procent 4 13 3 2 2 2" xfId="13482"/>
    <cellStyle name="procent 4 13 3 2 2 2 2" xfId="19966"/>
    <cellStyle name="procent 4 13 3 2 2 3" xfId="16726"/>
    <cellStyle name="procent 4 13 3 2 2 4" xfId="10238"/>
    <cellStyle name="procent 4 13 3 2 3" xfId="11870"/>
    <cellStyle name="procent 4 13 3 2 3 2" xfId="18354"/>
    <cellStyle name="procent 4 13 3 2 4" xfId="15114"/>
    <cellStyle name="procent 4 13 3 2 5" xfId="8575"/>
    <cellStyle name="procent 4 13 3 3" xfId="6163"/>
    <cellStyle name="procent 4 13 3 3 2" xfId="12927"/>
    <cellStyle name="procent 4 13 3 3 2 2" xfId="19411"/>
    <cellStyle name="procent 4 13 3 3 3" xfId="16171"/>
    <cellStyle name="procent 4 13 3 3 4" xfId="9682"/>
    <cellStyle name="procent 4 13 3 4" xfId="11316"/>
    <cellStyle name="procent 4 13 3 4 2" xfId="17800"/>
    <cellStyle name="procent 4 13 3 5" xfId="14561"/>
    <cellStyle name="procent 4 13 3 6" xfId="8018"/>
    <cellStyle name="procent 4 13 4" xfId="1485"/>
    <cellStyle name="procent 4 13 4 2" xfId="6453"/>
    <cellStyle name="procent 4 13 4 2 2" xfId="13190"/>
    <cellStyle name="procent 4 13 4 2 2 2" xfId="19674"/>
    <cellStyle name="procent 4 13 4 2 3" xfId="16434"/>
    <cellStyle name="procent 4 13 4 2 4" xfId="9946"/>
    <cellStyle name="procent 4 13 4 3" xfId="11578"/>
    <cellStyle name="procent 4 13 4 3 2" xfId="18062"/>
    <cellStyle name="procent 4 13 4 4" xfId="14822"/>
    <cellStyle name="procent 4 13 4 5" xfId="8283"/>
    <cellStyle name="procent 4 13 5" xfId="5864"/>
    <cellStyle name="procent 4 13 5 2" xfId="12631"/>
    <cellStyle name="procent 4 13 5 2 2" xfId="19115"/>
    <cellStyle name="procent 4 13 5 3" xfId="15875"/>
    <cellStyle name="procent 4 13 5 4" xfId="9385"/>
    <cellStyle name="procent 4 13 6" xfId="11024"/>
    <cellStyle name="procent 4 13 6 2" xfId="17508"/>
    <cellStyle name="procent 4 13 7" xfId="14269"/>
    <cellStyle name="procent 4 13 8" xfId="7726"/>
    <cellStyle name="procent 4 14" xfId="685"/>
    <cellStyle name="procent 4 14 2" xfId="859"/>
    <cellStyle name="procent 4 14 2 2" xfId="1662"/>
    <cellStyle name="procent 4 14 2 2 2" xfId="6630"/>
    <cellStyle name="procent 4 14 2 2 2 2" xfId="13367"/>
    <cellStyle name="procent 4 14 2 2 2 2 2" xfId="19851"/>
    <cellStyle name="procent 4 14 2 2 2 3" xfId="16611"/>
    <cellStyle name="procent 4 14 2 2 2 4" xfId="10123"/>
    <cellStyle name="procent 4 14 2 2 3" xfId="11755"/>
    <cellStyle name="procent 4 14 2 2 3 2" xfId="18239"/>
    <cellStyle name="procent 4 14 2 2 4" xfId="14999"/>
    <cellStyle name="procent 4 14 2 2 5" xfId="8460"/>
    <cellStyle name="procent 4 14 2 3" xfId="6044"/>
    <cellStyle name="procent 4 14 2 3 2" xfId="12810"/>
    <cellStyle name="procent 4 14 2 3 2 2" xfId="19294"/>
    <cellStyle name="procent 4 14 2 3 3" xfId="16054"/>
    <cellStyle name="procent 4 14 2 3 4" xfId="9564"/>
    <cellStyle name="procent 4 14 2 4" xfId="11201"/>
    <cellStyle name="procent 4 14 2 4 2" xfId="17685"/>
    <cellStyle name="procent 4 14 2 5" xfId="14446"/>
    <cellStyle name="procent 4 14 2 6" xfId="7903"/>
    <cellStyle name="procent 4 14 3" xfId="1034"/>
    <cellStyle name="procent 4 14 3 2" xfId="1810"/>
    <cellStyle name="procent 4 14 3 2 2" xfId="6778"/>
    <cellStyle name="procent 4 14 3 2 2 2" xfId="13515"/>
    <cellStyle name="procent 4 14 3 2 2 2 2" xfId="19999"/>
    <cellStyle name="procent 4 14 3 2 2 3" xfId="16759"/>
    <cellStyle name="procent 4 14 3 2 2 4" xfId="10271"/>
    <cellStyle name="procent 4 14 3 2 3" xfId="11903"/>
    <cellStyle name="procent 4 14 3 2 3 2" xfId="18387"/>
    <cellStyle name="procent 4 14 3 2 4" xfId="15147"/>
    <cellStyle name="procent 4 14 3 2 5" xfId="8608"/>
    <cellStyle name="procent 4 14 3 3" xfId="6196"/>
    <cellStyle name="procent 4 14 3 3 2" xfId="12960"/>
    <cellStyle name="procent 4 14 3 3 2 2" xfId="19444"/>
    <cellStyle name="procent 4 14 3 3 3" xfId="16204"/>
    <cellStyle name="procent 4 14 3 3 4" xfId="9715"/>
    <cellStyle name="procent 4 14 3 4" xfId="11349"/>
    <cellStyle name="procent 4 14 3 4 2" xfId="17833"/>
    <cellStyle name="procent 4 14 3 5" xfId="14594"/>
    <cellStyle name="procent 4 14 3 6" xfId="8051"/>
    <cellStyle name="procent 4 14 4" xfId="1515"/>
    <cellStyle name="procent 4 14 4 2" xfId="6483"/>
    <cellStyle name="procent 4 14 4 2 2" xfId="13220"/>
    <cellStyle name="procent 4 14 4 2 2 2" xfId="19704"/>
    <cellStyle name="procent 4 14 4 2 3" xfId="16464"/>
    <cellStyle name="procent 4 14 4 2 4" xfId="9976"/>
    <cellStyle name="procent 4 14 4 3" xfId="11608"/>
    <cellStyle name="procent 4 14 4 3 2" xfId="18092"/>
    <cellStyle name="procent 4 14 4 4" xfId="14852"/>
    <cellStyle name="procent 4 14 4 5" xfId="8313"/>
    <cellStyle name="procent 4 14 5" xfId="5894"/>
    <cellStyle name="procent 4 14 5 2" xfId="12661"/>
    <cellStyle name="procent 4 14 5 2 2" xfId="19145"/>
    <cellStyle name="procent 4 14 5 3" xfId="15905"/>
    <cellStyle name="procent 4 14 5 4" xfId="9415"/>
    <cellStyle name="procent 4 14 6" xfId="11054"/>
    <cellStyle name="procent 4 14 6 2" xfId="17538"/>
    <cellStyle name="procent 4 14 7" xfId="14299"/>
    <cellStyle name="procent 4 14 8" xfId="7756"/>
    <cellStyle name="procent 4 15" xfId="664"/>
    <cellStyle name="procent 4 15 2" xfId="838"/>
    <cellStyle name="procent 4 15 2 2" xfId="1641"/>
    <cellStyle name="procent 4 15 2 2 2" xfId="6609"/>
    <cellStyle name="procent 4 15 2 2 2 2" xfId="13346"/>
    <cellStyle name="procent 4 15 2 2 2 2 2" xfId="19830"/>
    <cellStyle name="procent 4 15 2 2 2 3" xfId="16590"/>
    <cellStyle name="procent 4 15 2 2 2 4" xfId="10102"/>
    <cellStyle name="procent 4 15 2 2 3" xfId="11734"/>
    <cellStyle name="procent 4 15 2 2 3 2" xfId="18218"/>
    <cellStyle name="procent 4 15 2 2 4" xfId="14978"/>
    <cellStyle name="procent 4 15 2 2 5" xfId="8439"/>
    <cellStyle name="procent 4 15 2 3" xfId="6023"/>
    <cellStyle name="procent 4 15 2 3 2" xfId="12789"/>
    <cellStyle name="procent 4 15 2 3 2 2" xfId="19273"/>
    <cellStyle name="procent 4 15 2 3 3" xfId="16033"/>
    <cellStyle name="procent 4 15 2 3 4" xfId="9543"/>
    <cellStyle name="procent 4 15 2 4" xfId="11180"/>
    <cellStyle name="procent 4 15 2 4 2" xfId="17664"/>
    <cellStyle name="procent 4 15 2 5" xfId="14425"/>
    <cellStyle name="procent 4 15 2 6" xfId="7882"/>
    <cellStyle name="procent 4 15 3" xfId="1013"/>
    <cellStyle name="procent 4 15 3 2" xfId="1789"/>
    <cellStyle name="procent 4 15 3 2 2" xfId="6757"/>
    <cellStyle name="procent 4 15 3 2 2 2" xfId="13494"/>
    <cellStyle name="procent 4 15 3 2 2 2 2" xfId="19978"/>
    <cellStyle name="procent 4 15 3 2 2 3" xfId="16738"/>
    <cellStyle name="procent 4 15 3 2 2 4" xfId="10250"/>
    <cellStyle name="procent 4 15 3 2 3" xfId="11882"/>
    <cellStyle name="procent 4 15 3 2 3 2" xfId="18366"/>
    <cellStyle name="procent 4 15 3 2 4" xfId="15126"/>
    <cellStyle name="procent 4 15 3 2 5" xfId="8587"/>
    <cellStyle name="procent 4 15 3 3" xfId="6175"/>
    <cellStyle name="procent 4 15 3 3 2" xfId="12939"/>
    <cellStyle name="procent 4 15 3 3 2 2" xfId="19423"/>
    <cellStyle name="procent 4 15 3 3 3" xfId="16183"/>
    <cellStyle name="procent 4 15 3 3 4" xfId="9694"/>
    <cellStyle name="procent 4 15 3 4" xfId="11328"/>
    <cellStyle name="procent 4 15 3 4 2" xfId="17812"/>
    <cellStyle name="procent 4 15 3 5" xfId="14573"/>
    <cellStyle name="procent 4 15 3 6" xfId="8030"/>
    <cellStyle name="procent 4 15 4" xfId="1494"/>
    <cellStyle name="procent 4 15 4 2" xfId="6462"/>
    <cellStyle name="procent 4 15 4 2 2" xfId="13199"/>
    <cellStyle name="procent 4 15 4 2 2 2" xfId="19683"/>
    <cellStyle name="procent 4 15 4 2 3" xfId="16443"/>
    <cellStyle name="procent 4 15 4 2 4" xfId="9955"/>
    <cellStyle name="procent 4 15 4 3" xfId="11587"/>
    <cellStyle name="procent 4 15 4 3 2" xfId="18071"/>
    <cellStyle name="procent 4 15 4 4" xfId="14831"/>
    <cellStyle name="procent 4 15 4 5" xfId="8292"/>
    <cellStyle name="procent 4 15 5" xfId="5873"/>
    <cellStyle name="procent 4 15 5 2" xfId="12640"/>
    <cellStyle name="procent 4 15 5 2 2" xfId="19124"/>
    <cellStyle name="procent 4 15 5 3" xfId="15884"/>
    <cellStyle name="procent 4 15 5 4" xfId="9394"/>
    <cellStyle name="procent 4 15 6" xfId="11033"/>
    <cellStyle name="procent 4 15 6 2" xfId="17517"/>
    <cellStyle name="procent 4 15 7" xfId="14278"/>
    <cellStyle name="procent 4 15 8" xfId="7735"/>
    <cellStyle name="procent 4 16" xfId="722"/>
    <cellStyle name="procent 4 16 2" xfId="897"/>
    <cellStyle name="procent 4 16 2 2" xfId="1691"/>
    <cellStyle name="procent 4 16 2 2 2" xfId="6659"/>
    <cellStyle name="procent 4 16 2 2 2 2" xfId="13396"/>
    <cellStyle name="procent 4 16 2 2 2 2 2" xfId="19880"/>
    <cellStyle name="procent 4 16 2 2 2 3" xfId="16640"/>
    <cellStyle name="procent 4 16 2 2 2 4" xfId="10152"/>
    <cellStyle name="procent 4 16 2 2 3" xfId="11784"/>
    <cellStyle name="procent 4 16 2 2 3 2" xfId="18268"/>
    <cellStyle name="procent 4 16 2 2 4" xfId="15028"/>
    <cellStyle name="procent 4 16 2 2 5" xfId="8489"/>
    <cellStyle name="procent 4 16 2 3" xfId="6074"/>
    <cellStyle name="procent 4 16 2 3 2" xfId="12839"/>
    <cellStyle name="procent 4 16 2 3 2 2" xfId="19323"/>
    <cellStyle name="procent 4 16 2 3 3" xfId="16083"/>
    <cellStyle name="procent 4 16 2 3 4" xfId="9594"/>
    <cellStyle name="procent 4 16 2 4" xfId="11230"/>
    <cellStyle name="procent 4 16 2 4 2" xfId="17714"/>
    <cellStyle name="procent 4 16 2 5" xfId="14475"/>
    <cellStyle name="procent 4 16 2 6" xfId="7932"/>
    <cellStyle name="procent 4 16 3" xfId="1072"/>
    <cellStyle name="procent 4 16 3 2" xfId="1839"/>
    <cellStyle name="procent 4 16 3 2 2" xfId="6807"/>
    <cellStyle name="procent 4 16 3 2 2 2" xfId="13544"/>
    <cellStyle name="procent 4 16 3 2 2 2 2" xfId="20028"/>
    <cellStyle name="procent 4 16 3 2 2 3" xfId="16788"/>
    <cellStyle name="procent 4 16 3 2 2 4" xfId="10300"/>
    <cellStyle name="procent 4 16 3 2 3" xfId="11932"/>
    <cellStyle name="procent 4 16 3 2 3 2" xfId="18416"/>
    <cellStyle name="procent 4 16 3 2 4" xfId="15176"/>
    <cellStyle name="procent 4 16 3 2 5" xfId="8637"/>
    <cellStyle name="procent 4 16 3 3" xfId="6227"/>
    <cellStyle name="procent 4 16 3 3 2" xfId="12990"/>
    <cellStyle name="procent 4 16 3 3 2 2" xfId="19474"/>
    <cellStyle name="procent 4 16 3 3 3" xfId="16234"/>
    <cellStyle name="procent 4 16 3 3 4" xfId="9745"/>
    <cellStyle name="procent 4 16 3 4" xfId="11378"/>
    <cellStyle name="procent 4 16 3 4 2" xfId="17862"/>
    <cellStyle name="procent 4 16 3 5" xfId="14623"/>
    <cellStyle name="procent 4 16 3 6" xfId="8080"/>
    <cellStyle name="procent 4 16 4" xfId="1543"/>
    <cellStyle name="procent 4 16 4 2" xfId="6511"/>
    <cellStyle name="procent 4 16 4 2 2" xfId="13248"/>
    <cellStyle name="procent 4 16 4 2 2 2" xfId="19732"/>
    <cellStyle name="procent 4 16 4 2 3" xfId="16492"/>
    <cellStyle name="procent 4 16 4 2 4" xfId="10004"/>
    <cellStyle name="procent 4 16 4 3" xfId="11636"/>
    <cellStyle name="procent 4 16 4 3 2" xfId="18120"/>
    <cellStyle name="procent 4 16 4 4" xfId="14880"/>
    <cellStyle name="procent 4 16 4 5" xfId="8341"/>
    <cellStyle name="procent 4 16 5" xfId="5924"/>
    <cellStyle name="procent 4 16 5 2" xfId="12691"/>
    <cellStyle name="procent 4 16 5 2 2" xfId="19175"/>
    <cellStyle name="procent 4 16 5 3" xfId="15935"/>
    <cellStyle name="procent 4 16 5 4" xfId="9445"/>
    <cellStyle name="procent 4 16 6" xfId="11082"/>
    <cellStyle name="procent 4 16 6 2" xfId="17566"/>
    <cellStyle name="procent 4 16 7" xfId="14327"/>
    <cellStyle name="procent 4 16 8" xfId="7784"/>
    <cellStyle name="procent 4 17" xfId="655"/>
    <cellStyle name="procent 4 17 2" xfId="826"/>
    <cellStyle name="procent 4 17 2 2" xfId="1631"/>
    <cellStyle name="procent 4 17 2 2 2" xfId="6599"/>
    <cellStyle name="procent 4 17 2 2 2 2" xfId="13336"/>
    <cellStyle name="procent 4 17 2 2 2 2 2" xfId="19820"/>
    <cellStyle name="procent 4 17 2 2 2 3" xfId="16580"/>
    <cellStyle name="procent 4 17 2 2 2 4" xfId="10092"/>
    <cellStyle name="procent 4 17 2 2 3" xfId="11724"/>
    <cellStyle name="procent 4 17 2 2 3 2" xfId="18208"/>
    <cellStyle name="procent 4 17 2 2 4" xfId="14968"/>
    <cellStyle name="procent 4 17 2 2 5" xfId="8429"/>
    <cellStyle name="procent 4 17 2 3" xfId="6013"/>
    <cellStyle name="procent 4 17 2 3 2" xfId="12779"/>
    <cellStyle name="procent 4 17 2 3 2 2" xfId="19263"/>
    <cellStyle name="procent 4 17 2 3 3" xfId="16023"/>
    <cellStyle name="procent 4 17 2 3 4" xfId="9533"/>
    <cellStyle name="procent 4 17 2 4" xfId="11170"/>
    <cellStyle name="procent 4 17 2 4 2" xfId="17654"/>
    <cellStyle name="procent 4 17 2 5" xfId="14415"/>
    <cellStyle name="procent 4 17 2 6" xfId="7872"/>
    <cellStyle name="procent 4 17 3" xfId="1001"/>
    <cellStyle name="procent 4 17 3 2" xfId="1779"/>
    <cellStyle name="procent 4 17 3 2 2" xfId="6747"/>
    <cellStyle name="procent 4 17 3 2 2 2" xfId="13484"/>
    <cellStyle name="procent 4 17 3 2 2 2 2" xfId="19968"/>
    <cellStyle name="procent 4 17 3 2 2 3" xfId="16728"/>
    <cellStyle name="procent 4 17 3 2 2 4" xfId="10240"/>
    <cellStyle name="procent 4 17 3 2 3" xfId="11872"/>
    <cellStyle name="procent 4 17 3 2 3 2" xfId="18356"/>
    <cellStyle name="procent 4 17 3 2 4" xfId="15116"/>
    <cellStyle name="procent 4 17 3 2 5" xfId="8577"/>
    <cellStyle name="procent 4 17 3 3" xfId="6165"/>
    <cellStyle name="procent 4 17 3 3 2" xfId="12929"/>
    <cellStyle name="procent 4 17 3 3 2 2" xfId="19413"/>
    <cellStyle name="procent 4 17 3 3 3" xfId="16173"/>
    <cellStyle name="procent 4 17 3 3 4" xfId="9684"/>
    <cellStyle name="procent 4 17 3 4" xfId="11318"/>
    <cellStyle name="procent 4 17 3 4 2" xfId="17802"/>
    <cellStyle name="procent 4 17 3 5" xfId="14563"/>
    <cellStyle name="procent 4 17 3 6" xfId="8020"/>
    <cellStyle name="procent 4 17 4" xfId="1487"/>
    <cellStyle name="procent 4 17 4 2" xfId="6455"/>
    <cellStyle name="procent 4 17 4 2 2" xfId="13192"/>
    <cellStyle name="procent 4 17 4 2 2 2" xfId="19676"/>
    <cellStyle name="procent 4 17 4 2 3" xfId="16436"/>
    <cellStyle name="procent 4 17 4 2 4" xfId="9948"/>
    <cellStyle name="procent 4 17 4 3" xfId="11580"/>
    <cellStyle name="procent 4 17 4 3 2" xfId="18064"/>
    <cellStyle name="procent 4 17 4 4" xfId="14824"/>
    <cellStyle name="procent 4 17 4 5" xfId="8285"/>
    <cellStyle name="procent 4 17 5" xfId="5866"/>
    <cellStyle name="procent 4 17 5 2" xfId="12633"/>
    <cellStyle name="procent 4 17 5 2 2" xfId="19117"/>
    <cellStyle name="procent 4 17 5 3" xfId="15877"/>
    <cellStyle name="procent 4 17 5 4" xfId="9387"/>
    <cellStyle name="procent 4 17 6" xfId="11026"/>
    <cellStyle name="procent 4 17 6 2" xfId="17510"/>
    <cellStyle name="procent 4 17 7" xfId="14271"/>
    <cellStyle name="procent 4 17 8" xfId="7728"/>
    <cellStyle name="procent 4 18" xfId="692"/>
    <cellStyle name="procent 4 18 2" xfId="866"/>
    <cellStyle name="procent 4 18 2 2" xfId="1666"/>
    <cellStyle name="procent 4 18 2 2 2" xfId="6634"/>
    <cellStyle name="procent 4 18 2 2 2 2" xfId="13371"/>
    <cellStyle name="procent 4 18 2 2 2 2 2" xfId="19855"/>
    <cellStyle name="procent 4 18 2 2 2 3" xfId="16615"/>
    <cellStyle name="procent 4 18 2 2 2 4" xfId="10127"/>
    <cellStyle name="procent 4 18 2 2 3" xfId="11759"/>
    <cellStyle name="procent 4 18 2 2 3 2" xfId="18243"/>
    <cellStyle name="procent 4 18 2 2 4" xfId="15003"/>
    <cellStyle name="procent 4 18 2 2 5" xfId="8464"/>
    <cellStyle name="procent 4 18 2 3" xfId="6048"/>
    <cellStyle name="procent 4 18 2 3 2" xfId="12814"/>
    <cellStyle name="procent 4 18 2 3 2 2" xfId="19298"/>
    <cellStyle name="procent 4 18 2 3 3" xfId="16058"/>
    <cellStyle name="procent 4 18 2 3 4" xfId="9568"/>
    <cellStyle name="procent 4 18 2 4" xfId="11205"/>
    <cellStyle name="procent 4 18 2 4 2" xfId="17689"/>
    <cellStyle name="procent 4 18 2 5" xfId="14450"/>
    <cellStyle name="procent 4 18 2 6" xfId="7907"/>
    <cellStyle name="procent 4 18 3" xfId="1041"/>
    <cellStyle name="procent 4 18 3 2" xfId="1814"/>
    <cellStyle name="procent 4 18 3 2 2" xfId="6782"/>
    <cellStyle name="procent 4 18 3 2 2 2" xfId="13519"/>
    <cellStyle name="procent 4 18 3 2 2 2 2" xfId="20003"/>
    <cellStyle name="procent 4 18 3 2 2 3" xfId="16763"/>
    <cellStyle name="procent 4 18 3 2 2 4" xfId="10275"/>
    <cellStyle name="procent 4 18 3 2 3" xfId="11907"/>
    <cellStyle name="procent 4 18 3 2 3 2" xfId="18391"/>
    <cellStyle name="procent 4 18 3 2 4" xfId="15151"/>
    <cellStyle name="procent 4 18 3 2 5" xfId="8612"/>
    <cellStyle name="procent 4 18 3 3" xfId="6201"/>
    <cellStyle name="procent 4 18 3 3 2" xfId="12965"/>
    <cellStyle name="procent 4 18 3 3 2 2" xfId="19449"/>
    <cellStyle name="procent 4 18 3 3 3" xfId="16209"/>
    <cellStyle name="procent 4 18 3 3 4" xfId="9720"/>
    <cellStyle name="procent 4 18 3 4" xfId="11353"/>
    <cellStyle name="procent 4 18 3 4 2" xfId="17837"/>
    <cellStyle name="procent 4 18 3 5" xfId="14598"/>
    <cellStyle name="procent 4 18 3 6" xfId="8055"/>
    <cellStyle name="procent 4 18 4" xfId="1519"/>
    <cellStyle name="procent 4 18 4 2" xfId="6487"/>
    <cellStyle name="procent 4 18 4 2 2" xfId="13224"/>
    <cellStyle name="procent 4 18 4 2 2 2" xfId="19708"/>
    <cellStyle name="procent 4 18 4 2 3" xfId="16468"/>
    <cellStyle name="procent 4 18 4 2 4" xfId="9980"/>
    <cellStyle name="procent 4 18 4 3" xfId="11612"/>
    <cellStyle name="procent 4 18 4 3 2" xfId="18096"/>
    <cellStyle name="procent 4 18 4 4" xfId="14856"/>
    <cellStyle name="procent 4 18 4 5" xfId="8317"/>
    <cellStyle name="procent 4 18 5" xfId="5899"/>
    <cellStyle name="procent 4 18 5 2" xfId="12666"/>
    <cellStyle name="procent 4 18 5 2 2" xfId="19150"/>
    <cellStyle name="procent 4 18 5 3" xfId="15910"/>
    <cellStyle name="procent 4 18 5 4" xfId="9420"/>
    <cellStyle name="procent 4 18 6" xfId="11058"/>
    <cellStyle name="procent 4 18 6 2" xfId="17542"/>
    <cellStyle name="procent 4 18 7" xfId="14303"/>
    <cellStyle name="procent 4 18 8" xfId="7760"/>
    <cellStyle name="procent 4 19" xfId="796"/>
    <cellStyle name="procent 4 19 2" xfId="971"/>
    <cellStyle name="procent 4 19 2 2" xfId="1754"/>
    <cellStyle name="procent 4 19 2 2 2" xfId="6722"/>
    <cellStyle name="procent 4 19 2 2 2 2" xfId="13459"/>
    <cellStyle name="procent 4 19 2 2 2 2 2" xfId="19943"/>
    <cellStyle name="procent 4 19 2 2 2 3" xfId="16703"/>
    <cellStyle name="procent 4 19 2 2 2 4" xfId="10215"/>
    <cellStyle name="procent 4 19 2 2 3" xfId="11847"/>
    <cellStyle name="procent 4 19 2 2 3 2" xfId="18331"/>
    <cellStyle name="procent 4 19 2 2 4" xfId="15091"/>
    <cellStyle name="procent 4 19 2 2 5" xfId="8552"/>
    <cellStyle name="procent 4 19 2 3" xfId="6138"/>
    <cellStyle name="procent 4 19 2 3 2" xfId="12903"/>
    <cellStyle name="procent 4 19 2 3 2 2" xfId="19387"/>
    <cellStyle name="procent 4 19 2 3 3" xfId="16147"/>
    <cellStyle name="procent 4 19 2 3 4" xfId="9658"/>
    <cellStyle name="procent 4 19 2 4" xfId="11293"/>
    <cellStyle name="procent 4 19 2 4 2" xfId="17777"/>
    <cellStyle name="procent 4 19 2 5" xfId="14538"/>
    <cellStyle name="procent 4 19 2 6" xfId="7995"/>
    <cellStyle name="procent 4 19 3" xfId="1146"/>
    <cellStyle name="procent 4 19 3 2" xfId="1902"/>
    <cellStyle name="procent 4 19 3 2 2" xfId="6870"/>
    <cellStyle name="procent 4 19 3 2 2 2" xfId="13607"/>
    <cellStyle name="procent 4 19 3 2 2 2 2" xfId="20091"/>
    <cellStyle name="procent 4 19 3 2 2 3" xfId="16851"/>
    <cellStyle name="procent 4 19 3 2 2 4" xfId="10363"/>
    <cellStyle name="procent 4 19 3 2 3" xfId="11995"/>
    <cellStyle name="procent 4 19 3 2 3 2" xfId="18479"/>
    <cellStyle name="procent 4 19 3 2 4" xfId="15239"/>
    <cellStyle name="procent 4 19 3 2 5" xfId="8700"/>
    <cellStyle name="procent 4 19 3 3" xfId="6293"/>
    <cellStyle name="procent 4 19 3 3 2" xfId="13055"/>
    <cellStyle name="procent 4 19 3 3 2 2" xfId="19539"/>
    <cellStyle name="procent 4 19 3 3 3" xfId="16299"/>
    <cellStyle name="procent 4 19 3 3 4" xfId="9810"/>
    <cellStyle name="procent 4 19 3 4" xfId="11441"/>
    <cellStyle name="procent 4 19 3 4 2" xfId="17925"/>
    <cellStyle name="procent 4 19 3 5" xfId="14686"/>
    <cellStyle name="procent 4 19 3 6" xfId="8143"/>
    <cellStyle name="procent 4 19 4" xfId="1606"/>
    <cellStyle name="procent 4 19 4 2" xfId="6574"/>
    <cellStyle name="procent 4 19 4 2 2" xfId="13311"/>
    <cellStyle name="procent 4 19 4 2 2 2" xfId="19795"/>
    <cellStyle name="procent 4 19 4 2 3" xfId="16555"/>
    <cellStyle name="procent 4 19 4 2 4" xfId="10067"/>
    <cellStyle name="procent 4 19 4 3" xfId="11699"/>
    <cellStyle name="procent 4 19 4 3 2" xfId="18183"/>
    <cellStyle name="procent 4 19 4 4" xfId="14943"/>
    <cellStyle name="procent 4 19 4 5" xfId="8404"/>
    <cellStyle name="procent 4 19 5" xfId="5988"/>
    <cellStyle name="procent 4 19 5 2" xfId="12754"/>
    <cellStyle name="procent 4 19 5 2 2" xfId="19238"/>
    <cellStyle name="procent 4 19 5 3" xfId="15998"/>
    <cellStyle name="procent 4 19 5 4" xfId="9508"/>
    <cellStyle name="procent 4 19 6" xfId="11145"/>
    <cellStyle name="procent 4 19 6 2" xfId="17629"/>
    <cellStyle name="procent 4 19 7" xfId="14390"/>
    <cellStyle name="procent 4 19 8" xfId="7847"/>
    <cellStyle name="procent 4 2" xfId="531"/>
    <cellStyle name="procent 4 2 10" xfId="14163"/>
    <cellStyle name="procent 4 2 11" xfId="7620"/>
    <cellStyle name="procent 4 2 2" xfId="589"/>
    <cellStyle name="procent 4 2 2 2" xfId="748"/>
    <cellStyle name="procent 4 2 2 2 2" xfId="1567"/>
    <cellStyle name="procent 4 2 2 2 2 2" xfId="6535"/>
    <cellStyle name="procent 4 2 2 2 2 2 2" xfId="13272"/>
    <cellStyle name="procent 4 2 2 2 2 2 2 2" xfId="19756"/>
    <cellStyle name="procent 4 2 2 2 2 2 3" xfId="16516"/>
    <cellStyle name="procent 4 2 2 2 2 2 4" xfId="10028"/>
    <cellStyle name="procent 4 2 2 2 2 3" xfId="11660"/>
    <cellStyle name="procent 4 2 2 2 2 3 2" xfId="18144"/>
    <cellStyle name="procent 4 2 2 2 2 4" xfId="14904"/>
    <cellStyle name="procent 4 2 2 2 2 5" xfId="8365"/>
    <cellStyle name="procent 4 2 2 2 3" xfId="5948"/>
    <cellStyle name="procent 4 2 2 2 3 2" xfId="12715"/>
    <cellStyle name="procent 4 2 2 2 3 2 2" xfId="19199"/>
    <cellStyle name="procent 4 2 2 2 3 3" xfId="15959"/>
    <cellStyle name="procent 4 2 2 2 3 4" xfId="9469"/>
    <cellStyle name="procent 4 2 2 2 4" xfId="11106"/>
    <cellStyle name="procent 4 2 2 2 4 2" xfId="17590"/>
    <cellStyle name="procent 4 2 2 2 5" xfId="14351"/>
    <cellStyle name="procent 4 2 2 2 6" xfId="7808"/>
    <cellStyle name="procent 4 2 2 3" xfId="923"/>
    <cellStyle name="procent 4 2 2 3 2" xfId="1715"/>
    <cellStyle name="procent 4 2 2 3 2 2" xfId="6683"/>
    <cellStyle name="procent 4 2 2 3 2 2 2" xfId="13420"/>
    <cellStyle name="procent 4 2 2 3 2 2 2 2" xfId="19904"/>
    <cellStyle name="procent 4 2 2 3 2 2 3" xfId="16664"/>
    <cellStyle name="procent 4 2 2 3 2 2 4" xfId="10176"/>
    <cellStyle name="procent 4 2 2 3 2 3" xfId="11808"/>
    <cellStyle name="procent 4 2 2 3 2 3 2" xfId="18292"/>
    <cellStyle name="procent 4 2 2 3 2 4" xfId="15052"/>
    <cellStyle name="procent 4 2 2 3 2 5" xfId="8513"/>
    <cellStyle name="procent 4 2 2 3 3" xfId="6099"/>
    <cellStyle name="procent 4 2 2 3 3 2" xfId="12864"/>
    <cellStyle name="procent 4 2 2 3 3 2 2" xfId="19348"/>
    <cellStyle name="procent 4 2 2 3 3 3" xfId="16108"/>
    <cellStyle name="procent 4 2 2 3 3 4" xfId="9619"/>
    <cellStyle name="procent 4 2 2 3 4" xfId="11254"/>
    <cellStyle name="procent 4 2 2 3 4 2" xfId="17738"/>
    <cellStyle name="procent 4 2 2 3 5" xfId="14499"/>
    <cellStyle name="procent 4 2 2 3 6" xfId="7956"/>
    <cellStyle name="procent 4 2 2 4" xfId="1098"/>
    <cellStyle name="procent 4 2 2 4 2" xfId="1863"/>
    <cellStyle name="procent 4 2 2 4 2 2" xfId="6831"/>
    <cellStyle name="procent 4 2 2 4 2 2 2" xfId="13568"/>
    <cellStyle name="procent 4 2 2 4 2 2 2 2" xfId="20052"/>
    <cellStyle name="procent 4 2 2 4 2 2 3" xfId="16812"/>
    <cellStyle name="procent 4 2 2 4 2 2 4" xfId="10324"/>
    <cellStyle name="procent 4 2 2 4 2 3" xfId="11956"/>
    <cellStyle name="procent 4 2 2 4 2 3 2" xfId="18440"/>
    <cellStyle name="procent 4 2 2 4 2 4" xfId="15200"/>
    <cellStyle name="procent 4 2 2 4 2 5" xfId="8661"/>
    <cellStyle name="procent 4 2 2 4 3" xfId="6253"/>
    <cellStyle name="procent 4 2 2 4 3 2" xfId="13015"/>
    <cellStyle name="procent 4 2 2 4 3 2 2" xfId="19499"/>
    <cellStyle name="procent 4 2 2 4 3 3" xfId="16259"/>
    <cellStyle name="procent 4 2 2 4 3 4" xfId="9770"/>
    <cellStyle name="procent 4 2 2 4 4" xfId="11402"/>
    <cellStyle name="procent 4 2 2 4 4 2" xfId="17886"/>
    <cellStyle name="procent 4 2 2 4 5" xfId="14647"/>
    <cellStyle name="procent 4 2 2 4 6" xfId="8104"/>
    <cellStyle name="procent 4 2 2 5" xfId="1431"/>
    <cellStyle name="procent 4 2 2 5 2" xfId="6399"/>
    <cellStyle name="procent 4 2 2 5 2 2" xfId="13136"/>
    <cellStyle name="procent 4 2 2 5 2 2 2" xfId="19620"/>
    <cellStyle name="procent 4 2 2 5 2 3" xfId="16380"/>
    <cellStyle name="procent 4 2 2 5 2 4" xfId="9892"/>
    <cellStyle name="procent 4 2 2 5 3" xfId="11524"/>
    <cellStyle name="procent 4 2 2 5 3 2" xfId="18008"/>
    <cellStyle name="procent 4 2 2 5 4" xfId="14768"/>
    <cellStyle name="procent 4 2 2 5 5" xfId="8229"/>
    <cellStyle name="procent 4 2 2 6" xfId="5809"/>
    <cellStyle name="procent 4 2 2 6 2" xfId="12577"/>
    <cellStyle name="procent 4 2 2 6 2 2" xfId="19061"/>
    <cellStyle name="procent 4 2 2 6 3" xfId="15821"/>
    <cellStyle name="procent 4 2 2 6 4" xfId="9331"/>
    <cellStyle name="procent 4 2 2 7" xfId="10970"/>
    <cellStyle name="procent 4 2 2 7 2" xfId="17454"/>
    <cellStyle name="procent 4 2 2 8" xfId="14215"/>
    <cellStyle name="procent 4 2 2 9" xfId="7672"/>
    <cellStyle name="procent 4 2 3" xfId="626"/>
    <cellStyle name="procent 4 2 3 2" xfId="784"/>
    <cellStyle name="procent 4 2 3 2 2" xfId="1599"/>
    <cellStyle name="procent 4 2 3 2 2 2" xfId="6567"/>
    <cellStyle name="procent 4 2 3 2 2 2 2" xfId="13304"/>
    <cellStyle name="procent 4 2 3 2 2 2 2 2" xfId="19788"/>
    <cellStyle name="procent 4 2 3 2 2 2 3" xfId="16548"/>
    <cellStyle name="procent 4 2 3 2 2 2 4" xfId="10060"/>
    <cellStyle name="procent 4 2 3 2 2 3" xfId="11692"/>
    <cellStyle name="procent 4 2 3 2 2 3 2" xfId="18176"/>
    <cellStyle name="procent 4 2 3 2 2 4" xfId="14936"/>
    <cellStyle name="procent 4 2 3 2 2 5" xfId="8397"/>
    <cellStyle name="procent 4 2 3 2 3" xfId="5980"/>
    <cellStyle name="procent 4 2 3 2 3 2" xfId="12747"/>
    <cellStyle name="procent 4 2 3 2 3 2 2" xfId="19231"/>
    <cellStyle name="procent 4 2 3 2 3 3" xfId="15991"/>
    <cellStyle name="procent 4 2 3 2 3 4" xfId="9501"/>
    <cellStyle name="procent 4 2 3 2 4" xfId="11138"/>
    <cellStyle name="procent 4 2 3 2 4 2" xfId="17622"/>
    <cellStyle name="procent 4 2 3 2 5" xfId="14383"/>
    <cellStyle name="procent 4 2 3 2 6" xfId="7840"/>
    <cellStyle name="procent 4 2 3 3" xfId="959"/>
    <cellStyle name="procent 4 2 3 3 2" xfId="1747"/>
    <cellStyle name="procent 4 2 3 3 2 2" xfId="6715"/>
    <cellStyle name="procent 4 2 3 3 2 2 2" xfId="13452"/>
    <cellStyle name="procent 4 2 3 3 2 2 2 2" xfId="19936"/>
    <cellStyle name="procent 4 2 3 3 2 2 3" xfId="16696"/>
    <cellStyle name="procent 4 2 3 3 2 2 4" xfId="10208"/>
    <cellStyle name="procent 4 2 3 3 2 3" xfId="11840"/>
    <cellStyle name="procent 4 2 3 3 2 3 2" xfId="18324"/>
    <cellStyle name="procent 4 2 3 3 2 4" xfId="15084"/>
    <cellStyle name="procent 4 2 3 3 2 5" xfId="8545"/>
    <cellStyle name="procent 4 2 3 3 3" xfId="6131"/>
    <cellStyle name="procent 4 2 3 3 3 2" xfId="12896"/>
    <cellStyle name="procent 4 2 3 3 3 2 2" xfId="19380"/>
    <cellStyle name="procent 4 2 3 3 3 3" xfId="16140"/>
    <cellStyle name="procent 4 2 3 3 3 4" xfId="9651"/>
    <cellStyle name="procent 4 2 3 3 4" xfId="11286"/>
    <cellStyle name="procent 4 2 3 3 4 2" xfId="17770"/>
    <cellStyle name="procent 4 2 3 3 5" xfId="14531"/>
    <cellStyle name="procent 4 2 3 3 6" xfId="7988"/>
    <cellStyle name="procent 4 2 3 4" xfId="1134"/>
    <cellStyle name="procent 4 2 3 4 2" xfId="1895"/>
    <cellStyle name="procent 4 2 3 4 2 2" xfId="6863"/>
    <cellStyle name="procent 4 2 3 4 2 2 2" xfId="13600"/>
    <cellStyle name="procent 4 2 3 4 2 2 2 2" xfId="20084"/>
    <cellStyle name="procent 4 2 3 4 2 2 3" xfId="16844"/>
    <cellStyle name="procent 4 2 3 4 2 2 4" xfId="10356"/>
    <cellStyle name="procent 4 2 3 4 2 3" xfId="11988"/>
    <cellStyle name="procent 4 2 3 4 2 3 2" xfId="18472"/>
    <cellStyle name="procent 4 2 3 4 2 4" xfId="15232"/>
    <cellStyle name="procent 4 2 3 4 2 5" xfId="8693"/>
    <cellStyle name="procent 4 2 3 4 3" xfId="6286"/>
    <cellStyle name="procent 4 2 3 4 3 2" xfId="13048"/>
    <cellStyle name="procent 4 2 3 4 3 2 2" xfId="19532"/>
    <cellStyle name="procent 4 2 3 4 3 3" xfId="16292"/>
    <cellStyle name="procent 4 2 3 4 3 4" xfId="9803"/>
    <cellStyle name="procent 4 2 3 4 4" xfId="11434"/>
    <cellStyle name="procent 4 2 3 4 4 2" xfId="17918"/>
    <cellStyle name="procent 4 2 3 4 5" xfId="14679"/>
    <cellStyle name="procent 4 2 3 4 6" xfId="8136"/>
    <cellStyle name="procent 4 2 3 5" xfId="1463"/>
    <cellStyle name="procent 4 2 3 5 2" xfId="6431"/>
    <cellStyle name="procent 4 2 3 5 2 2" xfId="13168"/>
    <cellStyle name="procent 4 2 3 5 2 2 2" xfId="19652"/>
    <cellStyle name="procent 4 2 3 5 2 3" xfId="16412"/>
    <cellStyle name="procent 4 2 3 5 2 4" xfId="9924"/>
    <cellStyle name="procent 4 2 3 5 3" xfId="11556"/>
    <cellStyle name="procent 4 2 3 5 3 2" xfId="18040"/>
    <cellStyle name="procent 4 2 3 5 4" xfId="14800"/>
    <cellStyle name="procent 4 2 3 5 5" xfId="8261"/>
    <cellStyle name="procent 4 2 3 6" xfId="5842"/>
    <cellStyle name="procent 4 2 3 6 2" xfId="12609"/>
    <cellStyle name="procent 4 2 3 6 2 2" xfId="19093"/>
    <cellStyle name="procent 4 2 3 6 3" xfId="15853"/>
    <cellStyle name="procent 4 2 3 6 4" xfId="9363"/>
    <cellStyle name="procent 4 2 3 7" xfId="11002"/>
    <cellStyle name="procent 4 2 3 7 2" xfId="17486"/>
    <cellStyle name="procent 4 2 3 8" xfId="14247"/>
    <cellStyle name="procent 4 2 3 9" xfId="7704"/>
    <cellStyle name="procent 4 2 4" xfId="681"/>
    <cellStyle name="procent 4 2 4 2" xfId="1511"/>
    <cellStyle name="procent 4 2 4 2 2" xfId="6479"/>
    <cellStyle name="procent 4 2 4 2 2 2" xfId="13216"/>
    <cellStyle name="procent 4 2 4 2 2 2 2" xfId="19700"/>
    <cellStyle name="procent 4 2 4 2 2 3" xfId="16460"/>
    <cellStyle name="procent 4 2 4 2 2 4" xfId="9972"/>
    <cellStyle name="procent 4 2 4 2 3" xfId="11604"/>
    <cellStyle name="procent 4 2 4 2 3 2" xfId="18088"/>
    <cellStyle name="procent 4 2 4 2 4" xfId="14848"/>
    <cellStyle name="procent 4 2 4 2 5" xfId="8309"/>
    <cellStyle name="procent 4 2 4 3" xfId="5890"/>
    <cellStyle name="procent 4 2 4 3 2" xfId="12657"/>
    <cellStyle name="procent 4 2 4 3 2 2" xfId="19141"/>
    <cellStyle name="procent 4 2 4 3 3" xfId="15901"/>
    <cellStyle name="procent 4 2 4 3 4" xfId="9411"/>
    <cellStyle name="procent 4 2 4 4" xfId="11050"/>
    <cellStyle name="procent 4 2 4 4 2" xfId="17534"/>
    <cellStyle name="procent 4 2 4 5" xfId="14295"/>
    <cellStyle name="procent 4 2 4 6" xfId="7752"/>
    <cellStyle name="procent 4 2 5" xfId="855"/>
    <cellStyle name="procent 4 2 5 2" xfId="1658"/>
    <cellStyle name="procent 4 2 5 2 2" xfId="6626"/>
    <cellStyle name="procent 4 2 5 2 2 2" xfId="13363"/>
    <cellStyle name="procent 4 2 5 2 2 2 2" xfId="19847"/>
    <cellStyle name="procent 4 2 5 2 2 3" xfId="16607"/>
    <cellStyle name="procent 4 2 5 2 2 4" xfId="10119"/>
    <cellStyle name="procent 4 2 5 2 3" xfId="11751"/>
    <cellStyle name="procent 4 2 5 2 3 2" xfId="18235"/>
    <cellStyle name="procent 4 2 5 2 4" xfId="14995"/>
    <cellStyle name="procent 4 2 5 2 5" xfId="8456"/>
    <cellStyle name="procent 4 2 5 3" xfId="6040"/>
    <cellStyle name="procent 4 2 5 3 2" xfId="12806"/>
    <cellStyle name="procent 4 2 5 3 2 2" xfId="19290"/>
    <cellStyle name="procent 4 2 5 3 3" xfId="16050"/>
    <cellStyle name="procent 4 2 5 3 4" xfId="9560"/>
    <cellStyle name="procent 4 2 5 4" xfId="11197"/>
    <cellStyle name="procent 4 2 5 4 2" xfId="17681"/>
    <cellStyle name="procent 4 2 5 5" xfId="14442"/>
    <cellStyle name="procent 4 2 5 6" xfId="7899"/>
    <cellStyle name="procent 4 2 6" xfId="1030"/>
    <cellStyle name="procent 4 2 6 2" xfId="1806"/>
    <cellStyle name="procent 4 2 6 2 2" xfId="6774"/>
    <cellStyle name="procent 4 2 6 2 2 2" xfId="13511"/>
    <cellStyle name="procent 4 2 6 2 2 2 2" xfId="19995"/>
    <cellStyle name="procent 4 2 6 2 2 3" xfId="16755"/>
    <cellStyle name="procent 4 2 6 2 2 4" xfId="10267"/>
    <cellStyle name="procent 4 2 6 2 3" xfId="11899"/>
    <cellStyle name="procent 4 2 6 2 3 2" xfId="18383"/>
    <cellStyle name="procent 4 2 6 2 4" xfId="15143"/>
    <cellStyle name="procent 4 2 6 2 5" xfId="8604"/>
    <cellStyle name="procent 4 2 6 3" xfId="6192"/>
    <cellStyle name="procent 4 2 6 3 2" xfId="12956"/>
    <cellStyle name="procent 4 2 6 3 2 2" xfId="19440"/>
    <cellStyle name="procent 4 2 6 3 3" xfId="16200"/>
    <cellStyle name="procent 4 2 6 3 4" xfId="9711"/>
    <cellStyle name="procent 4 2 6 4" xfId="11345"/>
    <cellStyle name="procent 4 2 6 4 2" xfId="17829"/>
    <cellStyle name="procent 4 2 6 5" xfId="14590"/>
    <cellStyle name="procent 4 2 6 6" xfId="8047"/>
    <cellStyle name="procent 4 2 7" xfId="1379"/>
    <cellStyle name="procent 4 2 7 2" xfId="6347"/>
    <cellStyle name="procent 4 2 7 2 2" xfId="13084"/>
    <cellStyle name="procent 4 2 7 2 2 2" xfId="19568"/>
    <cellStyle name="procent 4 2 7 2 3" xfId="16328"/>
    <cellStyle name="procent 4 2 7 2 4" xfId="9840"/>
    <cellStyle name="procent 4 2 7 3" xfId="11472"/>
    <cellStyle name="procent 4 2 7 3 2" xfId="17956"/>
    <cellStyle name="procent 4 2 7 4" xfId="14716"/>
    <cellStyle name="procent 4 2 7 5" xfId="8177"/>
    <cellStyle name="procent 4 2 8" xfId="5757"/>
    <cellStyle name="procent 4 2 8 2" xfId="12525"/>
    <cellStyle name="procent 4 2 8 2 2" xfId="19009"/>
    <cellStyle name="procent 4 2 8 3" xfId="15769"/>
    <cellStyle name="procent 4 2 8 4" xfId="9279"/>
    <cellStyle name="procent 4 2 9" xfId="10918"/>
    <cellStyle name="procent 4 2 9 2" xfId="17402"/>
    <cellStyle name="procent 4 20" xfId="666"/>
    <cellStyle name="procent 4 20 2" xfId="840"/>
    <cellStyle name="procent 4 20 2 2" xfId="1643"/>
    <cellStyle name="procent 4 20 2 2 2" xfId="6611"/>
    <cellStyle name="procent 4 20 2 2 2 2" xfId="13348"/>
    <cellStyle name="procent 4 20 2 2 2 2 2" xfId="19832"/>
    <cellStyle name="procent 4 20 2 2 2 3" xfId="16592"/>
    <cellStyle name="procent 4 20 2 2 2 4" xfId="10104"/>
    <cellStyle name="procent 4 20 2 2 3" xfId="11736"/>
    <cellStyle name="procent 4 20 2 2 3 2" xfId="18220"/>
    <cellStyle name="procent 4 20 2 2 4" xfId="14980"/>
    <cellStyle name="procent 4 20 2 2 5" xfId="8441"/>
    <cellStyle name="procent 4 20 2 3" xfId="6025"/>
    <cellStyle name="procent 4 20 2 3 2" xfId="12791"/>
    <cellStyle name="procent 4 20 2 3 2 2" xfId="19275"/>
    <cellStyle name="procent 4 20 2 3 3" xfId="16035"/>
    <cellStyle name="procent 4 20 2 3 4" xfId="9545"/>
    <cellStyle name="procent 4 20 2 4" xfId="11182"/>
    <cellStyle name="procent 4 20 2 4 2" xfId="17666"/>
    <cellStyle name="procent 4 20 2 5" xfId="14427"/>
    <cellStyle name="procent 4 20 2 6" xfId="7884"/>
    <cellStyle name="procent 4 20 3" xfId="1015"/>
    <cellStyle name="procent 4 20 3 2" xfId="1791"/>
    <cellStyle name="procent 4 20 3 2 2" xfId="6759"/>
    <cellStyle name="procent 4 20 3 2 2 2" xfId="13496"/>
    <cellStyle name="procent 4 20 3 2 2 2 2" xfId="19980"/>
    <cellStyle name="procent 4 20 3 2 2 3" xfId="16740"/>
    <cellStyle name="procent 4 20 3 2 2 4" xfId="10252"/>
    <cellStyle name="procent 4 20 3 2 3" xfId="11884"/>
    <cellStyle name="procent 4 20 3 2 3 2" xfId="18368"/>
    <cellStyle name="procent 4 20 3 2 4" xfId="15128"/>
    <cellStyle name="procent 4 20 3 2 5" xfId="8589"/>
    <cellStyle name="procent 4 20 3 3" xfId="6177"/>
    <cellStyle name="procent 4 20 3 3 2" xfId="12941"/>
    <cellStyle name="procent 4 20 3 3 2 2" xfId="19425"/>
    <cellStyle name="procent 4 20 3 3 3" xfId="16185"/>
    <cellStyle name="procent 4 20 3 3 4" xfId="9696"/>
    <cellStyle name="procent 4 20 3 4" xfId="11330"/>
    <cellStyle name="procent 4 20 3 4 2" xfId="17814"/>
    <cellStyle name="procent 4 20 3 5" xfId="14575"/>
    <cellStyle name="procent 4 20 3 6" xfId="8032"/>
    <cellStyle name="procent 4 20 4" xfId="1496"/>
    <cellStyle name="procent 4 20 4 2" xfId="6464"/>
    <cellStyle name="procent 4 20 4 2 2" xfId="13201"/>
    <cellStyle name="procent 4 20 4 2 2 2" xfId="19685"/>
    <cellStyle name="procent 4 20 4 2 3" xfId="16445"/>
    <cellStyle name="procent 4 20 4 2 4" xfId="9957"/>
    <cellStyle name="procent 4 20 4 3" xfId="11589"/>
    <cellStyle name="procent 4 20 4 3 2" xfId="18073"/>
    <cellStyle name="procent 4 20 4 4" xfId="14833"/>
    <cellStyle name="procent 4 20 4 5" xfId="8294"/>
    <cellStyle name="procent 4 20 5" xfId="5875"/>
    <cellStyle name="procent 4 20 5 2" xfId="12642"/>
    <cellStyle name="procent 4 20 5 2 2" xfId="19126"/>
    <cellStyle name="procent 4 20 5 3" xfId="15886"/>
    <cellStyle name="procent 4 20 5 4" xfId="9396"/>
    <cellStyle name="procent 4 20 6" xfId="11035"/>
    <cellStyle name="procent 4 20 6 2" xfId="17519"/>
    <cellStyle name="procent 4 20 7" xfId="14280"/>
    <cellStyle name="procent 4 20 8" xfId="7737"/>
    <cellStyle name="procent 4 21" xfId="704"/>
    <cellStyle name="procent 4 21 2" xfId="878"/>
    <cellStyle name="procent 4 21 2 2" xfId="1677"/>
    <cellStyle name="procent 4 21 2 2 2" xfId="6645"/>
    <cellStyle name="procent 4 21 2 2 2 2" xfId="13382"/>
    <cellStyle name="procent 4 21 2 2 2 2 2" xfId="19866"/>
    <cellStyle name="procent 4 21 2 2 2 3" xfId="16626"/>
    <cellStyle name="procent 4 21 2 2 2 4" xfId="10138"/>
    <cellStyle name="procent 4 21 2 2 3" xfId="11770"/>
    <cellStyle name="procent 4 21 2 2 3 2" xfId="18254"/>
    <cellStyle name="procent 4 21 2 2 4" xfId="15014"/>
    <cellStyle name="procent 4 21 2 2 5" xfId="8475"/>
    <cellStyle name="procent 4 21 2 3" xfId="6060"/>
    <cellStyle name="procent 4 21 2 3 2" xfId="12825"/>
    <cellStyle name="procent 4 21 2 3 2 2" xfId="19309"/>
    <cellStyle name="procent 4 21 2 3 3" xfId="16069"/>
    <cellStyle name="procent 4 21 2 3 4" xfId="9580"/>
    <cellStyle name="procent 4 21 2 4" xfId="11216"/>
    <cellStyle name="procent 4 21 2 4 2" xfId="17700"/>
    <cellStyle name="procent 4 21 2 5" xfId="14461"/>
    <cellStyle name="procent 4 21 2 6" xfId="7918"/>
    <cellStyle name="procent 4 21 3" xfId="1053"/>
    <cellStyle name="procent 4 21 3 2" xfId="1825"/>
    <cellStyle name="procent 4 21 3 2 2" xfId="6793"/>
    <cellStyle name="procent 4 21 3 2 2 2" xfId="13530"/>
    <cellStyle name="procent 4 21 3 2 2 2 2" xfId="20014"/>
    <cellStyle name="procent 4 21 3 2 2 3" xfId="16774"/>
    <cellStyle name="procent 4 21 3 2 2 4" xfId="10286"/>
    <cellStyle name="procent 4 21 3 2 3" xfId="11918"/>
    <cellStyle name="procent 4 21 3 2 3 2" xfId="18402"/>
    <cellStyle name="procent 4 21 3 2 4" xfId="15162"/>
    <cellStyle name="procent 4 21 3 2 5" xfId="8623"/>
    <cellStyle name="procent 4 21 3 3" xfId="6213"/>
    <cellStyle name="procent 4 21 3 3 2" xfId="12976"/>
    <cellStyle name="procent 4 21 3 3 2 2" xfId="19460"/>
    <cellStyle name="procent 4 21 3 3 3" xfId="16220"/>
    <cellStyle name="procent 4 21 3 3 4" xfId="9731"/>
    <cellStyle name="procent 4 21 3 4" xfId="11364"/>
    <cellStyle name="procent 4 21 3 4 2" xfId="17848"/>
    <cellStyle name="procent 4 21 3 5" xfId="14609"/>
    <cellStyle name="procent 4 21 3 6" xfId="8066"/>
    <cellStyle name="procent 4 21 4" xfId="1530"/>
    <cellStyle name="procent 4 21 4 2" xfId="6498"/>
    <cellStyle name="procent 4 21 4 2 2" xfId="13235"/>
    <cellStyle name="procent 4 21 4 2 2 2" xfId="19719"/>
    <cellStyle name="procent 4 21 4 2 3" xfId="16479"/>
    <cellStyle name="procent 4 21 4 2 4" xfId="9991"/>
    <cellStyle name="procent 4 21 4 3" xfId="11623"/>
    <cellStyle name="procent 4 21 4 3 2" xfId="18107"/>
    <cellStyle name="procent 4 21 4 4" xfId="14867"/>
    <cellStyle name="procent 4 21 4 5" xfId="8328"/>
    <cellStyle name="procent 4 21 5" xfId="5910"/>
    <cellStyle name="procent 4 21 5 2" xfId="12677"/>
    <cellStyle name="procent 4 21 5 2 2" xfId="19161"/>
    <cellStyle name="procent 4 21 5 3" xfId="15921"/>
    <cellStyle name="procent 4 21 5 4" xfId="9431"/>
    <cellStyle name="procent 4 21 6" xfId="11069"/>
    <cellStyle name="procent 4 21 6 2" xfId="17553"/>
    <cellStyle name="procent 4 21 7" xfId="14314"/>
    <cellStyle name="procent 4 21 8" xfId="7771"/>
    <cellStyle name="procent 4 22" xfId="658"/>
    <cellStyle name="procent 4 22 2" xfId="829"/>
    <cellStyle name="procent 4 22 2 2" xfId="1634"/>
    <cellStyle name="procent 4 22 2 2 2" xfId="6602"/>
    <cellStyle name="procent 4 22 2 2 2 2" xfId="13339"/>
    <cellStyle name="procent 4 22 2 2 2 2 2" xfId="19823"/>
    <cellStyle name="procent 4 22 2 2 2 3" xfId="16583"/>
    <cellStyle name="procent 4 22 2 2 2 4" xfId="10095"/>
    <cellStyle name="procent 4 22 2 2 3" xfId="11727"/>
    <cellStyle name="procent 4 22 2 2 3 2" xfId="18211"/>
    <cellStyle name="procent 4 22 2 2 4" xfId="14971"/>
    <cellStyle name="procent 4 22 2 2 5" xfId="8432"/>
    <cellStyle name="procent 4 22 2 3" xfId="6016"/>
    <cellStyle name="procent 4 22 2 3 2" xfId="12782"/>
    <cellStyle name="procent 4 22 2 3 2 2" xfId="19266"/>
    <cellStyle name="procent 4 22 2 3 3" xfId="16026"/>
    <cellStyle name="procent 4 22 2 3 4" xfId="9536"/>
    <cellStyle name="procent 4 22 2 4" xfId="11173"/>
    <cellStyle name="procent 4 22 2 4 2" xfId="17657"/>
    <cellStyle name="procent 4 22 2 5" xfId="14418"/>
    <cellStyle name="procent 4 22 2 6" xfId="7875"/>
    <cellStyle name="procent 4 22 3" xfId="1004"/>
    <cellStyle name="procent 4 22 3 2" xfId="1782"/>
    <cellStyle name="procent 4 22 3 2 2" xfId="6750"/>
    <cellStyle name="procent 4 22 3 2 2 2" xfId="13487"/>
    <cellStyle name="procent 4 22 3 2 2 2 2" xfId="19971"/>
    <cellStyle name="procent 4 22 3 2 2 3" xfId="16731"/>
    <cellStyle name="procent 4 22 3 2 2 4" xfId="10243"/>
    <cellStyle name="procent 4 22 3 2 3" xfId="11875"/>
    <cellStyle name="procent 4 22 3 2 3 2" xfId="18359"/>
    <cellStyle name="procent 4 22 3 2 4" xfId="15119"/>
    <cellStyle name="procent 4 22 3 2 5" xfId="8580"/>
    <cellStyle name="procent 4 22 3 3" xfId="6168"/>
    <cellStyle name="procent 4 22 3 3 2" xfId="12932"/>
    <cellStyle name="procent 4 22 3 3 2 2" xfId="19416"/>
    <cellStyle name="procent 4 22 3 3 3" xfId="16176"/>
    <cellStyle name="procent 4 22 3 3 4" xfId="9687"/>
    <cellStyle name="procent 4 22 3 4" xfId="11321"/>
    <cellStyle name="procent 4 22 3 4 2" xfId="17805"/>
    <cellStyle name="procent 4 22 3 5" xfId="14566"/>
    <cellStyle name="procent 4 22 3 6" xfId="8023"/>
    <cellStyle name="procent 4 22 4" xfId="1490"/>
    <cellStyle name="procent 4 22 4 2" xfId="6458"/>
    <cellStyle name="procent 4 22 4 2 2" xfId="13195"/>
    <cellStyle name="procent 4 22 4 2 2 2" xfId="19679"/>
    <cellStyle name="procent 4 22 4 2 3" xfId="16439"/>
    <cellStyle name="procent 4 22 4 2 4" xfId="9951"/>
    <cellStyle name="procent 4 22 4 3" xfId="11583"/>
    <cellStyle name="procent 4 22 4 3 2" xfId="18067"/>
    <cellStyle name="procent 4 22 4 4" xfId="14827"/>
    <cellStyle name="procent 4 22 4 5" xfId="8288"/>
    <cellStyle name="procent 4 22 5" xfId="5869"/>
    <cellStyle name="procent 4 22 5 2" xfId="12636"/>
    <cellStyle name="procent 4 22 5 2 2" xfId="19120"/>
    <cellStyle name="procent 4 22 5 3" xfId="15880"/>
    <cellStyle name="procent 4 22 5 4" xfId="9390"/>
    <cellStyle name="procent 4 22 6" xfId="11029"/>
    <cellStyle name="procent 4 22 6 2" xfId="17513"/>
    <cellStyle name="procent 4 22 7" xfId="14274"/>
    <cellStyle name="procent 4 22 8" xfId="7731"/>
    <cellStyle name="procent 4 23" xfId="694"/>
    <cellStyle name="procent 4 23 2" xfId="868"/>
    <cellStyle name="procent 4 23 2 2" xfId="1668"/>
    <cellStyle name="procent 4 23 2 2 2" xfId="6636"/>
    <cellStyle name="procent 4 23 2 2 2 2" xfId="13373"/>
    <cellStyle name="procent 4 23 2 2 2 2 2" xfId="19857"/>
    <cellStyle name="procent 4 23 2 2 2 3" xfId="16617"/>
    <cellStyle name="procent 4 23 2 2 2 4" xfId="10129"/>
    <cellStyle name="procent 4 23 2 2 3" xfId="11761"/>
    <cellStyle name="procent 4 23 2 2 3 2" xfId="18245"/>
    <cellStyle name="procent 4 23 2 2 4" xfId="15005"/>
    <cellStyle name="procent 4 23 2 2 5" xfId="8466"/>
    <cellStyle name="procent 4 23 2 3" xfId="6050"/>
    <cellStyle name="procent 4 23 2 3 2" xfId="12816"/>
    <cellStyle name="procent 4 23 2 3 2 2" xfId="19300"/>
    <cellStyle name="procent 4 23 2 3 3" xfId="16060"/>
    <cellStyle name="procent 4 23 2 3 4" xfId="9570"/>
    <cellStyle name="procent 4 23 2 4" xfId="11207"/>
    <cellStyle name="procent 4 23 2 4 2" xfId="17691"/>
    <cellStyle name="procent 4 23 2 5" xfId="14452"/>
    <cellStyle name="procent 4 23 2 6" xfId="7909"/>
    <cellStyle name="procent 4 23 3" xfId="1043"/>
    <cellStyle name="procent 4 23 3 2" xfId="1816"/>
    <cellStyle name="procent 4 23 3 2 2" xfId="6784"/>
    <cellStyle name="procent 4 23 3 2 2 2" xfId="13521"/>
    <cellStyle name="procent 4 23 3 2 2 2 2" xfId="20005"/>
    <cellStyle name="procent 4 23 3 2 2 3" xfId="16765"/>
    <cellStyle name="procent 4 23 3 2 2 4" xfId="10277"/>
    <cellStyle name="procent 4 23 3 2 3" xfId="11909"/>
    <cellStyle name="procent 4 23 3 2 3 2" xfId="18393"/>
    <cellStyle name="procent 4 23 3 2 4" xfId="15153"/>
    <cellStyle name="procent 4 23 3 2 5" xfId="8614"/>
    <cellStyle name="procent 4 23 3 3" xfId="6203"/>
    <cellStyle name="procent 4 23 3 3 2" xfId="12967"/>
    <cellStyle name="procent 4 23 3 3 2 2" xfId="19451"/>
    <cellStyle name="procent 4 23 3 3 3" xfId="16211"/>
    <cellStyle name="procent 4 23 3 3 4" xfId="9722"/>
    <cellStyle name="procent 4 23 3 4" xfId="11355"/>
    <cellStyle name="procent 4 23 3 4 2" xfId="17839"/>
    <cellStyle name="procent 4 23 3 5" xfId="14600"/>
    <cellStyle name="procent 4 23 3 6" xfId="8057"/>
    <cellStyle name="procent 4 23 4" xfId="1521"/>
    <cellStyle name="procent 4 23 4 2" xfId="6489"/>
    <cellStyle name="procent 4 23 4 2 2" xfId="13226"/>
    <cellStyle name="procent 4 23 4 2 2 2" xfId="19710"/>
    <cellStyle name="procent 4 23 4 2 3" xfId="16470"/>
    <cellStyle name="procent 4 23 4 2 4" xfId="9982"/>
    <cellStyle name="procent 4 23 4 3" xfId="11614"/>
    <cellStyle name="procent 4 23 4 3 2" xfId="18098"/>
    <cellStyle name="procent 4 23 4 4" xfId="14858"/>
    <cellStyle name="procent 4 23 4 5" xfId="8319"/>
    <cellStyle name="procent 4 23 5" xfId="5901"/>
    <cellStyle name="procent 4 23 5 2" xfId="12668"/>
    <cellStyle name="procent 4 23 5 2 2" xfId="19152"/>
    <cellStyle name="procent 4 23 5 3" xfId="15912"/>
    <cellStyle name="procent 4 23 5 4" xfId="9422"/>
    <cellStyle name="procent 4 23 6" xfId="11060"/>
    <cellStyle name="procent 4 23 6 2" xfId="17544"/>
    <cellStyle name="procent 4 23 7" xfId="14305"/>
    <cellStyle name="procent 4 23 8" xfId="7762"/>
    <cellStyle name="procent 4 24" xfId="808"/>
    <cellStyle name="procent 4 24 2" xfId="1615"/>
    <cellStyle name="procent 4 24 2 2" xfId="6583"/>
    <cellStyle name="procent 4 24 2 2 2" xfId="13320"/>
    <cellStyle name="procent 4 24 2 2 2 2" xfId="19804"/>
    <cellStyle name="procent 4 24 2 2 3" xfId="16564"/>
    <cellStyle name="procent 4 24 2 2 4" xfId="10076"/>
    <cellStyle name="procent 4 24 2 3" xfId="11708"/>
    <cellStyle name="procent 4 24 2 3 2" xfId="18192"/>
    <cellStyle name="procent 4 24 2 4" xfId="14952"/>
    <cellStyle name="procent 4 24 2 5" xfId="8413"/>
    <cellStyle name="procent 4 24 3" xfId="5997"/>
    <cellStyle name="procent 4 24 3 2" xfId="12763"/>
    <cellStyle name="procent 4 24 3 2 2" xfId="19247"/>
    <cellStyle name="procent 4 24 3 3" xfId="16007"/>
    <cellStyle name="procent 4 24 3 4" xfId="9517"/>
    <cellStyle name="procent 4 24 4" xfId="11154"/>
    <cellStyle name="procent 4 24 4 2" xfId="17638"/>
    <cellStyle name="procent 4 24 5" xfId="14399"/>
    <cellStyle name="procent 4 24 6" xfId="7856"/>
    <cellStyle name="procent 4 25" xfId="983"/>
    <cellStyle name="procent 4 25 2" xfId="1763"/>
    <cellStyle name="procent 4 25 2 2" xfId="6731"/>
    <cellStyle name="procent 4 25 2 2 2" xfId="13468"/>
    <cellStyle name="procent 4 25 2 2 2 2" xfId="19952"/>
    <cellStyle name="procent 4 25 2 2 3" xfId="16712"/>
    <cellStyle name="procent 4 25 2 2 4" xfId="10224"/>
    <cellStyle name="procent 4 25 2 3" xfId="11856"/>
    <cellStyle name="procent 4 25 2 3 2" xfId="18340"/>
    <cellStyle name="procent 4 25 2 4" xfId="15100"/>
    <cellStyle name="procent 4 25 2 5" xfId="8561"/>
    <cellStyle name="procent 4 25 3" xfId="6148"/>
    <cellStyle name="procent 4 25 3 2" xfId="12913"/>
    <cellStyle name="procent 4 25 3 2 2" xfId="19397"/>
    <cellStyle name="procent 4 25 3 3" xfId="16157"/>
    <cellStyle name="procent 4 25 3 4" xfId="9668"/>
    <cellStyle name="procent 4 25 4" xfId="11302"/>
    <cellStyle name="procent 4 25 4 2" xfId="17786"/>
    <cellStyle name="procent 4 25 5" xfId="14547"/>
    <cellStyle name="procent 4 25 6" xfId="8004"/>
    <cellStyle name="procent 4 26" xfId="1375"/>
    <cellStyle name="procent 4 26 2" xfId="6343"/>
    <cellStyle name="procent 4 26 2 2" xfId="13080"/>
    <cellStyle name="procent 4 26 2 2 2" xfId="19564"/>
    <cellStyle name="procent 4 26 2 3" xfId="16324"/>
    <cellStyle name="procent 4 26 2 4" xfId="9836"/>
    <cellStyle name="procent 4 26 3" xfId="11468"/>
    <cellStyle name="procent 4 26 3 2" xfId="17952"/>
    <cellStyle name="procent 4 26 4" xfId="14712"/>
    <cellStyle name="procent 4 26 5" xfId="8173"/>
    <cellStyle name="procent 4 27" xfId="2082"/>
    <cellStyle name="procent 4 28" xfId="5749"/>
    <cellStyle name="procent 4 28 2" xfId="12520"/>
    <cellStyle name="procent 4 28 2 2" xfId="19004"/>
    <cellStyle name="procent 4 28 3" xfId="15764"/>
    <cellStyle name="procent 4 28 4" xfId="9274"/>
    <cellStyle name="procent 4 29" xfId="7568"/>
    <cellStyle name="procent 4 3" xfId="534"/>
    <cellStyle name="procent 4 3 10" xfId="14166"/>
    <cellStyle name="procent 4 3 11" xfId="7623"/>
    <cellStyle name="procent 4 3 2" xfId="567"/>
    <cellStyle name="procent 4 3 2 2" xfId="726"/>
    <cellStyle name="procent 4 3 2 2 2" xfId="1547"/>
    <cellStyle name="procent 4 3 2 2 2 2" xfId="6515"/>
    <cellStyle name="procent 4 3 2 2 2 2 2" xfId="13252"/>
    <cellStyle name="procent 4 3 2 2 2 2 2 2" xfId="19736"/>
    <cellStyle name="procent 4 3 2 2 2 2 3" xfId="16496"/>
    <cellStyle name="procent 4 3 2 2 2 2 4" xfId="10008"/>
    <cellStyle name="procent 4 3 2 2 2 3" xfId="11640"/>
    <cellStyle name="procent 4 3 2 2 2 3 2" xfId="18124"/>
    <cellStyle name="procent 4 3 2 2 2 4" xfId="14884"/>
    <cellStyle name="procent 4 3 2 2 2 5" xfId="8345"/>
    <cellStyle name="procent 4 3 2 2 3" xfId="5928"/>
    <cellStyle name="procent 4 3 2 2 3 2" xfId="12695"/>
    <cellStyle name="procent 4 3 2 2 3 2 2" xfId="19179"/>
    <cellStyle name="procent 4 3 2 2 3 3" xfId="15939"/>
    <cellStyle name="procent 4 3 2 2 3 4" xfId="9449"/>
    <cellStyle name="procent 4 3 2 2 4" xfId="11086"/>
    <cellStyle name="procent 4 3 2 2 4 2" xfId="17570"/>
    <cellStyle name="procent 4 3 2 2 5" xfId="14331"/>
    <cellStyle name="procent 4 3 2 2 6" xfId="7788"/>
    <cellStyle name="procent 4 3 2 3" xfId="901"/>
    <cellStyle name="procent 4 3 2 3 2" xfId="1695"/>
    <cellStyle name="procent 4 3 2 3 2 2" xfId="6663"/>
    <cellStyle name="procent 4 3 2 3 2 2 2" xfId="13400"/>
    <cellStyle name="procent 4 3 2 3 2 2 2 2" xfId="19884"/>
    <cellStyle name="procent 4 3 2 3 2 2 3" xfId="16644"/>
    <cellStyle name="procent 4 3 2 3 2 2 4" xfId="10156"/>
    <cellStyle name="procent 4 3 2 3 2 3" xfId="11788"/>
    <cellStyle name="procent 4 3 2 3 2 3 2" xfId="18272"/>
    <cellStyle name="procent 4 3 2 3 2 4" xfId="15032"/>
    <cellStyle name="procent 4 3 2 3 2 5" xfId="8493"/>
    <cellStyle name="procent 4 3 2 3 3" xfId="6078"/>
    <cellStyle name="procent 4 3 2 3 3 2" xfId="12843"/>
    <cellStyle name="procent 4 3 2 3 3 2 2" xfId="19327"/>
    <cellStyle name="procent 4 3 2 3 3 3" xfId="16087"/>
    <cellStyle name="procent 4 3 2 3 3 4" xfId="9598"/>
    <cellStyle name="procent 4 3 2 3 4" xfId="11234"/>
    <cellStyle name="procent 4 3 2 3 4 2" xfId="17718"/>
    <cellStyle name="procent 4 3 2 3 5" xfId="14479"/>
    <cellStyle name="procent 4 3 2 3 6" xfId="7936"/>
    <cellStyle name="procent 4 3 2 4" xfId="1076"/>
    <cellStyle name="procent 4 3 2 4 2" xfId="1843"/>
    <cellStyle name="procent 4 3 2 4 2 2" xfId="6811"/>
    <cellStyle name="procent 4 3 2 4 2 2 2" xfId="13548"/>
    <cellStyle name="procent 4 3 2 4 2 2 2 2" xfId="20032"/>
    <cellStyle name="procent 4 3 2 4 2 2 3" xfId="16792"/>
    <cellStyle name="procent 4 3 2 4 2 2 4" xfId="10304"/>
    <cellStyle name="procent 4 3 2 4 2 3" xfId="11936"/>
    <cellStyle name="procent 4 3 2 4 2 3 2" xfId="18420"/>
    <cellStyle name="procent 4 3 2 4 2 4" xfId="15180"/>
    <cellStyle name="procent 4 3 2 4 2 5" xfId="8641"/>
    <cellStyle name="procent 4 3 2 4 3" xfId="6231"/>
    <cellStyle name="procent 4 3 2 4 3 2" xfId="12994"/>
    <cellStyle name="procent 4 3 2 4 3 2 2" xfId="19478"/>
    <cellStyle name="procent 4 3 2 4 3 3" xfId="16238"/>
    <cellStyle name="procent 4 3 2 4 3 4" xfId="9749"/>
    <cellStyle name="procent 4 3 2 4 4" xfId="11382"/>
    <cellStyle name="procent 4 3 2 4 4 2" xfId="17866"/>
    <cellStyle name="procent 4 3 2 4 5" xfId="14627"/>
    <cellStyle name="procent 4 3 2 4 6" xfId="8084"/>
    <cellStyle name="procent 4 3 2 5" xfId="1411"/>
    <cellStyle name="procent 4 3 2 5 2" xfId="6379"/>
    <cellStyle name="procent 4 3 2 5 2 2" xfId="13116"/>
    <cellStyle name="procent 4 3 2 5 2 2 2" xfId="19600"/>
    <cellStyle name="procent 4 3 2 5 2 3" xfId="16360"/>
    <cellStyle name="procent 4 3 2 5 2 4" xfId="9872"/>
    <cellStyle name="procent 4 3 2 5 3" xfId="11504"/>
    <cellStyle name="procent 4 3 2 5 3 2" xfId="17988"/>
    <cellStyle name="procent 4 3 2 5 4" xfId="14748"/>
    <cellStyle name="procent 4 3 2 5 5" xfId="8209"/>
    <cellStyle name="procent 4 3 2 6" xfId="5789"/>
    <cellStyle name="procent 4 3 2 6 2" xfId="12557"/>
    <cellStyle name="procent 4 3 2 6 2 2" xfId="19041"/>
    <cellStyle name="procent 4 3 2 6 3" xfId="15801"/>
    <cellStyle name="procent 4 3 2 6 4" xfId="9311"/>
    <cellStyle name="procent 4 3 2 7" xfId="10950"/>
    <cellStyle name="procent 4 3 2 7 2" xfId="17434"/>
    <cellStyle name="procent 4 3 2 8" xfId="14195"/>
    <cellStyle name="procent 4 3 2 9" xfId="7652"/>
    <cellStyle name="procent 4 3 3" xfId="604"/>
    <cellStyle name="procent 4 3 3 2" xfId="762"/>
    <cellStyle name="procent 4 3 3 2 2" xfId="1579"/>
    <cellStyle name="procent 4 3 3 2 2 2" xfId="6547"/>
    <cellStyle name="procent 4 3 3 2 2 2 2" xfId="13284"/>
    <cellStyle name="procent 4 3 3 2 2 2 2 2" xfId="19768"/>
    <cellStyle name="procent 4 3 3 2 2 2 3" xfId="16528"/>
    <cellStyle name="procent 4 3 3 2 2 2 4" xfId="10040"/>
    <cellStyle name="procent 4 3 3 2 2 3" xfId="11672"/>
    <cellStyle name="procent 4 3 3 2 2 3 2" xfId="18156"/>
    <cellStyle name="procent 4 3 3 2 2 4" xfId="14916"/>
    <cellStyle name="procent 4 3 3 2 2 5" xfId="8377"/>
    <cellStyle name="procent 4 3 3 2 3" xfId="5960"/>
    <cellStyle name="procent 4 3 3 2 3 2" xfId="12727"/>
    <cellStyle name="procent 4 3 3 2 3 2 2" xfId="19211"/>
    <cellStyle name="procent 4 3 3 2 3 3" xfId="15971"/>
    <cellStyle name="procent 4 3 3 2 3 4" xfId="9481"/>
    <cellStyle name="procent 4 3 3 2 4" xfId="11118"/>
    <cellStyle name="procent 4 3 3 2 4 2" xfId="17602"/>
    <cellStyle name="procent 4 3 3 2 5" xfId="14363"/>
    <cellStyle name="procent 4 3 3 2 6" xfId="7820"/>
    <cellStyle name="procent 4 3 3 3" xfId="937"/>
    <cellStyle name="procent 4 3 3 3 2" xfId="1727"/>
    <cellStyle name="procent 4 3 3 3 2 2" xfId="6695"/>
    <cellStyle name="procent 4 3 3 3 2 2 2" xfId="13432"/>
    <cellStyle name="procent 4 3 3 3 2 2 2 2" xfId="19916"/>
    <cellStyle name="procent 4 3 3 3 2 2 3" xfId="16676"/>
    <cellStyle name="procent 4 3 3 3 2 2 4" xfId="10188"/>
    <cellStyle name="procent 4 3 3 3 2 3" xfId="11820"/>
    <cellStyle name="procent 4 3 3 3 2 3 2" xfId="18304"/>
    <cellStyle name="procent 4 3 3 3 2 4" xfId="15064"/>
    <cellStyle name="procent 4 3 3 3 2 5" xfId="8525"/>
    <cellStyle name="procent 4 3 3 3 3" xfId="6111"/>
    <cellStyle name="procent 4 3 3 3 3 2" xfId="12876"/>
    <cellStyle name="procent 4 3 3 3 3 2 2" xfId="19360"/>
    <cellStyle name="procent 4 3 3 3 3 3" xfId="16120"/>
    <cellStyle name="procent 4 3 3 3 3 4" xfId="9631"/>
    <cellStyle name="procent 4 3 3 3 4" xfId="11266"/>
    <cellStyle name="procent 4 3 3 3 4 2" xfId="17750"/>
    <cellStyle name="procent 4 3 3 3 5" xfId="14511"/>
    <cellStyle name="procent 4 3 3 3 6" xfId="7968"/>
    <cellStyle name="procent 4 3 3 4" xfId="1112"/>
    <cellStyle name="procent 4 3 3 4 2" xfId="1875"/>
    <cellStyle name="procent 4 3 3 4 2 2" xfId="6843"/>
    <cellStyle name="procent 4 3 3 4 2 2 2" xfId="13580"/>
    <cellStyle name="procent 4 3 3 4 2 2 2 2" xfId="20064"/>
    <cellStyle name="procent 4 3 3 4 2 2 3" xfId="16824"/>
    <cellStyle name="procent 4 3 3 4 2 2 4" xfId="10336"/>
    <cellStyle name="procent 4 3 3 4 2 3" xfId="11968"/>
    <cellStyle name="procent 4 3 3 4 2 3 2" xfId="18452"/>
    <cellStyle name="procent 4 3 3 4 2 4" xfId="15212"/>
    <cellStyle name="procent 4 3 3 4 2 5" xfId="8673"/>
    <cellStyle name="procent 4 3 3 4 3" xfId="6266"/>
    <cellStyle name="procent 4 3 3 4 3 2" xfId="13028"/>
    <cellStyle name="procent 4 3 3 4 3 2 2" xfId="19512"/>
    <cellStyle name="procent 4 3 3 4 3 3" xfId="16272"/>
    <cellStyle name="procent 4 3 3 4 3 4" xfId="9783"/>
    <cellStyle name="procent 4 3 3 4 4" xfId="11414"/>
    <cellStyle name="procent 4 3 3 4 4 2" xfId="17898"/>
    <cellStyle name="procent 4 3 3 4 5" xfId="14659"/>
    <cellStyle name="procent 4 3 3 4 6" xfId="8116"/>
    <cellStyle name="procent 4 3 3 5" xfId="1443"/>
    <cellStyle name="procent 4 3 3 5 2" xfId="6411"/>
    <cellStyle name="procent 4 3 3 5 2 2" xfId="13148"/>
    <cellStyle name="procent 4 3 3 5 2 2 2" xfId="19632"/>
    <cellStyle name="procent 4 3 3 5 2 3" xfId="16392"/>
    <cellStyle name="procent 4 3 3 5 2 4" xfId="9904"/>
    <cellStyle name="procent 4 3 3 5 3" xfId="11536"/>
    <cellStyle name="procent 4 3 3 5 3 2" xfId="18020"/>
    <cellStyle name="procent 4 3 3 5 4" xfId="14780"/>
    <cellStyle name="procent 4 3 3 5 5" xfId="8241"/>
    <cellStyle name="procent 4 3 3 6" xfId="5822"/>
    <cellStyle name="procent 4 3 3 6 2" xfId="12589"/>
    <cellStyle name="procent 4 3 3 6 2 2" xfId="19073"/>
    <cellStyle name="procent 4 3 3 6 3" xfId="15833"/>
    <cellStyle name="procent 4 3 3 6 4" xfId="9343"/>
    <cellStyle name="procent 4 3 3 7" xfId="10982"/>
    <cellStyle name="procent 4 3 3 7 2" xfId="17466"/>
    <cellStyle name="procent 4 3 3 8" xfId="14227"/>
    <cellStyle name="procent 4 3 3 9" xfId="7684"/>
    <cellStyle name="procent 4 3 4" xfId="641"/>
    <cellStyle name="procent 4 3 4 2" xfId="1475"/>
    <cellStyle name="procent 4 3 4 2 2" xfId="6443"/>
    <cellStyle name="procent 4 3 4 2 2 2" xfId="13180"/>
    <cellStyle name="procent 4 3 4 2 2 2 2" xfId="19664"/>
    <cellStyle name="procent 4 3 4 2 2 3" xfId="16424"/>
    <cellStyle name="procent 4 3 4 2 2 4" xfId="9936"/>
    <cellStyle name="procent 4 3 4 2 3" xfId="11568"/>
    <cellStyle name="procent 4 3 4 2 3 2" xfId="18052"/>
    <cellStyle name="procent 4 3 4 2 4" xfId="14812"/>
    <cellStyle name="procent 4 3 4 2 5" xfId="8273"/>
    <cellStyle name="procent 4 3 4 3" xfId="5854"/>
    <cellStyle name="procent 4 3 4 3 2" xfId="12621"/>
    <cellStyle name="procent 4 3 4 3 2 2" xfId="19105"/>
    <cellStyle name="procent 4 3 4 3 3" xfId="15865"/>
    <cellStyle name="procent 4 3 4 3 4" xfId="9375"/>
    <cellStyle name="procent 4 3 4 4" xfId="11014"/>
    <cellStyle name="procent 4 3 4 4 2" xfId="17498"/>
    <cellStyle name="procent 4 3 4 5" xfId="14259"/>
    <cellStyle name="procent 4 3 4 6" xfId="7716"/>
    <cellStyle name="procent 4 3 5" xfId="812"/>
    <cellStyle name="procent 4 3 5 2" xfId="1619"/>
    <cellStyle name="procent 4 3 5 2 2" xfId="6587"/>
    <cellStyle name="procent 4 3 5 2 2 2" xfId="13324"/>
    <cellStyle name="procent 4 3 5 2 2 2 2" xfId="19808"/>
    <cellStyle name="procent 4 3 5 2 2 3" xfId="16568"/>
    <cellStyle name="procent 4 3 5 2 2 4" xfId="10080"/>
    <cellStyle name="procent 4 3 5 2 3" xfId="11712"/>
    <cellStyle name="procent 4 3 5 2 3 2" xfId="18196"/>
    <cellStyle name="procent 4 3 5 2 4" xfId="14956"/>
    <cellStyle name="procent 4 3 5 2 5" xfId="8417"/>
    <cellStyle name="procent 4 3 5 3" xfId="6001"/>
    <cellStyle name="procent 4 3 5 3 2" xfId="12767"/>
    <cellStyle name="procent 4 3 5 3 2 2" xfId="19251"/>
    <cellStyle name="procent 4 3 5 3 3" xfId="16011"/>
    <cellStyle name="procent 4 3 5 3 4" xfId="9521"/>
    <cellStyle name="procent 4 3 5 4" xfId="11158"/>
    <cellStyle name="procent 4 3 5 4 2" xfId="17642"/>
    <cellStyle name="procent 4 3 5 5" xfId="14403"/>
    <cellStyle name="procent 4 3 5 6" xfId="7860"/>
    <cellStyle name="procent 4 3 6" xfId="987"/>
    <cellStyle name="procent 4 3 6 2" xfId="1767"/>
    <cellStyle name="procent 4 3 6 2 2" xfId="6735"/>
    <cellStyle name="procent 4 3 6 2 2 2" xfId="13472"/>
    <cellStyle name="procent 4 3 6 2 2 2 2" xfId="19956"/>
    <cellStyle name="procent 4 3 6 2 2 3" xfId="16716"/>
    <cellStyle name="procent 4 3 6 2 2 4" xfId="10228"/>
    <cellStyle name="procent 4 3 6 2 3" xfId="11860"/>
    <cellStyle name="procent 4 3 6 2 3 2" xfId="18344"/>
    <cellStyle name="procent 4 3 6 2 4" xfId="15104"/>
    <cellStyle name="procent 4 3 6 2 5" xfId="8565"/>
    <cellStyle name="procent 4 3 6 3" xfId="6152"/>
    <cellStyle name="procent 4 3 6 3 2" xfId="12917"/>
    <cellStyle name="procent 4 3 6 3 2 2" xfId="19401"/>
    <cellStyle name="procent 4 3 6 3 3" xfId="16161"/>
    <cellStyle name="procent 4 3 6 3 4" xfId="9672"/>
    <cellStyle name="procent 4 3 6 4" xfId="11306"/>
    <cellStyle name="procent 4 3 6 4 2" xfId="17790"/>
    <cellStyle name="procent 4 3 6 5" xfId="14551"/>
    <cellStyle name="procent 4 3 6 6" xfId="8008"/>
    <cellStyle name="procent 4 3 7" xfId="1382"/>
    <cellStyle name="procent 4 3 7 2" xfId="6350"/>
    <cellStyle name="procent 4 3 7 2 2" xfId="13087"/>
    <cellStyle name="procent 4 3 7 2 2 2" xfId="19571"/>
    <cellStyle name="procent 4 3 7 2 3" xfId="16331"/>
    <cellStyle name="procent 4 3 7 2 4" xfId="9843"/>
    <cellStyle name="procent 4 3 7 3" xfId="11475"/>
    <cellStyle name="procent 4 3 7 3 2" xfId="17959"/>
    <cellStyle name="procent 4 3 7 4" xfId="14719"/>
    <cellStyle name="procent 4 3 7 5" xfId="8180"/>
    <cellStyle name="procent 4 3 8" xfId="5760"/>
    <cellStyle name="procent 4 3 8 2" xfId="12528"/>
    <cellStyle name="procent 4 3 8 2 2" xfId="19012"/>
    <cellStyle name="procent 4 3 8 3" xfId="15772"/>
    <cellStyle name="procent 4 3 8 4" xfId="9282"/>
    <cellStyle name="procent 4 3 9" xfId="10921"/>
    <cellStyle name="procent 4 3 9 2" xfId="17405"/>
    <cellStyle name="procent 4 30" xfId="10914"/>
    <cellStyle name="procent 4 30 2" xfId="17398"/>
    <cellStyle name="procent 4 31" xfId="14159"/>
    <cellStyle name="procent 4 32" xfId="7616"/>
    <cellStyle name="procent 4 4" xfId="554"/>
    <cellStyle name="procent 4 4 10" xfId="14184"/>
    <cellStyle name="procent 4 4 11" xfId="7641"/>
    <cellStyle name="procent 4 4 2" xfId="590"/>
    <cellStyle name="procent 4 4 2 2" xfId="749"/>
    <cellStyle name="procent 4 4 2 2 2" xfId="1568"/>
    <cellStyle name="procent 4 4 2 2 2 2" xfId="6536"/>
    <cellStyle name="procent 4 4 2 2 2 2 2" xfId="13273"/>
    <cellStyle name="procent 4 4 2 2 2 2 2 2" xfId="19757"/>
    <cellStyle name="procent 4 4 2 2 2 2 3" xfId="16517"/>
    <cellStyle name="procent 4 4 2 2 2 2 4" xfId="10029"/>
    <cellStyle name="procent 4 4 2 2 2 3" xfId="11661"/>
    <cellStyle name="procent 4 4 2 2 2 3 2" xfId="18145"/>
    <cellStyle name="procent 4 4 2 2 2 4" xfId="14905"/>
    <cellStyle name="procent 4 4 2 2 2 5" xfId="8366"/>
    <cellStyle name="procent 4 4 2 2 3" xfId="5949"/>
    <cellStyle name="procent 4 4 2 2 3 2" xfId="12716"/>
    <cellStyle name="procent 4 4 2 2 3 2 2" xfId="19200"/>
    <cellStyle name="procent 4 4 2 2 3 3" xfId="15960"/>
    <cellStyle name="procent 4 4 2 2 3 4" xfId="9470"/>
    <cellStyle name="procent 4 4 2 2 4" xfId="11107"/>
    <cellStyle name="procent 4 4 2 2 4 2" xfId="17591"/>
    <cellStyle name="procent 4 4 2 2 5" xfId="14352"/>
    <cellStyle name="procent 4 4 2 2 6" xfId="7809"/>
    <cellStyle name="procent 4 4 2 3" xfId="924"/>
    <cellStyle name="procent 4 4 2 3 2" xfId="1716"/>
    <cellStyle name="procent 4 4 2 3 2 2" xfId="6684"/>
    <cellStyle name="procent 4 4 2 3 2 2 2" xfId="13421"/>
    <cellStyle name="procent 4 4 2 3 2 2 2 2" xfId="19905"/>
    <cellStyle name="procent 4 4 2 3 2 2 3" xfId="16665"/>
    <cellStyle name="procent 4 4 2 3 2 2 4" xfId="10177"/>
    <cellStyle name="procent 4 4 2 3 2 3" xfId="11809"/>
    <cellStyle name="procent 4 4 2 3 2 3 2" xfId="18293"/>
    <cellStyle name="procent 4 4 2 3 2 4" xfId="15053"/>
    <cellStyle name="procent 4 4 2 3 2 5" xfId="8514"/>
    <cellStyle name="procent 4 4 2 3 3" xfId="6100"/>
    <cellStyle name="procent 4 4 2 3 3 2" xfId="12865"/>
    <cellStyle name="procent 4 4 2 3 3 2 2" xfId="19349"/>
    <cellStyle name="procent 4 4 2 3 3 3" xfId="16109"/>
    <cellStyle name="procent 4 4 2 3 3 4" xfId="9620"/>
    <cellStyle name="procent 4 4 2 3 4" xfId="11255"/>
    <cellStyle name="procent 4 4 2 3 4 2" xfId="17739"/>
    <cellStyle name="procent 4 4 2 3 5" xfId="14500"/>
    <cellStyle name="procent 4 4 2 3 6" xfId="7957"/>
    <cellStyle name="procent 4 4 2 4" xfId="1099"/>
    <cellStyle name="procent 4 4 2 4 2" xfId="1864"/>
    <cellStyle name="procent 4 4 2 4 2 2" xfId="6832"/>
    <cellStyle name="procent 4 4 2 4 2 2 2" xfId="13569"/>
    <cellStyle name="procent 4 4 2 4 2 2 2 2" xfId="20053"/>
    <cellStyle name="procent 4 4 2 4 2 2 3" xfId="16813"/>
    <cellStyle name="procent 4 4 2 4 2 2 4" xfId="10325"/>
    <cellStyle name="procent 4 4 2 4 2 3" xfId="11957"/>
    <cellStyle name="procent 4 4 2 4 2 3 2" xfId="18441"/>
    <cellStyle name="procent 4 4 2 4 2 4" xfId="15201"/>
    <cellStyle name="procent 4 4 2 4 2 5" xfId="8662"/>
    <cellStyle name="procent 4 4 2 4 3" xfId="6254"/>
    <cellStyle name="procent 4 4 2 4 3 2" xfId="13016"/>
    <cellStyle name="procent 4 4 2 4 3 2 2" xfId="19500"/>
    <cellStyle name="procent 4 4 2 4 3 3" xfId="16260"/>
    <cellStyle name="procent 4 4 2 4 3 4" xfId="9771"/>
    <cellStyle name="procent 4 4 2 4 4" xfId="11403"/>
    <cellStyle name="procent 4 4 2 4 4 2" xfId="17887"/>
    <cellStyle name="procent 4 4 2 4 5" xfId="14648"/>
    <cellStyle name="procent 4 4 2 4 6" xfId="8105"/>
    <cellStyle name="procent 4 4 2 5" xfId="1432"/>
    <cellStyle name="procent 4 4 2 5 2" xfId="6400"/>
    <cellStyle name="procent 4 4 2 5 2 2" xfId="13137"/>
    <cellStyle name="procent 4 4 2 5 2 2 2" xfId="19621"/>
    <cellStyle name="procent 4 4 2 5 2 3" xfId="16381"/>
    <cellStyle name="procent 4 4 2 5 2 4" xfId="9893"/>
    <cellStyle name="procent 4 4 2 5 3" xfId="11525"/>
    <cellStyle name="procent 4 4 2 5 3 2" xfId="18009"/>
    <cellStyle name="procent 4 4 2 5 4" xfId="14769"/>
    <cellStyle name="procent 4 4 2 5 5" xfId="8230"/>
    <cellStyle name="procent 4 4 2 6" xfId="5810"/>
    <cellStyle name="procent 4 4 2 6 2" xfId="12578"/>
    <cellStyle name="procent 4 4 2 6 2 2" xfId="19062"/>
    <cellStyle name="procent 4 4 2 6 3" xfId="15822"/>
    <cellStyle name="procent 4 4 2 6 4" xfId="9332"/>
    <cellStyle name="procent 4 4 2 7" xfId="10971"/>
    <cellStyle name="procent 4 4 2 7 2" xfId="17455"/>
    <cellStyle name="procent 4 4 2 8" xfId="14216"/>
    <cellStyle name="procent 4 4 2 9" xfId="7673"/>
    <cellStyle name="procent 4 4 3" xfId="627"/>
    <cellStyle name="procent 4 4 3 2" xfId="785"/>
    <cellStyle name="procent 4 4 3 2 2" xfId="1600"/>
    <cellStyle name="procent 4 4 3 2 2 2" xfId="6568"/>
    <cellStyle name="procent 4 4 3 2 2 2 2" xfId="13305"/>
    <cellStyle name="procent 4 4 3 2 2 2 2 2" xfId="19789"/>
    <cellStyle name="procent 4 4 3 2 2 2 3" xfId="16549"/>
    <cellStyle name="procent 4 4 3 2 2 2 4" xfId="10061"/>
    <cellStyle name="procent 4 4 3 2 2 3" xfId="11693"/>
    <cellStyle name="procent 4 4 3 2 2 3 2" xfId="18177"/>
    <cellStyle name="procent 4 4 3 2 2 4" xfId="14937"/>
    <cellStyle name="procent 4 4 3 2 2 5" xfId="8398"/>
    <cellStyle name="procent 4 4 3 2 3" xfId="5981"/>
    <cellStyle name="procent 4 4 3 2 3 2" xfId="12748"/>
    <cellStyle name="procent 4 4 3 2 3 2 2" xfId="19232"/>
    <cellStyle name="procent 4 4 3 2 3 3" xfId="15992"/>
    <cellStyle name="procent 4 4 3 2 3 4" xfId="9502"/>
    <cellStyle name="procent 4 4 3 2 4" xfId="11139"/>
    <cellStyle name="procent 4 4 3 2 4 2" xfId="17623"/>
    <cellStyle name="procent 4 4 3 2 5" xfId="14384"/>
    <cellStyle name="procent 4 4 3 2 6" xfId="7841"/>
    <cellStyle name="procent 4 4 3 3" xfId="960"/>
    <cellStyle name="procent 4 4 3 3 2" xfId="1748"/>
    <cellStyle name="procent 4 4 3 3 2 2" xfId="6716"/>
    <cellStyle name="procent 4 4 3 3 2 2 2" xfId="13453"/>
    <cellStyle name="procent 4 4 3 3 2 2 2 2" xfId="19937"/>
    <cellStyle name="procent 4 4 3 3 2 2 3" xfId="16697"/>
    <cellStyle name="procent 4 4 3 3 2 2 4" xfId="10209"/>
    <cellStyle name="procent 4 4 3 3 2 3" xfId="11841"/>
    <cellStyle name="procent 4 4 3 3 2 3 2" xfId="18325"/>
    <cellStyle name="procent 4 4 3 3 2 4" xfId="15085"/>
    <cellStyle name="procent 4 4 3 3 2 5" xfId="8546"/>
    <cellStyle name="procent 4 4 3 3 3" xfId="6132"/>
    <cellStyle name="procent 4 4 3 3 3 2" xfId="12897"/>
    <cellStyle name="procent 4 4 3 3 3 2 2" xfId="19381"/>
    <cellStyle name="procent 4 4 3 3 3 3" xfId="16141"/>
    <cellStyle name="procent 4 4 3 3 3 4" xfId="9652"/>
    <cellStyle name="procent 4 4 3 3 4" xfId="11287"/>
    <cellStyle name="procent 4 4 3 3 4 2" xfId="17771"/>
    <cellStyle name="procent 4 4 3 3 5" xfId="14532"/>
    <cellStyle name="procent 4 4 3 3 6" xfId="7989"/>
    <cellStyle name="procent 4 4 3 4" xfId="1135"/>
    <cellStyle name="procent 4 4 3 4 2" xfId="1896"/>
    <cellStyle name="procent 4 4 3 4 2 2" xfId="6864"/>
    <cellStyle name="procent 4 4 3 4 2 2 2" xfId="13601"/>
    <cellStyle name="procent 4 4 3 4 2 2 2 2" xfId="20085"/>
    <cellStyle name="procent 4 4 3 4 2 2 3" xfId="16845"/>
    <cellStyle name="procent 4 4 3 4 2 2 4" xfId="10357"/>
    <cellStyle name="procent 4 4 3 4 2 3" xfId="11989"/>
    <cellStyle name="procent 4 4 3 4 2 3 2" xfId="18473"/>
    <cellStyle name="procent 4 4 3 4 2 4" xfId="15233"/>
    <cellStyle name="procent 4 4 3 4 2 5" xfId="8694"/>
    <cellStyle name="procent 4 4 3 4 3" xfId="6287"/>
    <cellStyle name="procent 4 4 3 4 3 2" xfId="13049"/>
    <cellStyle name="procent 4 4 3 4 3 2 2" xfId="19533"/>
    <cellStyle name="procent 4 4 3 4 3 3" xfId="16293"/>
    <cellStyle name="procent 4 4 3 4 3 4" xfId="9804"/>
    <cellStyle name="procent 4 4 3 4 4" xfId="11435"/>
    <cellStyle name="procent 4 4 3 4 4 2" xfId="17919"/>
    <cellStyle name="procent 4 4 3 4 5" xfId="14680"/>
    <cellStyle name="procent 4 4 3 4 6" xfId="8137"/>
    <cellStyle name="procent 4 4 3 5" xfId="1464"/>
    <cellStyle name="procent 4 4 3 5 2" xfId="6432"/>
    <cellStyle name="procent 4 4 3 5 2 2" xfId="13169"/>
    <cellStyle name="procent 4 4 3 5 2 2 2" xfId="19653"/>
    <cellStyle name="procent 4 4 3 5 2 3" xfId="16413"/>
    <cellStyle name="procent 4 4 3 5 2 4" xfId="9925"/>
    <cellStyle name="procent 4 4 3 5 3" xfId="11557"/>
    <cellStyle name="procent 4 4 3 5 3 2" xfId="18041"/>
    <cellStyle name="procent 4 4 3 5 4" xfId="14801"/>
    <cellStyle name="procent 4 4 3 5 5" xfId="8262"/>
    <cellStyle name="procent 4 4 3 6" xfId="5843"/>
    <cellStyle name="procent 4 4 3 6 2" xfId="12610"/>
    <cellStyle name="procent 4 4 3 6 2 2" xfId="19094"/>
    <cellStyle name="procent 4 4 3 6 3" xfId="15854"/>
    <cellStyle name="procent 4 4 3 6 4" xfId="9364"/>
    <cellStyle name="procent 4 4 3 7" xfId="11003"/>
    <cellStyle name="procent 4 4 3 7 2" xfId="17487"/>
    <cellStyle name="procent 4 4 3 8" xfId="14248"/>
    <cellStyle name="procent 4 4 3 9" xfId="7705"/>
    <cellStyle name="procent 4 4 4" xfId="682"/>
    <cellStyle name="procent 4 4 4 2" xfId="1512"/>
    <cellStyle name="procent 4 4 4 2 2" xfId="6480"/>
    <cellStyle name="procent 4 4 4 2 2 2" xfId="13217"/>
    <cellStyle name="procent 4 4 4 2 2 2 2" xfId="19701"/>
    <cellStyle name="procent 4 4 4 2 2 3" xfId="16461"/>
    <cellStyle name="procent 4 4 4 2 2 4" xfId="9973"/>
    <cellStyle name="procent 4 4 4 2 3" xfId="11605"/>
    <cellStyle name="procent 4 4 4 2 3 2" xfId="18089"/>
    <cellStyle name="procent 4 4 4 2 4" xfId="14849"/>
    <cellStyle name="procent 4 4 4 2 5" xfId="8310"/>
    <cellStyle name="procent 4 4 4 3" xfId="5891"/>
    <cellStyle name="procent 4 4 4 3 2" xfId="12658"/>
    <cellStyle name="procent 4 4 4 3 2 2" xfId="19142"/>
    <cellStyle name="procent 4 4 4 3 3" xfId="15902"/>
    <cellStyle name="procent 4 4 4 3 4" xfId="9412"/>
    <cellStyle name="procent 4 4 4 4" xfId="11051"/>
    <cellStyle name="procent 4 4 4 4 2" xfId="17535"/>
    <cellStyle name="procent 4 4 4 5" xfId="14296"/>
    <cellStyle name="procent 4 4 4 6" xfId="7753"/>
    <cellStyle name="procent 4 4 5" xfId="856"/>
    <cellStyle name="procent 4 4 5 2" xfId="1659"/>
    <cellStyle name="procent 4 4 5 2 2" xfId="6627"/>
    <cellStyle name="procent 4 4 5 2 2 2" xfId="13364"/>
    <cellStyle name="procent 4 4 5 2 2 2 2" xfId="19848"/>
    <cellStyle name="procent 4 4 5 2 2 3" xfId="16608"/>
    <cellStyle name="procent 4 4 5 2 2 4" xfId="10120"/>
    <cellStyle name="procent 4 4 5 2 3" xfId="11752"/>
    <cellStyle name="procent 4 4 5 2 3 2" xfId="18236"/>
    <cellStyle name="procent 4 4 5 2 4" xfId="14996"/>
    <cellStyle name="procent 4 4 5 2 5" xfId="8457"/>
    <cellStyle name="procent 4 4 5 3" xfId="6041"/>
    <cellStyle name="procent 4 4 5 3 2" xfId="12807"/>
    <cellStyle name="procent 4 4 5 3 2 2" xfId="19291"/>
    <cellStyle name="procent 4 4 5 3 3" xfId="16051"/>
    <cellStyle name="procent 4 4 5 3 4" xfId="9561"/>
    <cellStyle name="procent 4 4 5 4" xfId="11198"/>
    <cellStyle name="procent 4 4 5 4 2" xfId="17682"/>
    <cellStyle name="procent 4 4 5 5" xfId="14443"/>
    <cellStyle name="procent 4 4 5 6" xfId="7900"/>
    <cellStyle name="procent 4 4 6" xfId="1031"/>
    <cellStyle name="procent 4 4 6 2" xfId="1807"/>
    <cellStyle name="procent 4 4 6 2 2" xfId="6775"/>
    <cellStyle name="procent 4 4 6 2 2 2" xfId="13512"/>
    <cellStyle name="procent 4 4 6 2 2 2 2" xfId="19996"/>
    <cellStyle name="procent 4 4 6 2 2 3" xfId="16756"/>
    <cellStyle name="procent 4 4 6 2 2 4" xfId="10268"/>
    <cellStyle name="procent 4 4 6 2 3" xfId="11900"/>
    <cellStyle name="procent 4 4 6 2 3 2" xfId="18384"/>
    <cellStyle name="procent 4 4 6 2 4" xfId="15144"/>
    <cellStyle name="procent 4 4 6 2 5" xfId="8605"/>
    <cellStyle name="procent 4 4 6 3" xfId="6193"/>
    <cellStyle name="procent 4 4 6 3 2" xfId="12957"/>
    <cellStyle name="procent 4 4 6 3 2 2" xfId="19441"/>
    <cellStyle name="procent 4 4 6 3 3" xfId="16201"/>
    <cellStyle name="procent 4 4 6 3 4" xfId="9712"/>
    <cellStyle name="procent 4 4 6 4" xfId="11346"/>
    <cellStyle name="procent 4 4 6 4 2" xfId="17830"/>
    <cellStyle name="procent 4 4 6 5" xfId="14591"/>
    <cellStyle name="procent 4 4 6 6" xfId="8048"/>
    <cellStyle name="procent 4 4 7" xfId="1400"/>
    <cellStyle name="procent 4 4 7 2" xfId="6368"/>
    <cellStyle name="procent 4 4 7 2 2" xfId="13105"/>
    <cellStyle name="procent 4 4 7 2 2 2" xfId="19589"/>
    <cellStyle name="procent 4 4 7 2 3" xfId="16349"/>
    <cellStyle name="procent 4 4 7 2 4" xfId="9861"/>
    <cellStyle name="procent 4 4 7 3" xfId="11493"/>
    <cellStyle name="procent 4 4 7 3 2" xfId="17977"/>
    <cellStyle name="procent 4 4 7 4" xfId="14737"/>
    <cellStyle name="procent 4 4 7 5" xfId="8198"/>
    <cellStyle name="procent 4 4 8" xfId="5778"/>
    <cellStyle name="procent 4 4 8 2" xfId="12546"/>
    <cellStyle name="procent 4 4 8 2 2" xfId="19030"/>
    <cellStyle name="procent 4 4 8 3" xfId="15790"/>
    <cellStyle name="procent 4 4 8 4" xfId="9300"/>
    <cellStyle name="procent 4 4 9" xfId="10939"/>
    <cellStyle name="procent 4 4 9 2" xfId="17423"/>
    <cellStyle name="procent 4 5" xfId="552"/>
    <cellStyle name="procent 4 5 10" xfId="14182"/>
    <cellStyle name="procent 4 5 11" xfId="7639"/>
    <cellStyle name="procent 4 5 2" xfId="587"/>
    <cellStyle name="procent 4 5 2 2" xfId="746"/>
    <cellStyle name="procent 4 5 2 2 2" xfId="1565"/>
    <cellStyle name="procent 4 5 2 2 2 2" xfId="6533"/>
    <cellStyle name="procent 4 5 2 2 2 2 2" xfId="13270"/>
    <cellStyle name="procent 4 5 2 2 2 2 2 2" xfId="19754"/>
    <cellStyle name="procent 4 5 2 2 2 2 3" xfId="16514"/>
    <cellStyle name="procent 4 5 2 2 2 2 4" xfId="10026"/>
    <cellStyle name="procent 4 5 2 2 2 3" xfId="11658"/>
    <cellStyle name="procent 4 5 2 2 2 3 2" xfId="18142"/>
    <cellStyle name="procent 4 5 2 2 2 4" xfId="14902"/>
    <cellStyle name="procent 4 5 2 2 2 5" xfId="8363"/>
    <cellStyle name="procent 4 5 2 2 3" xfId="5946"/>
    <cellStyle name="procent 4 5 2 2 3 2" xfId="12713"/>
    <cellStyle name="procent 4 5 2 2 3 2 2" xfId="19197"/>
    <cellStyle name="procent 4 5 2 2 3 3" xfId="15957"/>
    <cellStyle name="procent 4 5 2 2 3 4" xfId="9467"/>
    <cellStyle name="procent 4 5 2 2 4" xfId="11104"/>
    <cellStyle name="procent 4 5 2 2 4 2" xfId="17588"/>
    <cellStyle name="procent 4 5 2 2 5" xfId="14349"/>
    <cellStyle name="procent 4 5 2 2 6" xfId="7806"/>
    <cellStyle name="procent 4 5 2 3" xfId="921"/>
    <cellStyle name="procent 4 5 2 3 2" xfId="1713"/>
    <cellStyle name="procent 4 5 2 3 2 2" xfId="6681"/>
    <cellStyle name="procent 4 5 2 3 2 2 2" xfId="13418"/>
    <cellStyle name="procent 4 5 2 3 2 2 2 2" xfId="19902"/>
    <cellStyle name="procent 4 5 2 3 2 2 3" xfId="16662"/>
    <cellStyle name="procent 4 5 2 3 2 2 4" xfId="10174"/>
    <cellStyle name="procent 4 5 2 3 2 3" xfId="11806"/>
    <cellStyle name="procent 4 5 2 3 2 3 2" xfId="18290"/>
    <cellStyle name="procent 4 5 2 3 2 4" xfId="15050"/>
    <cellStyle name="procent 4 5 2 3 2 5" xfId="8511"/>
    <cellStyle name="procent 4 5 2 3 3" xfId="6097"/>
    <cellStyle name="procent 4 5 2 3 3 2" xfId="12862"/>
    <cellStyle name="procent 4 5 2 3 3 2 2" xfId="19346"/>
    <cellStyle name="procent 4 5 2 3 3 3" xfId="16106"/>
    <cellStyle name="procent 4 5 2 3 3 4" xfId="9617"/>
    <cellStyle name="procent 4 5 2 3 4" xfId="11252"/>
    <cellStyle name="procent 4 5 2 3 4 2" xfId="17736"/>
    <cellStyle name="procent 4 5 2 3 5" xfId="14497"/>
    <cellStyle name="procent 4 5 2 3 6" xfId="7954"/>
    <cellStyle name="procent 4 5 2 4" xfId="1096"/>
    <cellStyle name="procent 4 5 2 4 2" xfId="1861"/>
    <cellStyle name="procent 4 5 2 4 2 2" xfId="6829"/>
    <cellStyle name="procent 4 5 2 4 2 2 2" xfId="13566"/>
    <cellStyle name="procent 4 5 2 4 2 2 2 2" xfId="20050"/>
    <cellStyle name="procent 4 5 2 4 2 2 3" xfId="16810"/>
    <cellStyle name="procent 4 5 2 4 2 2 4" xfId="10322"/>
    <cellStyle name="procent 4 5 2 4 2 3" xfId="11954"/>
    <cellStyle name="procent 4 5 2 4 2 3 2" xfId="18438"/>
    <cellStyle name="procent 4 5 2 4 2 4" xfId="15198"/>
    <cellStyle name="procent 4 5 2 4 2 5" xfId="8659"/>
    <cellStyle name="procent 4 5 2 4 3" xfId="6251"/>
    <cellStyle name="procent 4 5 2 4 3 2" xfId="13013"/>
    <cellStyle name="procent 4 5 2 4 3 2 2" xfId="19497"/>
    <cellStyle name="procent 4 5 2 4 3 3" xfId="16257"/>
    <cellStyle name="procent 4 5 2 4 3 4" xfId="9768"/>
    <cellStyle name="procent 4 5 2 4 4" xfId="11400"/>
    <cellStyle name="procent 4 5 2 4 4 2" xfId="17884"/>
    <cellStyle name="procent 4 5 2 4 5" xfId="14645"/>
    <cellStyle name="procent 4 5 2 4 6" xfId="8102"/>
    <cellStyle name="procent 4 5 2 5" xfId="1429"/>
    <cellStyle name="procent 4 5 2 5 2" xfId="6397"/>
    <cellStyle name="procent 4 5 2 5 2 2" xfId="13134"/>
    <cellStyle name="procent 4 5 2 5 2 2 2" xfId="19618"/>
    <cellStyle name="procent 4 5 2 5 2 3" xfId="16378"/>
    <cellStyle name="procent 4 5 2 5 2 4" xfId="9890"/>
    <cellStyle name="procent 4 5 2 5 3" xfId="11522"/>
    <cellStyle name="procent 4 5 2 5 3 2" xfId="18006"/>
    <cellStyle name="procent 4 5 2 5 4" xfId="14766"/>
    <cellStyle name="procent 4 5 2 5 5" xfId="8227"/>
    <cellStyle name="procent 4 5 2 6" xfId="5807"/>
    <cellStyle name="procent 4 5 2 6 2" xfId="12575"/>
    <cellStyle name="procent 4 5 2 6 2 2" xfId="19059"/>
    <cellStyle name="procent 4 5 2 6 3" xfId="15819"/>
    <cellStyle name="procent 4 5 2 6 4" xfId="9329"/>
    <cellStyle name="procent 4 5 2 7" xfId="10968"/>
    <cellStyle name="procent 4 5 2 7 2" xfId="17452"/>
    <cellStyle name="procent 4 5 2 8" xfId="14213"/>
    <cellStyle name="procent 4 5 2 9" xfId="7670"/>
    <cellStyle name="procent 4 5 3" xfId="624"/>
    <cellStyle name="procent 4 5 3 2" xfId="782"/>
    <cellStyle name="procent 4 5 3 2 2" xfId="1597"/>
    <cellStyle name="procent 4 5 3 2 2 2" xfId="6565"/>
    <cellStyle name="procent 4 5 3 2 2 2 2" xfId="13302"/>
    <cellStyle name="procent 4 5 3 2 2 2 2 2" xfId="19786"/>
    <cellStyle name="procent 4 5 3 2 2 2 3" xfId="16546"/>
    <cellStyle name="procent 4 5 3 2 2 2 4" xfId="10058"/>
    <cellStyle name="procent 4 5 3 2 2 3" xfId="11690"/>
    <cellStyle name="procent 4 5 3 2 2 3 2" xfId="18174"/>
    <cellStyle name="procent 4 5 3 2 2 4" xfId="14934"/>
    <cellStyle name="procent 4 5 3 2 2 5" xfId="8395"/>
    <cellStyle name="procent 4 5 3 2 3" xfId="5978"/>
    <cellStyle name="procent 4 5 3 2 3 2" xfId="12745"/>
    <cellStyle name="procent 4 5 3 2 3 2 2" xfId="19229"/>
    <cellStyle name="procent 4 5 3 2 3 3" xfId="15989"/>
    <cellStyle name="procent 4 5 3 2 3 4" xfId="9499"/>
    <cellStyle name="procent 4 5 3 2 4" xfId="11136"/>
    <cellStyle name="procent 4 5 3 2 4 2" xfId="17620"/>
    <cellStyle name="procent 4 5 3 2 5" xfId="14381"/>
    <cellStyle name="procent 4 5 3 2 6" xfId="7838"/>
    <cellStyle name="procent 4 5 3 3" xfId="957"/>
    <cellStyle name="procent 4 5 3 3 2" xfId="1745"/>
    <cellStyle name="procent 4 5 3 3 2 2" xfId="6713"/>
    <cellStyle name="procent 4 5 3 3 2 2 2" xfId="13450"/>
    <cellStyle name="procent 4 5 3 3 2 2 2 2" xfId="19934"/>
    <cellStyle name="procent 4 5 3 3 2 2 3" xfId="16694"/>
    <cellStyle name="procent 4 5 3 3 2 2 4" xfId="10206"/>
    <cellStyle name="procent 4 5 3 3 2 3" xfId="11838"/>
    <cellStyle name="procent 4 5 3 3 2 3 2" xfId="18322"/>
    <cellStyle name="procent 4 5 3 3 2 4" xfId="15082"/>
    <cellStyle name="procent 4 5 3 3 2 5" xfId="8543"/>
    <cellStyle name="procent 4 5 3 3 3" xfId="6129"/>
    <cellStyle name="procent 4 5 3 3 3 2" xfId="12894"/>
    <cellStyle name="procent 4 5 3 3 3 2 2" xfId="19378"/>
    <cellStyle name="procent 4 5 3 3 3 3" xfId="16138"/>
    <cellStyle name="procent 4 5 3 3 3 4" xfId="9649"/>
    <cellStyle name="procent 4 5 3 3 4" xfId="11284"/>
    <cellStyle name="procent 4 5 3 3 4 2" xfId="17768"/>
    <cellStyle name="procent 4 5 3 3 5" xfId="14529"/>
    <cellStyle name="procent 4 5 3 3 6" xfId="7986"/>
    <cellStyle name="procent 4 5 3 4" xfId="1132"/>
    <cellStyle name="procent 4 5 3 4 2" xfId="1893"/>
    <cellStyle name="procent 4 5 3 4 2 2" xfId="6861"/>
    <cellStyle name="procent 4 5 3 4 2 2 2" xfId="13598"/>
    <cellStyle name="procent 4 5 3 4 2 2 2 2" xfId="20082"/>
    <cellStyle name="procent 4 5 3 4 2 2 3" xfId="16842"/>
    <cellStyle name="procent 4 5 3 4 2 2 4" xfId="10354"/>
    <cellStyle name="procent 4 5 3 4 2 3" xfId="11986"/>
    <cellStyle name="procent 4 5 3 4 2 3 2" xfId="18470"/>
    <cellStyle name="procent 4 5 3 4 2 4" xfId="15230"/>
    <cellStyle name="procent 4 5 3 4 2 5" xfId="8691"/>
    <cellStyle name="procent 4 5 3 4 3" xfId="6284"/>
    <cellStyle name="procent 4 5 3 4 3 2" xfId="13046"/>
    <cellStyle name="procent 4 5 3 4 3 2 2" xfId="19530"/>
    <cellStyle name="procent 4 5 3 4 3 3" xfId="16290"/>
    <cellStyle name="procent 4 5 3 4 3 4" xfId="9801"/>
    <cellStyle name="procent 4 5 3 4 4" xfId="11432"/>
    <cellStyle name="procent 4 5 3 4 4 2" xfId="17916"/>
    <cellStyle name="procent 4 5 3 4 5" xfId="14677"/>
    <cellStyle name="procent 4 5 3 4 6" xfId="8134"/>
    <cellStyle name="procent 4 5 3 5" xfId="1461"/>
    <cellStyle name="procent 4 5 3 5 2" xfId="6429"/>
    <cellStyle name="procent 4 5 3 5 2 2" xfId="13166"/>
    <cellStyle name="procent 4 5 3 5 2 2 2" xfId="19650"/>
    <cellStyle name="procent 4 5 3 5 2 3" xfId="16410"/>
    <cellStyle name="procent 4 5 3 5 2 4" xfId="9922"/>
    <cellStyle name="procent 4 5 3 5 3" xfId="11554"/>
    <cellStyle name="procent 4 5 3 5 3 2" xfId="18038"/>
    <cellStyle name="procent 4 5 3 5 4" xfId="14798"/>
    <cellStyle name="procent 4 5 3 5 5" xfId="8259"/>
    <cellStyle name="procent 4 5 3 6" xfId="5840"/>
    <cellStyle name="procent 4 5 3 6 2" xfId="12607"/>
    <cellStyle name="procent 4 5 3 6 2 2" xfId="19091"/>
    <cellStyle name="procent 4 5 3 6 3" xfId="15851"/>
    <cellStyle name="procent 4 5 3 6 4" xfId="9361"/>
    <cellStyle name="procent 4 5 3 7" xfId="11000"/>
    <cellStyle name="procent 4 5 3 7 2" xfId="17484"/>
    <cellStyle name="procent 4 5 3 8" xfId="14245"/>
    <cellStyle name="procent 4 5 3 9" xfId="7702"/>
    <cellStyle name="procent 4 5 4" xfId="679"/>
    <cellStyle name="procent 4 5 4 2" xfId="1509"/>
    <cellStyle name="procent 4 5 4 2 2" xfId="6477"/>
    <cellStyle name="procent 4 5 4 2 2 2" xfId="13214"/>
    <cellStyle name="procent 4 5 4 2 2 2 2" xfId="19698"/>
    <cellStyle name="procent 4 5 4 2 2 3" xfId="16458"/>
    <cellStyle name="procent 4 5 4 2 2 4" xfId="9970"/>
    <cellStyle name="procent 4 5 4 2 3" xfId="11602"/>
    <cellStyle name="procent 4 5 4 2 3 2" xfId="18086"/>
    <cellStyle name="procent 4 5 4 2 4" xfId="14846"/>
    <cellStyle name="procent 4 5 4 2 5" xfId="8307"/>
    <cellStyle name="procent 4 5 4 3" xfId="5888"/>
    <cellStyle name="procent 4 5 4 3 2" xfId="12655"/>
    <cellStyle name="procent 4 5 4 3 2 2" xfId="19139"/>
    <cellStyle name="procent 4 5 4 3 3" xfId="15899"/>
    <cellStyle name="procent 4 5 4 3 4" xfId="9409"/>
    <cellStyle name="procent 4 5 4 4" xfId="11048"/>
    <cellStyle name="procent 4 5 4 4 2" xfId="17532"/>
    <cellStyle name="procent 4 5 4 5" xfId="14293"/>
    <cellStyle name="procent 4 5 4 6" xfId="7750"/>
    <cellStyle name="procent 4 5 5" xfId="853"/>
    <cellStyle name="procent 4 5 5 2" xfId="1656"/>
    <cellStyle name="procent 4 5 5 2 2" xfId="6624"/>
    <cellStyle name="procent 4 5 5 2 2 2" xfId="13361"/>
    <cellStyle name="procent 4 5 5 2 2 2 2" xfId="19845"/>
    <cellStyle name="procent 4 5 5 2 2 3" xfId="16605"/>
    <cellStyle name="procent 4 5 5 2 2 4" xfId="10117"/>
    <cellStyle name="procent 4 5 5 2 3" xfId="11749"/>
    <cellStyle name="procent 4 5 5 2 3 2" xfId="18233"/>
    <cellStyle name="procent 4 5 5 2 4" xfId="14993"/>
    <cellStyle name="procent 4 5 5 2 5" xfId="8454"/>
    <cellStyle name="procent 4 5 5 3" xfId="6038"/>
    <cellStyle name="procent 4 5 5 3 2" xfId="12804"/>
    <cellStyle name="procent 4 5 5 3 2 2" xfId="19288"/>
    <cellStyle name="procent 4 5 5 3 3" xfId="16048"/>
    <cellStyle name="procent 4 5 5 3 4" xfId="9558"/>
    <cellStyle name="procent 4 5 5 4" xfId="11195"/>
    <cellStyle name="procent 4 5 5 4 2" xfId="17679"/>
    <cellStyle name="procent 4 5 5 5" xfId="14440"/>
    <cellStyle name="procent 4 5 5 6" xfId="7897"/>
    <cellStyle name="procent 4 5 6" xfId="1028"/>
    <cellStyle name="procent 4 5 6 2" xfId="1804"/>
    <cellStyle name="procent 4 5 6 2 2" xfId="6772"/>
    <cellStyle name="procent 4 5 6 2 2 2" xfId="13509"/>
    <cellStyle name="procent 4 5 6 2 2 2 2" xfId="19993"/>
    <cellStyle name="procent 4 5 6 2 2 3" xfId="16753"/>
    <cellStyle name="procent 4 5 6 2 2 4" xfId="10265"/>
    <cellStyle name="procent 4 5 6 2 3" xfId="11897"/>
    <cellStyle name="procent 4 5 6 2 3 2" xfId="18381"/>
    <cellStyle name="procent 4 5 6 2 4" xfId="15141"/>
    <cellStyle name="procent 4 5 6 2 5" xfId="8602"/>
    <cellStyle name="procent 4 5 6 3" xfId="6190"/>
    <cellStyle name="procent 4 5 6 3 2" xfId="12954"/>
    <cellStyle name="procent 4 5 6 3 2 2" xfId="19438"/>
    <cellStyle name="procent 4 5 6 3 3" xfId="16198"/>
    <cellStyle name="procent 4 5 6 3 4" xfId="9709"/>
    <cellStyle name="procent 4 5 6 4" xfId="11343"/>
    <cellStyle name="procent 4 5 6 4 2" xfId="17827"/>
    <cellStyle name="procent 4 5 6 5" xfId="14588"/>
    <cellStyle name="procent 4 5 6 6" xfId="8045"/>
    <cellStyle name="procent 4 5 7" xfId="1398"/>
    <cellStyle name="procent 4 5 7 2" xfId="6366"/>
    <cellStyle name="procent 4 5 7 2 2" xfId="13103"/>
    <cellStyle name="procent 4 5 7 2 2 2" xfId="19587"/>
    <cellStyle name="procent 4 5 7 2 3" xfId="16347"/>
    <cellStyle name="procent 4 5 7 2 4" xfId="9859"/>
    <cellStyle name="procent 4 5 7 3" xfId="11491"/>
    <cellStyle name="procent 4 5 7 3 2" xfId="17975"/>
    <cellStyle name="procent 4 5 7 4" xfId="14735"/>
    <cellStyle name="procent 4 5 7 5" xfId="8196"/>
    <cellStyle name="procent 4 5 8" xfId="5776"/>
    <cellStyle name="procent 4 5 8 2" xfId="12544"/>
    <cellStyle name="procent 4 5 8 2 2" xfId="19028"/>
    <cellStyle name="procent 4 5 8 3" xfId="15788"/>
    <cellStyle name="procent 4 5 8 4" xfId="9298"/>
    <cellStyle name="procent 4 5 9" xfId="10937"/>
    <cellStyle name="procent 4 5 9 2" xfId="17421"/>
    <cellStyle name="procent 4 6" xfId="548"/>
    <cellStyle name="procent 4 6 10" xfId="14178"/>
    <cellStyle name="procent 4 6 11" xfId="7635"/>
    <cellStyle name="procent 4 6 2" xfId="581"/>
    <cellStyle name="procent 4 6 2 2" xfId="740"/>
    <cellStyle name="procent 4 6 2 2 2" xfId="1559"/>
    <cellStyle name="procent 4 6 2 2 2 2" xfId="6527"/>
    <cellStyle name="procent 4 6 2 2 2 2 2" xfId="13264"/>
    <cellStyle name="procent 4 6 2 2 2 2 2 2" xfId="19748"/>
    <cellStyle name="procent 4 6 2 2 2 2 3" xfId="16508"/>
    <cellStyle name="procent 4 6 2 2 2 2 4" xfId="10020"/>
    <cellStyle name="procent 4 6 2 2 2 3" xfId="11652"/>
    <cellStyle name="procent 4 6 2 2 2 3 2" xfId="18136"/>
    <cellStyle name="procent 4 6 2 2 2 4" xfId="14896"/>
    <cellStyle name="procent 4 6 2 2 2 5" xfId="8357"/>
    <cellStyle name="procent 4 6 2 2 3" xfId="5940"/>
    <cellStyle name="procent 4 6 2 2 3 2" xfId="12707"/>
    <cellStyle name="procent 4 6 2 2 3 2 2" xfId="19191"/>
    <cellStyle name="procent 4 6 2 2 3 3" xfId="15951"/>
    <cellStyle name="procent 4 6 2 2 3 4" xfId="9461"/>
    <cellStyle name="procent 4 6 2 2 4" xfId="11098"/>
    <cellStyle name="procent 4 6 2 2 4 2" xfId="17582"/>
    <cellStyle name="procent 4 6 2 2 5" xfId="14343"/>
    <cellStyle name="procent 4 6 2 2 6" xfId="7800"/>
    <cellStyle name="procent 4 6 2 3" xfId="915"/>
    <cellStyle name="procent 4 6 2 3 2" xfId="1707"/>
    <cellStyle name="procent 4 6 2 3 2 2" xfId="6675"/>
    <cellStyle name="procent 4 6 2 3 2 2 2" xfId="13412"/>
    <cellStyle name="procent 4 6 2 3 2 2 2 2" xfId="19896"/>
    <cellStyle name="procent 4 6 2 3 2 2 3" xfId="16656"/>
    <cellStyle name="procent 4 6 2 3 2 2 4" xfId="10168"/>
    <cellStyle name="procent 4 6 2 3 2 3" xfId="11800"/>
    <cellStyle name="procent 4 6 2 3 2 3 2" xfId="18284"/>
    <cellStyle name="procent 4 6 2 3 2 4" xfId="15044"/>
    <cellStyle name="procent 4 6 2 3 2 5" xfId="8505"/>
    <cellStyle name="procent 4 6 2 3 3" xfId="6091"/>
    <cellStyle name="procent 4 6 2 3 3 2" xfId="12856"/>
    <cellStyle name="procent 4 6 2 3 3 2 2" xfId="19340"/>
    <cellStyle name="procent 4 6 2 3 3 3" xfId="16100"/>
    <cellStyle name="procent 4 6 2 3 3 4" xfId="9611"/>
    <cellStyle name="procent 4 6 2 3 4" xfId="11246"/>
    <cellStyle name="procent 4 6 2 3 4 2" xfId="17730"/>
    <cellStyle name="procent 4 6 2 3 5" xfId="14491"/>
    <cellStyle name="procent 4 6 2 3 6" xfId="7948"/>
    <cellStyle name="procent 4 6 2 4" xfId="1090"/>
    <cellStyle name="procent 4 6 2 4 2" xfId="1855"/>
    <cellStyle name="procent 4 6 2 4 2 2" xfId="6823"/>
    <cellStyle name="procent 4 6 2 4 2 2 2" xfId="13560"/>
    <cellStyle name="procent 4 6 2 4 2 2 2 2" xfId="20044"/>
    <cellStyle name="procent 4 6 2 4 2 2 3" xfId="16804"/>
    <cellStyle name="procent 4 6 2 4 2 2 4" xfId="10316"/>
    <cellStyle name="procent 4 6 2 4 2 3" xfId="11948"/>
    <cellStyle name="procent 4 6 2 4 2 3 2" xfId="18432"/>
    <cellStyle name="procent 4 6 2 4 2 4" xfId="15192"/>
    <cellStyle name="procent 4 6 2 4 2 5" xfId="8653"/>
    <cellStyle name="procent 4 6 2 4 3" xfId="6245"/>
    <cellStyle name="procent 4 6 2 4 3 2" xfId="13007"/>
    <cellStyle name="procent 4 6 2 4 3 2 2" xfId="19491"/>
    <cellStyle name="procent 4 6 2 4 3 3" xfId="16251"/>
    <cellStyle name="procent 4 6 2 4 3 4" xfId="9762"/>
    <cellStyle name="procent 4 6 2 4 4" xfId="11394"/>
    <cellStyle name="procent 4 6 2 4 4 2" xfId="17878"/>
    <cellStyle name="procent 4 6 2 4 5" xfId="14639"/>
    <cellStyle name="procent 4 6 2 4 6" xfId="8096"/>
    <cellStyle name="procent 4 6 2 5" xfId="1423"/>
    <cellStyle name="procent 4 6 2 5 2" xfId="6391"/>
    <cellStyle name="procent 4 6 2 5 2 2" xfId="13128"/>
    <cellStyle name="procent 4 6 2 5 2 2 2" xfId="19612"/>
    <cellStyle name="procent 4 6 2 5 2 3" xfId="16372"/>
    <cellStyle name="procent 4 6 2 5 2 4" xfId="9884"/>
    <cellStyle name="procent 4 6 2 5 3" xfId="11516"/>
    <cellStyle name="procent 4 6 2 5 3 2" xfId="18000"/>
    <cellStyle name="procent 4 6 2 5 4" xfId="14760"/>
    <cellStyle name="procent 4 6 2 5 5" xfId="8221"/>
    <cellStyle name="procent 4 6 2 6" xfId="5801"/>
    <cellStyle name="procent 4 6 2 6 2" xfId="12569"/>
    <cellStyle name="procent 4 6 2 6 2 2" xfId="19053"/>
    <cellStyle name="procent 4 6 2 6 3" xfId="15813"/>
    <cellStyle name="procent 4 6 2 6 4" xfId="9323"/>
    <cellStyle name="procent 4 6 2 7" xfId="10962"/>
    <cellStyle name="procent 4 6 2 7 2" xfId="17446"/>
    <cellStyle name="procent 4 6 2 8" xfId="14207"/>
    <cellStyle name="procent 4 6 2 9" xfId="7664"/>
    <cellStyle name="procent 4 6 3" xfId="618"/>
    <cellStyle name="procent 4 6 3 2" xfId="776"/>
    <cellStyle name="procent 4 6 3 2 2" xfId="1591"/>
    <cellStyle name="procent 4 6 3 2 2 2" xfId="6559"/>
    <cellStyle name="procent 4 6 3 2 2 2 2" xfId="13296"/>
    <cellStyle name="procent 4 6 3 2 2 2 2 2" xfId="19780"/>
    <cellStyle name="procent 4 6 3 2 2 2 3" xfId="16540"/>
    <cellStyle name="procent 4 6 3 2 2 2 4" xfId="10052"/>
    <cellStyle name="procent 4 6 3 2 2 3" xfId="11684"/>
    <cellStyle name="procent 4 6 3 2 2 3 2" xfId="18168"/>
    <cellStyle name="procent 4 6 3 2 2 4" xfId="14928"/>
    <cellStyle name="procent 4 6 3 2 2 5" xfId="8389"/>
    <cellStyle name="procent 4 6 3 2 3" xfId="5972"/>
    <cellStyle name="procent 4 6 3 2 3 2" xfId="12739"/>
    <cellStyle name="procent 4 6 3 2 3 2 2" xfId="19223"/>
    <cellStyle name="procent 4 6 3 2 3 3" xfId="15983"/>
    <cellStyle name="procent 4 6 3 2 3 4" xfId="9493"/>
    <cellStyle name="procent 4 6 3 2 4" xfId="11130"/>
    <cellStyle name="procent 4 6 3 2 4 2" xfId="17614"/>
    <cellStyle name="procent 4 6 3 2 5" xfId="14375"/>
    <cellStyle name="procent 4 6 3 2 6" xfId="7832"/>
    <cellStyle name="procent 4 6 3 3" xfId="951"/>
    <cellStyle name="procent 4 6 3 3 2" xfId="1739"/>
    <cellStyle name="procent 4 6 3 3 2 2" xfId="6707"/>
    <cellStyle name="procent 4 6 3 3 2 2 2" xfId="13444"/>
    <cellStyle name="procent 4 6 3 3 2 2 2 2" xfId="19928"/>
    <cellStyle name="procent 4 6 3 3 2 2 3" xfId="16688"/>
    <cellStyle name="procent 4 6 3 3 2 2 4" xfId="10200"/>
    <cellStyle name="procent 4 6 3 3 2 3" xfId="11832"/>
    <cellStyle name="procent 4 6 3 3 2 3 2" xfId="18316"/>
    <cellStyle name="procent 4 6 3 3 2 4" xfId="15076"/>
    <cellStyle name="procent 4 6 3 3 2 5" xfId="8537"/>
    <cellStyle name="procent 4 6 3 3 3" xfId="6123"/>
    <cellStyle name="procent 4 6 3 3 3 2" xfId="12888"/>
    <cellStyle name="procent 4 6 3 3 3 2 2" xfId="19372"/>
    <cellStyle name="procent 4 6 3 3 3 3" xfId="16132"/>
    <cellStyle name="procent 4 6 3 3 3 4" xfId="9643"/>
    <cellStyle name="procent 4 6 3 3 4" xfId="11278"/>
    <cellStyle name="procent 4 6 3 3 4 2" xfId="17762"/>
    <cellStyle name="procent 4 6 3 3 5" xfId="14523"/>
    <cellStyle name="procent 4 6 3 3 6" xfId="7980"/>
    <cellStyle name="procent 4 6 3 4" xfId="1126"/>
    <cellStyle name="procent 4 6 3 4 2" xfId="1887"/>
    <cellStyle name="procent 4 6 3 4 2 2" xfId="6855"/>
    <cellStyle name="procent 4 6 3 4 2 2 2" xfId="13592"/>
    <cellStyle name="procent 4 6 3 4 2 2 2 2" xfId="20076"/>
    <cellStyle name="procent 4 6 3 4 2 2 3" xfId="16836"/>
    <cellStyle name="procent 4 6 3 4 2 2 4" xfId="10348"/>
    <cellStyle name="procent 4 6 3 4 2 3" xfId="11980"/>
    <cellStyle name="procent 4 6 3 4 2 3 2" xfId="18464"/>
    <cellStyle name="procent 4 6 3 4 2 4" xfId="15224"/>
    <cellStyle name="procent 4 6 3 4 2 5" xfId="8685"/>
    <cellStyle name="procent 4 6 3 4 3" xfId="6278"/>
    <cellStyle name="procent 4 6 3 4 3 2" xfId="13040"/>
    <cellStyle name="procent 4 6 3 4 3 2 2" xfId="19524"/>
    <cellStyle name="procent 4 6 3 4 3 3" xfId="16284"/>
    <cellStyle name="procent 4 6 3 4 3 4" xfId="9795"/>
    <cellStyle name="procent 4 6 3 4 4" xfId="11426"/>
    <cellStyle name="procent 4 6 3 4 4 2" xfId="17910"/>
    <cellStyle name="procent 4 6 3 4 5" xfId="14671"/>
    <cellStyle name="procent 4 6 3 4 6" xfId="8128"/>
    <cellStyle name="procent 4 6 3 5" xfId="1455"/>
    <cellStyle name="procent 4 6 3 5 2" xfId="6423"/>
    <cellStyle name="procent 4 6 3 5 2 2" xfId="13160"/>
    <cellStyle name="procent 4 6 3 5 2 2 2" xfId="19644"/>
    <cellStyle name="procent 4 6 3 5 2 3" xfId="16404"/>
    <cellStyle name="procent 4 6 3 5 2 4" xfId="9916"/>
    <cellStyle name="procent 4 6 3 5 3" xfId="11548"/>
    <cellStyle name="procent 4 6 3 5 3 2" xfId="18032"/>
    <cellStyle name="procent 4 6 3 5 4" xfId="14792"/>
    <cellStyle name="procent 4 6 3 5 5" xfId="8253"/>
    <cellStyle name="procent 4 6 3 6" xfId="5834"/>
    <cellStyle name="procent 4 6 3 6 2" xfId="12601"/>
    <cellStyle name="procent 4 6 3 6 2 2" xfId="19085"/>
    <cellStyle name="procent 4 6 3 6 3" xfId="15845"/>
    <cellStyle name="procent 4 6 3 6 4" xfId="9355"/>
    <cellStyle name="procent 4 6 3 7" xfId="10994"/>
    <cellStyle name="procent 4 6 3 7 2" xfId="17478"/>
    <cellStyle name="procent 4 6 3 8" xfId="14239"/>
    <cellStyle name="procent 4 6 3 9" xfId="7696"/>
    <cellStyle name="procent 4 6 4" xfId="673"/>
    <cellStyle name="procent 4 6 4 2" xfId="1503"/>
    <cellStyle name="procent 4 6 4 2 2" xfId="6471"/>
    <cellStyle name="procent 4 6 4 2 2 2" xfId="13208"/>
    <cellStyle name="procent 4 6 4 2 2 2 2" xfId="19692"/>
    <cellStyle name="procent 4 6 4 2 2 3" xfId="16452"/>
    <cellStyle name="procent 4 6 4 2 2 4" xfId="9964"/>
    <cellStyle name="procent 4 6 4 2 3" xfId="11596"/>
    <cellStyle name="procent 4 6 4 2 3 2" xfId="18080"/>
    <cellStyle name="procent 4 6 4 2 4" xfId="14840"/>
    <cellStyle name="procent 4 6 4 2 5" xfId="8301"/>
    <cellStyle name="procent 4 6 4 3" xfId="5882"/>
    <cellStyle name="procent 4 6 4 3 2" xfId="12649"/>
    <cellStyle name="procent 4 6 4 3 2 2" xfId="19133"/>
    <cellStyle name="procent 4 6 4 3 3" xfId="15893"/>
    <cellStyle name="procent 4 6 4 3 4" xfId="9403"/>
    <cellStyle name="procent 4 6 4 4" xfId="11042"/>
    <cellStyle name="procent 4 6 4 4 2" xfId="17526"/>
    <cellStyle name="procent 4 6 4 5" xfId="14287"/>
    <cellStyle name="procent 4 6 4 6" xfId="7744"/>
    <cellStyle name="procent 4 6 5" xfId="847"/>
    <cellStyle name="procent 4 6 5 2" xfId="1650"/>
    <cellStyle name="procent 4 6 5 2 2" xfId="6618"/>
    <cellStyle name="procent 4 6 5 2 2 2" xfId="13355"/>
    <cellStyle name="procent 4 6 5 2 2 2 2" xfId="19839"/>
    <cellStyle name="procent 4 6 5 2 2 3" xfId="16599"/>
    <cellStyle name="procent 4 6 5 2 2 4" xfId="10111"/>
    <cellStyle name="procent 4 6 5 2 3" xfId="11743"/>
    <cellStyle name="procent 4 6 5 2 3 2" xfId="18227"/>
    <cellStyle name="procent 4 6 5 2 4" xfId="14987"/>
    <cellStyle name="procent 4 6 5 2 5" xfId="8448"/>
    <cellStyle name="procent 4 6 5 3" xfId="6032"/>
    <cellStyle name="procent 4 6 5 3 2" xfId="12798"/>
    <cellStyle name="procent 4 6 5 3 2 2" xfId="19282"/>
    <cellStyle name="procent 4 6 5 3 3" xfId="16042"/>
    <cellStyle name="procent 4 6 5 3 4" xfId="9552"/>
    <cellStyle name="procent 4 6 5 4" xfId="11189"/>
    <cellStyle name="procent 4 6 5 4 2" xfId="17673"/>
    <cellStyle name="procent 4 6 5 5" xfId="14434"/>
    <cellStyle name="procent 4 6 5 6" xfId="7891"/>
    <cellStyle name="procent 4 6 6" xfId="1022"/>
    <cellStyle name="procent 4 6 6 2" xfId="1798"/>
    <cellStyle name="procent 4 6 6 2 2" xfId="6766"/>
    <cellStyle name="procent 4 6 6 2 2 2" xfId="13503"/>
    <cellStyle name="procent 4 6 6 2 2 2 2" xfId="19987"/>
    <cellStyle name="procent 4 6 6 2 2 3" xfId="16747"/>
    <cellStyle name="procent 4 6 6 2 2 4" xfId="10259"/>
    <cellStyle name="procent 4 6 6 2 3" xfId="11891"/>
    <cellStyle name="procent 4 6 6 2 3 2" xfId="18375"/>
    <cellStyle name="procent 4 6 6 2 4" xfId="15135"/>
    <cellStyle name="procent 4 6 6 2 5" xfId="8596"/>
    <cellStyle name="procent 4 6 6 3" xfId="6184"/>
    <cellStyle name="procent 4 6 6 3 2" xfId="12948"/>
    <cellStyle name="procent 4 6 6 3 2 2" xfId="19432"/>
    <cellStyle name="procent 4 6 6 3 3" xfId="16192"/>
    <cellStyle name="procent 4 6 6 3 4" xfId="9703"/>
    <cellStyle name="procent 4 6 6 4" xfId="11337"/>
    <cellStyle name="procent 4 6 6 4 2" xfId="17821"/>
    <cellStyle name="procent 4 6 6 5" xfId="14582"/>
    <cellStyle name="procent 4 6 6 6" xfId="8039"/>
    <cellStyle name="procent 4 6 7" xfId="1394"/>
    <cellStyle name="procent 4 6 7 2" xfId="6362"/>
    <cellStyle name="procent 4 6 7 2 2" xfId="13099"/>
    <cellStyle name="procent 4 6 7 2 2 2" xfId="19583"/>
    <cellStyle name="procent 4 6 7 2 3" xfId="16343"/>
    <cellStyle name="procent 4 6 7 2 4" xfId="9855"/>
    <cellStyle name="procent 4 6 7 3" xfId="11487"/>
    <cellStyle name="procent 4 6 7 3 2" xfId="17971"/>
    <cellStyle name="procent 4 6 7 4" xfId="14731"/>
    <cellStyle name="procent 4 6 7 5" xfId="8192"/>
    <cellStyle name="procent 4 6 8" xfId="5772"/>
    <cellStyle name="procent 4 6 8 2" xfId="12540"/>
    <cellStyle name="procent 4 6 8 2 2" xfId="19024"/>
    <cellStyle name="procent 4 6 8 3" xfId="15784"/>
    <cellStyle name="procent 4 6 8 4" xfId="9294"/>
    <cellStyle name="procent 4 6 9" xfId="10933"/>
    <cellStyle name="procent 4 6 9 2" xfId="17417"/>
    <cellStyle name="procent 4 7" xfId="543"/>
    <cellStyle name="procent 4 7 10" xfId="14174"/>
    <cellStyle name="procent 4 7 11" xfId="7631"/>
    <cellStyle name="procent 4 7 2" xfId="576"/>
    <cellStyle name="procent 4 7 2 2" xfId="735"/>
    <cellStyle name="procent 4 7 2 2 2" xfId="1555"/>
    <cellStyle name="procent 4 7 2 2 2 2" xfId="6523"/>
    <cellStyle name="procent 4 7 2 2 2 2 2" xfId="13260"/>
    <cellStyle name="procent 4 7 2 2 2 2 2 2" xfId="19744"/>
    <cellStyle name="procent 4 7 2 2 2 2 3" xfId="16504"/>
    <cellStyle name="procent 4 7 2 2 2 2 4" xfId="10016"/>
    <cellStyle name="procent 4 7 2 2 2 3" xfId="11648"/>
    <cellStyle name="procent 4 7 2 2 2 3 2" xfId="18132"/>
    <cellStyle name="procent 4 7 2 2 2 4" xfId="14892"/>
    <cellStyle name="procent 4 7 2 2 2 5" xfId="8353"/>
    <cellStyle name="procent 4 7 2 2 3" xfId="5936"/>
    <cellStyle name="procent 4 7 2 2 3 2" xfId="12703"/>
    <cellStyle name="procent 4 7 2 2 3 2 2" xfId="19187"/>
    <cellStyle name="procent 4 7 2 2 3 3" xfId="15947"/>
    <cellStyle name="procent 4 7 2 2 3 4" xfId="9457"/>
    <cellStyle name="procent 4 7 2 2 4" xfId="11094"/>
    <cellStyle name="procent 4 7 2 2 4 2" xfId="17578"/>
    <cellStyle name="procent 4 7 2 2 5" xfId="14339"/>
    <cellStyle name="procent 4 7 2 2 6" xfId="7796"/>
    <cellStyle name="procent 4 7 2 3" xfId="910"/>
    <cellStyle name="procent 4 7 2 3 2" xfId="1703"/>
    <cellStyle name="procent 4 7 2 3 2 2" xfId="6671"/>
    <cellStyle name="procent 4 7 2 3 2 2 2" xfId="13408"/>
    <cellStyle name="procent 4 7 2 3 2 2 2 2" xfId="19892"/>
    <cellStyle name="procent 4 7 2 3 2 2 3" xfId="16652"/>
    <cellStyle name="procent 4 7 2 3 2 2 4" xfId="10164"/>
    <cellStyle name="procent 4 7 2 3 2 3" xfId="11796"/>
    <cellStyle name="procent 4 7 2 3 2 3 2" xfId="18280"/>
    <cellStyle name="procent 4 7 2 3 2 4" xfId="15040"/>
    <cellStyle name="procent 4 7 2 3 2 5" xfId="8501"/>
    <cellStyle name="procent 4 7 2 3 3" xfId="6087"/>
    <cellStyle name="procent 4 7 2 3 3 2" xfId="12852"/>
    <cellStyle name="procent 4 7 2 3 3 2 2" xfId="19336"/>
    <cellStyle name="procent 4 7 2 3 3 3" xfId="16096"/>
    <cellStyle name="procent 4 7 2 3 3 4" xfId="9607"/>
    <cellStyle name="procent 4 7 2 3 4" xfId="11242"/>
    <cellStyle name="procent 4 7 2 3 4 2" xfId="17726"/>
    <cellStyle name="procent 4 7 2 3 5" xfId="14487"/>
    <cellStyle name="procent 4 7 2 3 6" xfId="7944"/>
    <cellStyle name="procent 4 7 2 4" xfId="1085"/>
    <cellStyle name="procent 4 7 2 4 2" xfId="1851"/>
    <cellStyle name="procent 4 7 2 4 2 2" xfId="6819"/>
    <cellStyle name="procent 4 7 2 4 2 2 2" xfId="13556"/>
    <cellStyle name="procent 4 7 2 4 2 2 2 2" xfId="20040"/>
    <cellStyle name="procent 4 7 2 4 2 2 3" xfId="16800"/>
    <cellStyle name="procent 4 7 2 4 2 2 4" xfId="10312"/>
    <cellStyle name="procent 4 7 2 4 2 3" xfId="11944"/>
    <cellStyle name="procent 4 7 2 4 2 3 2" xfId="18428"/>
    <cellStyle name="procent 4 7 2 4 2 4" xfId="15188"/>
    <cellStyle name="procent 4 7 2 4 2 5" xfId="8649"/>
    <cellStyle name="procent 4 7 2 4 3" xfId="6240"/>
    <cellStyle name="procent 4 7 2 4 3 2" xfId="13002"/>
    <cellStyle name="procent 4 7 2 4 3 2 2" xfId="19486"/>
    <cellStyle name="procent 4 7 2 4 3 3" xfId="16246"/>
    <cellStyle name="procent 4 7 2 4 3 4" xfId="9757"/>
    <cellStyle name="procent 4 7 2 4 4" xfId="11390"/>
    <cellStyle name="procent 4 7 2 4 4 2" xfId="17874"/>
    <cellStyle name="procent 4 7 2 4 5" xfId="14635"/>
    <cellStyle name="procent 4 7 2 4 6" xfId="8092"/>
    <cellStyle name="procent 4 7 2 5" xfId="1419"/>
    <cellStyle name="procent 4 7 2 5 2" xfId="6387"/>
    <cellStyle name="procent 4 7 2 5 2 2" xfId="13124"/>
    <cellStyle name="procent 4 7 2 5 2 2 2" xfId="19608"/>
    <cellStyle name="procent 4 7 2 5 2 3" xfId="16368"/>
    <cellStyle name="procent 4 7 2 5 2 4" xfId="9880"/>
    <cellStyle name="procent 4 7 2 5 3" xfId="11512"/>
    <cellStyle name="procent 4 7 2 5 3 2" xfId="17996"/>
    <cellStyle name="procent 4 7 2 5 4" xfId="14756"/>
    <cellStyle name="procent 4 7 2 5 5" xfId="8217"/>
    <cellStyle name="procent 4 7 2 6" xfId="5797"/>
    <cellStyle name="procent 4 7 2 6 2" xfId="12565"/>
    <cellStyle name="procent 4 7 2 6 2 2" xfId="19049"/>
    <cellStyle name="procent 4 7 2 6 3" xfId="15809"/>
    <cellStyle name="procent 4 7 2 6 4" xfId="9319"/>
    <cellStyle name="procent 4 7 2 7" xfId="10958"/>
    <cellStyle name="procent 4 7 2 7 2" xfId="17442"/>
    <cellStyle name="procent 4 7 2 8" xfId="14203"/>
    <cellStyle name="procent 4 7 2 9" xfId="7660"/>
    <cellStyle name="procent 4 7 3" xfId="613"/>
    <cellStyle name="procent 4 7 3 2" xfId="771"/>
    <cellStyle name="procent 4 7 3 2 2" xfId="1587"/>
    <cellStyle name="procent 4 7 3 2 2 2" xfId="6555"/>
    <cellStyle name="procent 4 7 3 2 2 2 2" xfId="13292"/>
    <cellStyle name="procent 4 7 3 2 2 2 2 2" xfId="19776"/>
    <cellStyle name="procent 4 7 3 2 2 2 3" xfId="16536"/>
    <cellStyle name="procent 4 7 3 2 2 2 4" xfId="10048"/>
    <cellStyle name="procent 4 7 3 2 2 3" xfId="11680"/>
    <cellStyle name="procent 4 7 3 2 2 3 2" xfId="18164"/>
    <cellStyle name="procent 4 7 3 2 2 4" xfId="14924"/>
    <cellStyle name="procent 4 7 3 2 2 5" xfId="8385"/>
    <cellStyle name="procent 4 7 3 2 3" xfId="5968"/>
    <cellStyle name="procent 4 7 3 2 3 2" xfId="12735"/>
    <cellStyle name="procent 4 7 3 2 3 2 2" xfId="19219"/>
    <cellStyle name="procent 4 7 3 2 3 3" xfId="15979"/>
    <cellStyle name="procent 4 7 3 2 3 4" xfId="9489"/>
    <cellStyle name="procent 4 7 3 2 4" xfId="11126"/>
    <cellStyle name="procent 4 7 3 2 4 2" xfId="17610"/>
    <cellStyle name="procent 4 7 3 2 5" xfId="14371"/>
    <cellStyle name="procent 4 7 3 2 6" xfId="7828"/>
    <cellStyle name="procent 4 7 3 3" xfId="946"/>
    <cellStyle name="procent 4 7 3 3 2" xfId="1735"/>
    <cellStyle name="procent 4 7 3 3 2 2" xfId="6703"/>
    <cellStyle name="procent 4 7 3 3 2 2 2" xfId="13440"/>
    <cellStyle name="procent 4 7 3 3 2 2 2 2" xfId="19924"/>
    <cellStyle name="procent 4 7 3 3 2 2 3" xfId="16684"/>
    <cellStyle name="procent 4 7 3 3 2 2 4" xfId="10196"/>
    <cellStyle name="procent 4 7 3 3 2 3" xfId="11828"/>
    <cellStyle name="procent 4 7 3 3 2 3 2" xfId="18312"/>
    <cellStyle name="procent 4 7 3 3 2 4" xfId="15072"/>
    <cellStyle name="procent 4 7 3 3 2 5" xfId="8533"/>
    <cellStyle name="procent 4 7 3 3 3" xfId="6119"/>
    <cellStyle name="procent 4 7 3 3 3 2" xfId="12884"/>
    <cellStyle name="procent 4 7 3 3 3 2 2" xfId="19368"/>
    <cellStyle name="procent 4 7 3 3 3 3" xfId="16128"/>
    <cellStyle name="procent 4 7 3 3 3 4" xfId="9639"/>
    <cellStyle name="procent 4 7 3 3 4" xfId="11274"/>
    <cellStyle name="procent 4 7 3 3 4 2" xfId="17758"/>
    <cellStyle name="procent 4 7 3 3 5" xfId="14519"/>
    <cellStyle name="procent 4 7 3 3 6" xfId="7976"/>
    <cellStyle name="procent 4 7 3 4" xfId="1121"/>
    <cellStyle name="procent 4 7 3 4 2" xfId="1883"/>
    <cellStyle name="procent 4 7 3 4 2 2" xfId="6851"/>
    <cellStyle name="procent 4 7 3 4 2 2 2" xfId="13588"/>
    <cellStyle name="procent 4 7 3 4 2 2 2 2" xfId="20072"/>
    <cellStyle name="procent 4 7 3 4 2 2 3" xfId="16832"/>
    <cellStyle name="procent 4 7 3 4 2 2 4" xfId="10344"/>
    <cellStyle name="procent 4 7 3 4 2 3" xfId="11976"/>
    <cellStyle name="procent 4 7 3 4 2 3 2" xfId="18460"/>
    <cellStyle name="procent 4 7 3 4 2 4" xfId="15220"/>
    <cellStyle name="procent 4 7 3 4 2 5" xfId="8681"/>
    <cellStyle name="procent 4 7 3 4 3" xfId="6274"/>
    <cellStyle name="procent 4 7 3 4 3 2" xfId="13036"/>
    <cellStyle name="procent 4 7 3 4 3 2 2" xfId="19520"/>
    <cellStyle name="procent 4 7 3 4 3 3" xfId="16280"/>
    <cellStyle name="procent 4 7 3 4 3 4" xfId="9791"/>
    <cellStyle name="procent 4 7 3 4 4" xfId="11422"/>
    <cellStyle name="procent 4 7 3 4 4 2" xfId="17906"/>
    <cellStyle name="procent 4 7 3 4 5" xfId="14667"/>
    <cellStyle name="procent 4 7 3 4 6" xfId="8124"/>
    <cellStyle name="procent 4 7 3 5" xfId="1451"/>
    <cellStyle name="procent 4 7 3 5 2" xfId="6419"/>
    <cellStyle name="procent 4 7 3 5 2 2" xfId="13156"/>
    <cellStyle name="procent 4 7 3 5 2 2 2" xfId="19640"/>
    <cellStyle name="procent 4 7 3 5 2 3" xfId="16400"/>
    <cellStyle name="procent 4 7 3 5 2 4" xfId="9912"/>
    <cellStyle name="procent 4 7 3 5 3" xfId="11544"/>
    <cellStyle name="procent 4 7 3 5 3 2" xfId="18028"/>
    <cellStyle name="procent 4 7 3 5 4" xfId="14788"/>
    <cellStyle name="procent 4 7 3 5 5" xfId="8249"/>
    <cellStyle name="procent 4 7 3 6" xfId="5830"/>
    <cellStyle name="procent 4 7 3 6 2" xfId="12597"/>
    <cellStyle name="procent 4 7 3 6 2 2" xfId="19081"/>
    <cellStyle name="procent 4 7 3 6 3" xfId="15841"/>
    <cellStyle name="procent 4 7 3 6 4" xfId="9351"/>
    <cellStyle name="procent 4 7 3 7" xfId="10990"/>
    <cellStyle name="procent 4 7 3 7 2" xfId="17474"/>
    <cellStyle name="procent 4 7 3 8" xfId="14235"/>
    <cellStyle name="procent 4 7 3 9" xfId="7692"/>
    <cellStyle name="procent 4 7 4" xfId="650"/>
    <cellStyle name="procent 4 7 4 2" xfId="1483"/>
    <cellStyle name="procent 4 7 4 2 2" xfId="6451"/>
    <cellStyle name="procent 4 7 4 2 2 2" xfId="13188"/>
    <cellStyle name="procent 4 7 4 2 2 2 2" xfId="19672"/>
    <cellStyle name="procent 4 7 4 2 2 3" xfId="16432"/>
    <cellStyle name="procent 4 7 4 2 2 4" xfId="9944"/>
    <cellStyle name="procent 4 7 4 2 3" xfId="11576"/>
    <cellStyle name="procent 4 7 4 2 3 2" xfId="18060"/>
    <cellStyle name="procent 4 7 4 2 4" xfId="14820"/>
    <cellStyle name="procent 4 7 4 2 5" xfId="8281"/>
    <cellStyle name="procent 4 7 4 3" xfId="5862"/>
    <cellStyle name="procent 4 7 4 3 2" xfId="12629"/>
    <cellStyle name="procent 4 7 4 3 2 2" xfId="19113"/>
    <cellStyle name="procent 4 7 4 3 3" xfId="15873"/>
    <cellStyle name="procent 4 7 4 3 4" xfId="9383"/>
    <cellStyle name="procent 4 7 4 4" xfId="11022"/>
    <cellStyle name="procent 4 7 4 4 2" xfId="17506"/>
    <cellStyle name="procent 4 7 4 5" xfId="14267"/>
    <cellStyle name="procent 4 7 4 6" xfId="7724"/>
    <cellStyle name="procent 4 7 5" xfId="821"/>
    <cellStyle name="procent 4 7 5 2" xfId="1627"/>
    <cellStyle name="procent 4 7 5 2 2" xfId="6595"/>
    <cellStyle name="procent 4 7 5 2 2 2" xfId="13332"/>
    <cellStyle name="procent 4 7 5 2 2 2 2" xfId="19816"/>
    <cellStyle name="procent 4 7 5 2 2 3" xfId="16576"/>
    <cellStyle name="procent 4 7 5 2 2 4" xfId="10088"/>
    <cellStyle name="procent 4 7 5 2 3" xfId="11720"/>
    <cellStyle name="procent 4 7 5 2 3 2" xfId="18204"/>
    <cellStyle name="procent 4 7 5 2 4" xfId="14964"/>
    <cellStyle name="procent 4 7 5 2 5" xfId="8425"/>
    <cellStyle name="procent 4 7 5 3" xfId="6009"/>
    <cellStyle name="procent 4 7 5 3 2" xfId="12775"/>
    <cellStyle name="procent 4 7 5 3 2 2" xfId="19259"/>
    <cellStyle name="procent 4 7 5 3 3" xfId="16019"/>
    <cellStyle name="procent 4 7 5 3 4" xfId="9529"/>
    <cellStyle name="procent 4 7 5 4" xfId="11166"/>
    <cellStyle name="procent 4 7 5 4 2" xfId="17650"/>
    <cellStyle name="procent 4 7 5 5" xfId="14411"/>
    <cellStyle name="procent 4 7 5 6" xfId="7868"/>
    <cellStyle name="procent 4 7 6" xfId="996"/>
    <cellStyle name="procent 4 7 6 2" xfId="1775"/>
    <cellStyle name="procent 4 7 6 2 2" xfId="6743"/>
    <cellStyle name="procent 4 7 6 2 2 2" xfId="13480"/>
    <cellStyle name="procent 4 7 6 2 2 2 2" xfId="19964"/>
    <cellStyle name="procent 4 7 6 2 2 3" xfId="16724"/>
    <cellStyle name="procent 4 7 6 2 2 4" xfId="10236"/>
    <cellStyle name="procent 4 7 6 2 3" xfId="11868"/>
    <cellStyle name="procent 4 7 6 2 3 2" xfId="18352"/>
    <cellStyle name="procent 4 7 6 2 4" xfId="15112"/>
    <cellStyle name="procent 4 7 6 2 5" xfId="8573"/>
    <cellStyle name="procent 4 7 6 3" xfId="6161"/>
    <cellStyle name="procent 4 7 6 3 2" xfId="12925"/>
    <cellStyle name="procent 4 7 6 3 2 2" xfId="19409"/>
    <cellStyle name="procent 4 7 6 3 3" xfId="16169"/>
    <cellStyle name="procent 4 7 6 3 4" xfId="9680"/>
    <cellStyle name="procent 4 7 6 4" xfId="11314"/>
    <cellStyle name="procent 4 7 6 4 2" xfId="17798"/>
    <cellStyle name="procent 4 7 6 5" xfId="14559"/>
    <cellStyle name="procent 4 7 6 6" xfId="8016"/>
    <cellStyle name="procent 4 7 7" xfId="1390"/>
    <cellStyle name="procent 4 7 7 2" xfId="6358"/>
    <cellStyle name="procent 4 7 7 2 2" xfId="13095"/>
    <cellStyle name="procent 4 7 7 2 2 2" xfId="19579"/>
    <cellStyle name="procent 4 7 7 2 3" xfId="16339"/>
    <cellStyle name="procent 4 7 7 2 4" xfId="9851"/>
    <cellStyle name="procent 4 7 7 3" xfId="11483"/>
    <cellStyle name="procent 4 7 7 3 2" xfId="17967"/>
    <cellStyle name="procent 4 7 7 4" xfId="14727"/>
    <cellStyle name="procent 4 7 7 5" xfId="8188"/>
    <cellStyle name="procent 4 7 8" xfId="5768"/>
    <cellStyle name="procent 4 7 8 2" xfId="12536"/>
    <cellStyle name="procent 4 7 8 2 2" xfId="19020"/>
    <cellStyle name="procent 4 7 8 3" xfId="15780"/>
    <cellStyle name="procent 4 7 8 4" xfId="9290"/>
    <cellStyle name="procent 4 7 9" xfId="10929"/>
    <cellStyle name="procent 4 7 9 2" xfId="17413"/>
    <cellStyle name="procent 4 8" xfId="535"/>
    <cellStyle name="procent 4 8 10" xfId="14167"/>
    <cellStyle name="procent 4 8 11" xfId="7624"/>
    <cellStyle name="procent 4 8 2" xfId="568"/>
    <cellStyle name="procent 4 8 2 2" xfId="727"/>
    <cellStyle name="procent 4 8 2 2 2" xfId="1548"/>
    <cellStyle name="procent 4 8 2 2 2 2" xfId="6516"/>
    <cellStyle name="procent 4 8 2 2 2 2 2" xfId="13253"/>
    <cellStyle name="procent 4 8 2 2 2 2 2 2" xfId="19737"/>
    <cellStyle name="procent 4 8 2 2 2 2 3" xfId="16497"/>
    <cellStyle name="procent 4 8 2 2 2 2 4" xfId="10009"/>
    <cellStyle name="procent 4 8 2 2 2 3" xfId="11641"/>
    <cellStyle name="procent 4 8 2 2 2 3 2" xfId="18125"/>
    <cellStyle name="procent 4 8 2 2 2 4" xfId="14885"/>
    <cellStyle name="procent 4 8 2 2 2 5" xfId="8346"/>
    <cellStyle name="procent 4 8 2 2 3" xfId="5929"/>
    <cellStyle name="procent 4 8 2 2 3 2" xfId="12696"/>
    <cellStyle name="procent 4 8 2 2 3 2 2" xfId="19180"/>
    <cellStyle name="procent 4 8 2 2 3 3" xfId="15940"/>
    <cellStyle name="procent 4 8 2 2 3 4" xfId="9450"/>
    <cellStyle name="procent 4 8 2 2 4" xfId="11087"/>
    <cellStyle name="procent 4 8 2 2 4 2" xfId="17571"/>
    <cellStyle name="procent 4 8 2 2 5" xfId="14332"/>
    <cellStyle name="procent 4 8 2 2 6" xfId="7789"/>
    <cellStyle name="procent 4 8 2 3" xfId="902"/>
    <cellStyle name="procent 4 8 2 3 2" xfId="1696"/>
    <cellStyle name="procent 4 8 2 3 2 2" xfId="6664"/>
    <cellStyle name="procent 4 8 2 3 2 2 2" xfId="13401"/>
    <cellStyle name="procent 4 8 2 3 2 2 2 2" xfId="19885"/>
    <cellStyle name="procent 4 8 2 3 2 2 3" xfId="16645"/>
    <cellStyle name="procent 4 8 2 3 2 2 4" xfId="10157"/>
    <cellStyle name="procent 4 8 2 3 2 3" xfId="11789"/>
    <cellStyle name="procent 4 8 2 3 2 3 2" xfId="18273"/>
    <cellStyle name="procent 4 8 2 3 2 4" xfId="15033"/>
    <cellStyle name="procent 4 8 2 3 2 5" xfId="8494"/>
    <cellStyle name="procent 4 8 2 3 3" xfId="6079"/>
    <cellStyle name="procent 4 8 2 3 3 2" xfId="12844"/>
    <cellStyle name="procent 4 8 2 3 3 2 2" xfId="19328"/>
    <cellStyle name="procent 4 8 2 3 3 3" xfId="16088"/>
    <cellStyle name="procent 4 8 2 3 3 4" xfId="9599"/>
    <cellStyle name="procent 4 8 2 3 4" xfId="11235"/>
    <cellStyle name="procent 4 8 2 3 4 2" xfId="17719"/>
    <cellStyle name="procent 4 8 2 3 5" xfId="14480"/>
    <cellStyle name="procent 4 8 2 3 6" xfId="7937"/>
    <cellStyle name="procent 4 8 2 4" xfId="1077"/>
    <cellStyle name="procent 4 8 2 4 2" xfId="1844"/>
    <cellStyle name="procent 4 8 2 4 2 2" xfId="6812"/>
    <cellStyle name="procent 4 8 2 4 2 2 2" xfId="13549"/>
    <cellStyle name="procent 4 8 2 4 2 2 2 2" xfId="20033"/>
    <cellStyle name="procent 4 8 2 4 2 2 3" xfId="16793"/>
    <cellStyle name="procent 4 8 2 4 2 2 4" xfId="10305"/>
    <cellStyle name="procent 4 8 2 4 2 3" xfId="11937"/>
    <cellStyle name="procent 4 8 2 4 2 3 2" xfId="18421"/>
    <cellStyle name="procent 4 8 2 4 2 4" xfId="15181"/>
    <cellStyle name="procent 4 8 2 4 2 5" xfId="8642"/>
    <cellStyle name="procent 4 8 2 4 3" xfId="6232"/>
    <cellStyle name="procent 4 8 2 4 3 2" xfId="12995"/>
    <cellStyle name="procent 4 8 2 4 3 2 2" xfId="19479"/>
    <cellStyle name="procent 4 8 2 4 3 3" xfId="16239"/>
    <cellStyle name="procent 4 8 2 4 3 4" xfId="9750"/>
    <cellStyle name="procent 4 8 2 4 4" xfId="11383"/>
    <cellStyle name="procent 4 8 2 4 4 2" xfId="17867"/>
    <cellStyle name="procent 4 8 2 4 5" xfId="14628"/>
    <cellStyle name="procent 4 8 2 4 6" xfId="8085"/>
    <cellStyle name="procent 4 8 2 5" xfId="1412"/>
    <cellStyle name="procent 4 8 2 5 2" xfId="6380"/>
    <cellStyle name="procent 4 8 2 5 2 2" xfId="13117"/>
    <cellStyle name="procent 4 8 2 5 2 2 2" xfId="19601"/>
    <cellStyle name="procent 4 8 2 5 2 3" xfId="16361"/>
    <cellStyle name="procent 4 8 2 5 2 4" xfId="9873"/>
    <cellStyle name="procent 4 8 2 5 3" xfId="11505"/>
    <cellStyle name="procent 4 8 2 5 3 2" xfId="17989"/>
    <cellStyle name="procent 4 8 2 5 4" xfId="14749"/>
    <cellStyle name="procent 4 8 2 5 5" xfId="8210"/>
    <cellStyle name="procent 4 8 2 6" xfId="5790"/>
    <cellStyle name="procent 4 8 2 6 2" xfId="12558"/>
    <cellStyle name="procent 4 8 2 6 2 2" xfId="19042"/>
    <cellStyle name="procent 4 8 2 6 3" xfId="15802"/>
    <cellStyle name="procent 4 8 2 6 4" xfId="9312"/>
    <cellStyle name="procent 4 8 2 7" xfId="10951"/>
    <cellStyle name="procent 4 8 2 7 2" xfId="17435"/>
    <cellStyle name="procent 4 8 2 8" xfId="14196"/>
    <cellStyle name="procent 4 8 2 9" xfId="7653"/>
    <cellStyle name="procent 4 8 3" xfId="605"/>
    <cellStyle name="procent 4 8 3 2" xfId="763"/>
    <cellStyle name="procent 4 8 3 2 2" xfId="1580"/>
    <cellStyle name="procent 4 8 3 2 2 2" xfId="6548"/>
    <cellStyle name="procent 4 8 3 2 2 2 2" xfId="13285"/>
    <cellStyle name="procent 4 8 3 2 2 2 2 2" xfId="19769"/>
    <cellStyle name="procent 4 8 3 2 2 2 3" xfId="16529"/>
    <cellStyle name="procent 4 8 3 2 2 2 4" xfId="10041"/>
    <cellStyle name="procent 4 8 3 2 2 3" xfId="11673"/>
    <cellStyle name="procent 4 8 3 2 2 3 2" xfId="18157"/>
    <cellStyle name="procent 4 8 3 2 2 4" xfId="14917"/>
    <cellStyle name="procent 4 8 3 2 2 5" xfId="8378"/>
    <cellStyle name="procent 4 8 3 2 3" xfId="5961"/>
    <cellStyle name="procent 4 8 3 2 3 2" xfId="12728"/>
    <cellStyle name="procent 4 8 3 2 3 2 2" xfId="19212"/>
    <cellStyle name="procent 4 8 3 2 3 3" xfId="15972"/>
    <cellStyle name="procent 4 8 3 2 3 4" xfId="9482"/>
    <cellStyle name="procent 4 8 3 2 4" xfId="11119"/>
    <cellStyle name="procent 4 8 3 2 4 2" xfId="17603"/>
    <cellStyle name="procent 4 8 3 2 5" xfId="14364"/>
    <cellStyle name="procent 4 8 3 2 6" xfId="7821"/>
    <cellStyle name="procent 4 8 3 3" xfId="938"/>
    <cellStyle name="procent 4 8 3 3 2" xfId="1728"/>
    <cellStyle name="procent 4 8 3 3 2 2" xfId="6696"/>
    <cellStyle name="procent 4 8 3 3 2 2 2" xfId="13433"/>
    <cellStyle name="procent 4 8 3 3 2 2 2 2" xfId="19917"/>
    <cellStyle name="procent 4 8 3 3 2 2 3" xfId="16677"/>
    <cellStyle name="procent 4 8 3 3 2 2 4" xfId="10189"/>
    <cellStyle name="procent 4 8 3 3 2 3" xfId="11821"/>
    <cellStyle name="procent 4 8 3 3 2 3 2" xfId="18305"/>
    <cellStyle name="procent 4 8 3 3 2 4" xfId="15065"/>
    <cellStyle name="procent 4 8 3 3 2 5" xfId="8526"/>
    <cellStyle name="procent 4 8 3 3 3" xfId="6112"/>
    <cellStyle name="procent 4 8 3 3 3 2" xfId="12877"/>
    <cellStyle name="procent 4 8 3 3 3 2 2" xfId="19361"/>
    <cellStyle name="procent 4 8 3 3 3 3" xfId="16121"/>
    <cellStyle name="procent 4 8 3 3 3 4" xfId="9632"/>
    <cellStyle name="procent 4 8 3 3 4" xfId="11267"/>
    <cellStyle name="procent 4 8 3 3 4 2" xfId="17751"/>
    <cellStyle name="procent 4 8 3 3 5" xfId="14512"/>
    <cellStyle name="procent 4 8 3 3 6" xfId="7969"/>
    <cellStyle name="procent 4 8 3 4" xfId="1113"/>
    <cellStyle name="procent 4 8 3 4 2" xfId="1876"/>
    <cellStyle name="procent 4 8 3 4 2 2" xfId="6844"/>
    <cellStyle name="procent 4 8 3 4 2 2 2" xfId="13581"/>
    <cellStyle name="procent 4 8 3 4 2 2 2 2" xfId="20065"/>
    <cellStyle name="procent 4 8 3 4 2 2 3" xfId="16825"/>
    <cellStyle name="procent 4 8 3 4 2 2 4" xfId="10337"/>
    <cellStyle name="procent 4 8 3 4 2 3" xfId="11969"/>
    <cellStyle name="procent 4 8 3 4 2 3 2" xfId="18453"/>
    <cellStyle name="procent 4 8 3 4 2 4" xfId="15213"/>
    <cellStyle name="procent 4 8 3 4 2 5" xfId="8674"/>
    <cellStyle name="procent 4 8 3 4 3" xfId="6267"/>
    <cellStyle name="procent 4 8 3 4 3 2" xfId="13029"/>
    <cellStyle name="procent 4 8 3 4 3 2 2" xfId="19513"/>
    <cellStyle name="procent 4 8 3 4 3 3" xfId="16273"/>
    <cellStyle name="procent 4 8 3 4 3 4" xfId="9784"/>
    <cellStyle name="procent 4 8 3 4 4" xfId="11415"/>
    <cellStyle name="procent 4 8 3 4 4 2" xfId="17899"/>
    <cellStyle name="procent 4 8 3 4 5" xfId="14660"/>
    <cellStyle name="procent 4 8 3 4 6" xfId="8117"/>
    <cellStyle name="procent 4 8 3 5" xfId="1444"/>
    <cellStyle name="procent 4 8 3 5 2" xfId="6412"/>
    <cellStyle name="procent 4 8 3 5 2 2" xfId="13149"/>
    <cellStyle name="procent 4 8 3 5 2 2 2" xfId="19633"/>
    <cellStyle name="procent 4 8 3 5 2 3" xfId="16393"/>
    <cellStyle name="procent 4 8 3 5 2 4" xfId="9905"/>
    <cellStyle name="procent 4 8 3 5 3" xfId="11537"/>
    <cellStyle name="procent 4 8 3 5 3 2" xfId="18021"/>
    <cellStyle name="procent 4 8 3 5 4" xfId="14781"/>
    <cellStyle name="procent 4 8 3 5 5" xfId="8242"/>
    <cellStyle name="procent 4 8 3 6" xfId="5823"/>
    <cellStyle name="procent 4 8 3 6 2" xfId="12590"/>
    <cellStyle name="procent 4 8 3 6 2 2" xfId="19074"/>
    <cellStyle name="procent 4 8 3 6 3" xfId="15834"/>
    <cellStyle name="procent 4 8 3 6 4" xfId="9344"/>
    <cellStyle name="procent 4 8 3 7" xfId="10983"/>
    <cellStyle name="procent 4 8 3 7 2" xfId="17467"/>
    <cellStyle name="procent 4 8 3 8" xfId="14228"/>
    <cellStyle name="procent 4 8 3 9" xfId="7685"/>
    <cellStyle name="procent 4 8 4" xfId="642"/>
    <cellStyle name="procent 4 8 4 2" xfId="1476"/>
    <cellStyle name="procent 4 8 4 2 2" xfId="6444"/>
    <cellStyle name="procent 4 8 4 2 2 2" xfId="13181"/>
    <cellStyle name="procent 4 8 4 2 2 2 2" xfId="19665"/>
    <cellStyle name="procent 4 8 4 2 2 3" xfId="16425"/>
    <cellStyle name="procent 4 8 4 2 2 4" xfId="9937"/>
    <cellStyle name="procent 4 8 4 2 3" xfId="11569"/>
    <cellStyle name="procent 4 8 4 2 3 2" xfId="18053"/>
    <cellStyle name="procent 4 8 4 2 4" xfId="14813"/>
    <cellStyle name="procent 4 8 4 2 5" xfId="8274"/>
    <cellStyle name="procent 4 8 4 3" xfId="5855"/>
    <cellStyle name="procent 4 8 4 3 2" xfId="12622"/>
    <cellStyle name="procent 4 8 4 3 2 2" xfId="19106"/>
    <cellStyle name="procent 4 8 4 3 3" xfId="15866"/>
    <cellStyle name="procent 4 8 4 3 4" xfId="9376"/>
    <cellStyle name="procent 4 8 4 4" xfId="11015"/>
    <cellStyle name="procent 4 8 4 4 2" xfId="17499"/>
    <cellStyle name="procent 4 8 4 5" xfId="14260"/>
    <cellStyle name="procent 4 8 4 6" xfId="7717"/>
    <cellStyle name="procent 4 8 5" xfId="813"/>
    <cellStyle name="procent 4 8 5 2" xfId="1620"/>
    <cellStyle name="procent 4 8 5 2 2" xfId="6588"/>
    <cellStyle name="procent 4 8 5 2 2 2" xfId="13325"/>
    <cellStyle name="procent 4 8 5 2 2 2 2" xfId="19809"/>
    <cellStyle name="procent 4 8 5 2 2 3" xfId="16569"/>
    <cellStyle name="procent 4 8 5 2 2 4" xfId="10081"/>
    <cellStyle name="procent 4 8 5 2 3" xfId="11713"/>
    <cellStyle name="procent 4 8 5 2 3 2" xfId="18197"/>
    <cellStyle name="procent 4 8 5 2 4" xfId="14957"/>
    <cellStyle name="procent 4 8 5 2 5" xfId="8418"/>
    <cellStyle name="procent 4 8 5 3" xfId="6002"/>
    <cellStyle name="procent 4 8 5 3 2" xfId="12768"/>
    <cellStyle name="procent 4 8 5 3 2 2" xfId="19252"/>
    <cellStyle name="procent 4 8 5 3 3" xfId="16012"/>
    <cellStyle name="procent 4 8 5 3 4" xfId="9522"/>
    <cellStyle name="procent 4 8 5 4" xfId="11159"/>
    <cellStyle name="procent 4 8 5 4 2" xfId="17643"/>
    <cellStyle name="procent 4 8 5 5" xfId="14404"/>
    <cellStyle name="procent 4 8 5 6" xfId="7861"/>
    <cellStyle name="procent 4 8 6" xfId="988"/>
    <cellStyle name="procent 4 8 6 2" xfId="1768"/>
    <cellStyle name="procent 4 8 6 2 2" xfId="6736"/>
    <cellStyle name="procent 4 8 6 2 2 2" xfId="13473"/>
    <cellStyle name="procent 4 8 6 2 2 2 2" xfId="19957"/>
    <cellStyle name="procent 4 8 6 2 2 3" xfId="16717"/>
    <cellStyle name="procent 4 8 6 2 2 4" xfId="10229"/>
    <cellStyle name="procent 4 8 6 2 3" xfId="11861"/>
    <cellStyle name="procent 4 8 6 2 3 2" xfId="18345"/>
    <cellStyle name="procent 4 8 6 2 4" xfId="15105"/>
    <cellStyle name="procent 4 8 6 2 5" xfId="8566"/>
    <cellStyle name="procent 4 8 6 3" xfId="6153"/>
    <cellStyle name="procent 4 8 6 3 2" xfId="12918"/>
    <cellStyle name="procent 4 8 6 3 2 2" xfId="19402"/>
    <cellStyle name="procent 4 8 6 3 3" xfId="16162"/>
    <cellStyle name="procent 4 8 6 3 4" xfId="9673"/>
    <cellStyle name="procent 4 8 6 4" xfId="11307"/>
    <cellStyle name="procent 4 8 6 4 2" xfId="17791"/>
    <cellStyle name="procent 4 8 6 5" xfId="14552"/>
    <cellStyle name="procent 4 8 6 6" xfId="8009"/>
    <cellStyle name="procent 4 8 7" xfId="1383"/>
    <cellStyle name="procent 4 8 7 2" xfId="6351"/>
    <cellStyle name="procent 4 8 7 2 2" xfId="13088"/>
    <cellStyle name="procent 4 8 7 2 2 2" xfId="19572"/>
    <cellStyle name="procent 4 8 7 2 3" xfId="16332"/>
    <cellStyle name="procent 4 8 7 2 4" xfId="9844"/>
    <cellStyle name="procent 4 8 7 3" xfId="11476"/>
    <cellStyle name="procent 4 8 7 3 2" xfId="17960"/>
    <cellStyle name="procent 4 8 7 4" xfId="14720"/>
    <cellStyle name="procent 4 8 7 5" xfId="8181"/>
    <cellStyle name="procent 4 8 8" xfId="5761"/>
    <cellStyle name="procent 4 8 8 2" xfId="12529"/>
    <cellStyle name="procent 4 8 8 2 2" xfId="19013"/>
    <cellStyle name="procent 4 8 8 3" xfId="15773"/>
    <cellStyle name="procent 4 8 8 4" xfId="9283"/>
    <cellStyle name="procent 4 8 9" xfId="10922"/>
    <cellStyle name="procent 4 8 9 2" xfId="17406"/>
    <cellStyle name="procent 4 9" xfId="563"/>
    <cellStyle name="procent 4 9 2" xfId="715"/>
    <cellStyle name="procent 4 9 2 2" xfId="1536"/>
    <cellStyle name="procent 4 9 2 2 2" xfId="6504"/>
    <cellStyle name="procent 4 9 2 2 2 2" xfId="13241"/>
    <cellStyle name="procent 4 9 2 2 2 2 2" xfId="19725"/>
    <cellStyle name="procent 4 9 2 2 2 3" xfId="16485"/>
    <cellStyle name="procent 4 9 2 2 2 4" xfId="9997"/>
    <cellStyle name="procent 4 9 2 2 3" xfId="11629"/>
    <cellStyle name="procent 4 9 2 2 3 2" xfId="18113"/>
    <cellStyle name="procent 4 9 2 2 4" xfId="14873"/>
    <cellStyle name="procent 4 9 2 2 5" xfId="8334"/>
    <cellStyle name="procent 4 9 2 3" xfId="5917"/>
    <cellStyle name="procent 4 9 2 3 2" xfId="12684"/>
    <cellStyle name="procent 4 9 2 3 2 2" xfId="19168"/>
    <cellStyle name="procent 4 9 2 3 3" xfId="15928"/>
    <cellStyle name="procent 4 9 2 3 4" xfId="9438"/>
    <cellStyle name="procent 4 9 2 4" xfId="11075"/>
    <cellStyle name="procent 4 9 2 4 2" xfId="17559"/>
    <cellStyle name="procent 4 9 2 5" xfId="14320"/>
    <cellStyle name="procent 4 9 2 6" xfId="7777"/>
    <cellStyle name="procent 4 9 3" xfId="890"/>
    <cellStyle name="procent 4 9 3 2" xfId="1684"/>
    <cellStyle name="procent 4 9 3 2 2" xfId="6652"/>
    <cellStyle name="procent 4 9 3 2 2 2" xfId="13389"/>
    <cellStyle name="procent 4 9 3 2 2 2 2" xfId="19873"/>
    <cellStyle name="procent 4 9 3 2 2 3" xfId="16633"/>
    <cellStyle name="procent 4 9 3 2 2 4" xfId="10145"/>
    <cellStyle name="procent 4 9 3 2 3" xfId="11777"/>
    <cellStyle name="procent 4 9 3 2 3 2" xfId="18261"/>
    <cellStyle name="procent 4 9 3 2 4" xfId="15021"/>
    <cellStyle name="procent 4 9 3 2 5" xfId="8482"/>
    <cellStyle name="procent 4 9 3 3" xfId="6067"/>
    <cellStyle name="procent 4 9 3 3 2" xfId="12832"/>
    <cellStyle name="procent 4 9 3 3 2 2" xfId="19316"/>
    <cellStyle name="procent 4 9 3 3 3" xfId="16076"/>
    <cellStyle name="procent 4 9 3 3 4" xfId="9587"/>
    <cellStyle name="procent 4 9 3 4" xfId="11223"/>
    <cellStyle name="procent 4 9 3 4 2" xfId="17707"/>
    <cellStyle name="procent 4 9 3 5" xfId="14468"/>
    <cellStyle name="procent 4 9 3 6" xfId="7925"/>
    <cellStyle name="procent 4 9 4" xfId="1065"/>
    <cellStyle name="procent 4 9 4 2" xfId="1832"/>
    <cellStyle name="procent 4 9 4 2 2" xfId="6800"/>
    <cellStyle name="procent 4 9 4 2 2 2" xfId="13537"/>
    <cellStyle name="procent 4 9 4 2 2 2 2" xfId="20021"/>
    <cellStyle name="procent 4 9 4 2 2 3" xfId="16781"/>
    <cellStyle name="procent 4 9 4 2 2 4" xfId="10293"/>
    <cellStyle name="procent 4 9 4 2 3" xfId="11925"/>
    <cellStyle name="procent 4 9 4 2 3 2" xfId="18409"/>
    <cellStyle name="procent 4 9 4 2 4" xfId="15169"/>
    <cellStyle name="procent 4 9 4 2 5" xfId="8630"/>
    <cellStyle name="procent 4 9 4 3" xfId="6220"/>
    <cellStyle name="procent 4 9 4 3 2" xfId="12983"/>
    <cellStyle name="procent 4 9 4 3 2 2" xfId="19467"/>
    <cellStyle name="procent 4 9 4 3 3" xfId="16227"/>
    <cellStyle name="procent 4 9 4 3 4" xfId="9738"/>
    <cellStyle name="procent 4 9 4 4" xfId="11371"/>
    <cellStyle name="procent 4 9 4 4 2" xfId="17855"/>
    <cellStyle name="procent 4 9 4 5" xfId="14616"/>
    <cellStyle name="procent 4 9 4 6" xfId="8073"/>
    <cellStyle name="procent 4 9 5" xfId="1407"/>
    <cellStyle name="procent 4 9 5 2" xfId="6375"/>
    <cellStyle name="procent 4 9 5 2 2" xfId="13112"/>
    <cellStyle name="procent 4 9 5 2 2 2" xfId="19596"/>
    <cellStyle name="procent 4 9 5 2 3" xfId="16356"/>
    <cellStyle name="procent 4 9 5 2 4" xfId="9868"/>
    <cellStyle name="procent 4 9 5 3" xfId="11500"/>
    <cellStyle name="procent 4 9 5 3 2" xfId="17984"/>
    <cellStyle name="procent 4 9 5 4" xfId="14744"/>
    <cellStyle name="procent 4 9 5 5" xfId="8205"/>
    <cellStyle name="procent 4 9 6" xfId="5785"/>
    <cellStyle name="procent 4 9 6 2" xfId="12553"/>
    <cellStyle name="procent 4 9 6 2 2" xfId="19037"/>
    <cellStyle name="procent 4 9 6 3" xfId="15797"/>
    <cellStyle name="procent 4 9 6 4" xfId="9307"/>
    <cellStyle name="procent 4 9 7" xfId="10946"/>
    <cellStyle name="procent 4 9 7 2" xfId="17430"/>
    <cellStyle name="procent 4 9 8" xfId="14191"/>
    <cellStyle name="procent 4 9 9" xfId="7648"/>
    <cellStyle name="procent 5" xfId="1154"/>
    <cellStyle name="procent 6" xfId="1350"/>
    <cellStyle name="procent 6 3" xfId="7570"/>
    <cellStyle name="procent 7" xfId="1909"/>
    <cellStyle name="procent 8" xfId="172"/>
    <cellStyle name="procent 9" xfId="14137"/>
    <cellStyle name="Procenta" xfId="1" builtinId="5"/>
    <cellStyle name="Procenta 2" xfId="5"/>
    <cellStyle name="Procenta 2 2" xfId="4906"/>
    <cellStyle name="Procenta 2 3" xfId="5664"/>
    <cellStyle name="Procenta 2 4" xfId="174"/>
    <cellStyle name="Procenta 3" xfId="5301"/>
    <cellStyle name="Procenta 3 2" xfId="7017"/>
    <cellStyle name="Procenta 3 3" xfId="12282"/>
    <cellStyle name="Procenta 3 3 2" xfId="18766"/>
    <cellStyle name="Procenta 3 4" xfId="15525"/>
    <cellStyle name="Procenta 3 5" xfId="9034"/>
    <cellStyle name="Propojená buňka 10" xfId="2468"/>
    <cellStyle name="Propojená buňka 11" xfId="2507"/>
    <cellStyle name="Propojená buňka 12" xfId="2550"/>
    <cellStyle name="Propojená buňka 13" xfId="2591"/>
    <cellStyle name="Propojená buňka 14" xfId="2632"/>
    <cellStyle name="Propojená buňka 15" xfId="2673"/>
    <cellStyle name="Propojená buňka 16" xfId="2714"/>
    <cellStyle name="Propojená buňka 17" xfId="2755"/>
    <cellStyle name="Propojená buňka 18" xfId="2796"/>
    <cellStyle name="Propojená buňka 19" xfId="2837"/>
    <cellStyle name="Propojená buňka 2" xfId="2131"/>
    <cellStyle name="Propojená buňka 20" xfId="2878"/>
    <cellStyle name="Propojená buňka 21" xfId="2919"/>
    <cellStyle name="Propojená buňka 22" xfId="2960"/>
    <cellStyle name="Propojená buňka 23" xfId="3001"/>
    <cellStyle name="Propojená buňka 24" xfId="3042"/>
    <cellStyle name="Propojená buňka 25" xfId="3083"/>
    <cellStyle name="Propojená buňka 26" xfId="3124"/>
    <cellStyle name="Propojená buňka 27" xfId="3165"/>
    <cellStyle name="Propojená buňka 28" xfId="3206"/>
    <cellStyle name="Propojená buňka 29" xfId="3247"/>
    <cellStyle name="Propojená buňka 3" xfId="2181"/>
    <cellStyle name="Propojená buňka 30" xfId="3288"/>
    <cellStyle name="Propojená buňka 31" xfId="3329"/>
    <cellStyle name="Propojená buňka 32" xfId="3370"/>
    <cellStyle name="Propojená buňka 33" xfId="3411"/>
    <cellStyle name="Propojená buňka 34" xfId="3452"/>
    <cellStyle name="Propojená buňka 35" xfId="3493"/>
    <cellStyle name="Propojená buňka 36" xfId="3534"/>
    <cellStyle name="Propojená buňka 37" xfId="3575"/>
    <cellStyle name="Propojená buňka 38" xfId="3616"/>
    <cellStyle name="Propojená buňka 39" xfId="3657"/>
    <cellStyle name="Propojená buňka 4" xfId="2222"/>
    <cellStyle name="Propojená buňka 40" xfId="3698"/>
    <cellStyle name="Propojená buňka 41" xfId="3739"/>
    <cellStyle name="Propojená buňka 42" xfId="3780"/>
    <cellStyle name="Propojená buňka 43" xfId="3821"/>
    <cellStyle name="Propojená buňka 44" xfId="3853"/>
    <cellStyle name="Propojená buňka 45" xfId="3902"/>
    <cellStyle name="Propojená buňka 46" xfId="4055"/>
    <cellStyle name="Propojená buňka 47" xfId="4116"/>
    <cellStyle name="Propojená buňka 48" xfId="4171"/>
    <cellStyle name="Propojená buňka 49" xfId="4203"/>
    <cellStyle name="Propojená buňka 5" xfId="2263"/>
    <cellStyle name="Propojená buňka 50" xfId="4226"/>
    <cellStyle name="Propojená buňka 51" xfId="4285"/>
    <cellStyle name="Propojená buňka 52" xfId="4307"/>
    <cellStyle name="Propojená buňka 53" xfId="4341"/>
    <cellStyle name="Propojená buňka 54" xfId="4432"/>
    <cellStyle name="Propojená buňka 55" xfId="4488"/>
    <cellStyle name="Propojená buňka 56" xfId="4536"/>
    <cellStyle name="Propojená buňka 57" xfId="4581"/>
    <cellStyle name="Propojená buňka 58" xfId="4605"/>
    <cellStyle name="Propojená buňka 59" xfId="4643"/>
    <cellStyle name="Propojená buňka 6" xfId="2304"/>
    <cellStyle name="Propojená buňka 60" xfId="2083"/>
    <cellStyle name="Propojená buňka 7" xfId="2345"/>
    <cellStyle name="Propojená buňka 8" xfId="2386"/>
    <cellStyle name="Propojená buňka 9" xfId="2427"/>
    <cellStyle name="Sledovaný hypertextový odkaz 2" xfId="511"/>
    <cellStyle name="Sledovaný hypertextový odkaz 3" xfId="512"/>
    <cellStyle name="Sledovaný hypertextový odkaz 4" xfId="513"/>
    <cellStyle name="Sledovaný hypertextový odkaz 5" xfId="514"/>
    <cellStyle name="Sledovaný hypertextový odkaz 6" xfId="515"/>
    <cellStyle name="Sledovaný hypertextový odkaz 7" xfId="516"/>
    <cellStyle name="Sledovaný hypertextový odkaz 8" xfId="517"/>
    <cellStyle name="Sledovaný hypertextový odkaz 9" xfId="518"/>
    <cellStyle name="Správně 10" xfId="2469"/>
    <cellStyle name="Správně 11" xfId="2508"/>
    <cellStyle name="Správně 12" xfId="2551"/>
    <cellStyle name="Správně 13" xfId="2592"/>
    <cellStyle name="Správně 14" xfId="2633"/>
    <cellStyle name="Správně 15" xfId="2674"/>
    <cellStyle name="Správně 16" xfId="2715"/>
    <cellStyle name="Správně 17" xfId="2756"/>
    <cellStyle name="Správně 18" xfId="2797"/>
    <cellStyle name="Správně 19" xfId="2838"/>
    <cellStyle name="Správně 2" xfId="2132"/>
    <cellStyle name="Správně 20" xfId="2879"/>
    <cellStyle name="Správně 21" xfId="2920"/>
    <cellStyle name="Správně 22" xfId="2961"/>
    <cellStyle name="Správně 23" xfId="3002"/>
    <cellStyle name="Správně 24" xfId="3043"/>
    <cellStyle name="Správně 25" xfId="3084"/>
    <cellStyle name="Správně 26" xfId="3125"/>
    <cellStyle name="Správně 27" xfId="3166"/>
    <cellStyle name="Správně 28" xfId="3207"/>
    <cellStyle name="Správně 29" xfId="3248"/>
    <cellStyle name="Správně 3" xfId="2182"/>
    <cellStyle name="Správně 30" xfId="3289"/>
    <cellStyle name="Správně 31" xfId="3330"/>
    <cellStyle name="Správně 32" xfId="3371"/>
    <cellStyle name="Správně 33" xfId="3412"/>
    <cellStyle name="Správně 34" xfId="3453"/>
    <cellStyle name="Správně 35" xfId="3494"/>
    <cellStyle name="Správně 36" xfId="3535"/>
    <cellStyle name="Správně 37" xfId="3576"/>
    <cellStyle name="Správně 38" xfId="3617"/>
    <cellStyle name="Správně 39" xfId="3658"/>
    <cellStyle name="Správně 4" xfId="2223"/>
    <cellStyle name="Správně 40" xfId="3699"/>
    <cellStyle name="Správně 41" xfId="3740"/>
    <cellStyle name="Správně 42" xfId="3781"/>
    <cellStyle name="Správně 43" xfId="3822"/>
    <cellStyle name="Správně 44" xfId="3854"/>
    <cellStyle name="Správně 45" xfId="3903"/>
    <cellStyle name="Správně 46" xfId="4056"/>
    <cellStyle name="Správně 47" xfId="4094"/>
    <cellStyle name="Správně 48" xfId="4175"/>
    <cellStyle name="Správně 49" xfId="4074"/>
    <cellStyle name="Správně 5" xfId="2264"/>
    <cellStyle name="Správně 50" xfId="4230"/>
    <cellStyle name="Správně 51" xfId="4289"/>
    <cellStyle name="Správně 52" xfId="4314"/>
    <cellStyle name="Správně 53" xfId="4335"/>
    <cellStyle name="Správně 54" xfId="4433"/>
    <cellStyle name="Správně 55" xfId="4489"/>
    <cellStyle name="Správně 56" xfId="4537"/>
    <cellStyle name="Správně 57" xfId="4582"/>
    <cellStyle name="Správně 58" xfId="4606"/>
    <cellStyle name="Správně 59" xfId="4644"/>
    <cellStyle name="Správně 6" xfId="2305"/>
    <cellStyle name="Správně 60" xfId="2084"/>
    <cellStyle name="Správně 7" xfId="2346"/>
    <cellStyle name="Správně 8" xfId="2387"/>
    <cellStyle name="Správně 9" xfId="2428"/>
    <cellStyle name="Styl 1" xfId="70"/>
    <cellStyle name="style1511792685721" xfId="7583"/>
    <cellStyle name="Text upozornění 10" xfId="2470"/>
    <cellStyle name="Text upozornění 11" xfId="2509"/>
    <cellStyle name="Text upozornění 12" xfId="2552"/>
    <cellStyle name="Text upozornění 13" xfId="2593"/>
    <cellStyle name="Text upozornění 14" xfId="2634"/>
    <cellStyle name="Text upozornění 15" xfId="2675"/>
    <cellStyle name="Text upozornění 16" xfId="2716"/>
    <cellStyle name="Text upozornění 17" xfId="2757"/>
    <cellStyle name="Text upozornění 18" xfId="2798"/>
    <cellStyle name="Text upozornění 19" xfId="2839"/>
    <cellStyle name="Text upozornění 2" xfId="2133"/>
    <cellStyle name="Text upozornění 20" xfId="2880"/>
    <cellStyle name="Text upozornění 21" xfId="2921"/>
    <cellStyle name="Text upozornění 22" xfId="2962"/>
    <cellStyle name="Text upozornění 23" xfId="3003"/>
    <cellStyle name="Text upozornění 24" xfId="3044"/>
    <cellStyle name="Text upozornění 25" xfId="3085"/>
    <cellStyle name="Text upozornění 26" xfId="3126"/>
    <cellStyle name="Text upozornění 27" xfId="3167"/>
    <cellStyle name="Text upozornění 28" xfId="3208"/>
    <cellStyle name="Text upozornění 29" xfId="3249"/>
    <cellStyle name="Text upozornění 3" xfId="2183"/>
    <cellStyle name="Text upozornění 30" xfId="3290"/>
    <cellStyle name="Text upozornění 31" xfId="3331"/>
    <cellStyle name="Text upozornění 32" xfId="3372"/>
    <cellStyle name="Text upozornění 33" xfId="3413"/>
    <cellStyle name="Text upozornění 34" xfId="3454"/>
    <cellStyle name="Text upozornění 35" xfId="3495"/>
    <cellStyle name="Text upozornění 36" xfId="3536"/>
    <cellStyle name="Text upozornění 37" xfId="3577"/>
    <cellStyle name="Text upozornění 38" xfId="3618"/>
    <cellStyle name="Text upozornění 39" xfId="3659"/>
    <cellStyle name="Text upozornění 4" xfId="2224"/>
    <cellStyle name="Text upozornění 40" xfId="3700"/>
    <cellStyle name="Text upozornění 41" xfId="3741"/>
    <cellStyle name="Text upozornění 42" xfId="3782"/>
    <cellStyle name="Text upozornění 43" xfId="3823"/>
    <cellStyle name="Text upozornění 44" xfId="3855"/>
    <cellStyle name="Text upozornění 45" xfId="3904"/>
    <cellStyle name="Text upozornění 46" xfId="4057"/>
    <cellStyle name="Text upozornění 47" xfId="4145"/>
    <cellStyle name="Text upozornění 48" xfId="4159"/>
    <cellStyle name="Text upozornění 49" xfId="4210"/>
    <cellStyle name="Text upozornění 5" xfId="2265"/>
    <cellStyle name="Text upozornění 50" xfId="4260"/>
    <cellStyle name="Text upozornění 51" xfId="4271"/>
    <cellStyle name="Text upozornění 52" xfId="4243"/>
    <cellStyle name="Text upozornění 53" xfId="4340"/>
    <cellStyle name="Text upozornění 54" xfId="4434"/>
    <cellStyle name="Text upozornění 55" xfId="4490"/>
    <cellStyle name="Text upozornění 56" xfId="4538"/>
    <cellStyle name="Text upozornění 57" xfId="4583"/>
    <cellStyle name="Text upozornění 58" xfId="4607"/>
    <cellStyle name="Text upozornění 59" xfId="4645"/>
    <cellStyle name="Text upozornění 6" xfId="2306"/>
    <cellStyle name="Text upozornění 60" xfId="2085"/>
    <cellStyle name="Text upozornění 7" xfId="2347"/>
    <cellStyle name="Text upozornění 8" xfId="2388"/>
    <cellStyle name="Text upozornění 9" xfId="2429"/>
    <cellStyle name="Title" xfId="498"/>
    <cellStyle name="Total" xfId="71"/>
    <cellStyle name="Total 2" xfId="499"/>
    <cellStyle name="Total 2 2" xfId="4861"/>
    <cellStyle name="Total 2 3" xfId="5747"/>
    <cellStyle name="Vstup 10" xfId="2471"/>
    <cellStyle name="Vstup 11" xfId="2510"/>
    <cellStyle name="Vstup 12" xfId="2553"/>
    <cellStyle name="Vstup 13" xfId="2594"/>
    <cellStyle name="Vstup 14" xfId="2635"/>
    <cellStyle name="Vstup 15" xfId="2676"/>
    <cellStyle name="Vstup 16" xfId="2717"/>
    <cellStyle name="Vstup 17" xfId="2758"/>
    <cellStyle name="Vstup 18" xfId="2799"/>
    <cellStyle name="Vstup 19" xfId="2840"/>
    <cellStyle name="Vstup 2" xfId="2134"/>
    <cellStyle name="Vstup 2 10" xfId="5197"/>
    <cellStyle name="Vstup 2 11" xfId="5276"/>
    <cellStyle name="Vstup 2 12" xfId="5327"/>
    <cellStyle name="Vstup 2 13" xfId="5402"/>
    <cellStyle name="Vstup 2 2" xfId="5349"/>
    <cellStyle name="Vstup 2 2 2" xfId="5101"/>
    <cellStyle name="Vstup 2 3" xfId="5401"/>
    <cellStyle name="Vstup 2 3 2" xfId="5157"/>
    <cellStyle name="Vstup 2 4" xfId="5393"/>
    <cellStyle name="Vstup 2 4 2" xfId="5117"/>
    <cellStyle name="Vstup 2 5" xfId="5217"/>
    <cellStyle name="Vstup 2 5 2" xfId="5340"/>
    <cellStyle name="Vstup 2 6" xfId="5165"/>
    <cellStyle name="Vstup 2 6 2" xfId="5279"/>
    <cellStyle name="Vstup 2 7" xfId="5440"/>
    <cellStyle name="Vstup 2 7 2" xfId="5174"/>
    <cellStyle name="Vstup 2 8" xfId="5085"/>
    <cellStyle name="Vstup 2 8 2" xfId="5208"/>
    <cellStyle name="Vstup 2 9" xfId="5383"/>
    <cellStyle name="Vstup 2 9 2" xfId="5116"/>
    <cellStyle name="Vstup 20" xfId="2881"/>
    <cellStyle name="Vstup 21" xfId="2922"/>
    <cellStyle name="Vstup 22" xfId="2963"/>
    <cellStyle name="Vstup 23" xfId="3004"/>
    <cellStyle name="Vstup 24" xfId="3045"/>
    <cellStyle name="Vstup 25" xfId="3086"/>
    <cellStyle name="Vstup 26" xfId="3127"/>
    <cellStyle name="Vstup 27" xfId="3168"/>
    <cellStyle name="Vstup 28" xfId="3209"/>
    <cellStyle name="Vstup 29" xfId="3250"/>
    <cellStyle name="Vstup 3" xfId="2184"/>
    <cellStyle name="Vstup 3 10" xfId="5063"/>
    <cellStyle name="Vstup 3 11" xfId="5076"/>
    <cellStyle name="Vstup 3 2" xfId="5072"/>
    <cellStyle name="Vstup 3 2 2" xfId="5472"/>
    <cellStyle name="Vstup 3 3" xfId="5269"/>
    <cellStyle name="Vstup 3 3 2" xfId="5414"/>
    <cellStyle name="Vstup 3 4" xfId="5242"/>
    <cellStyle name="Vstup 3 4 2" xfId="5391"/>
    <cellStyle name="Vstup 3 5" xfId="5059"/>
    <cellStyle name="Vstup 3 5 2" xfId="5294"/>
    <cellStyle name="Vstup 3 6" xfId="5135"/>
    <cellStyle name="Vstup 3 6 2" xfId="5247"/>
    <cellStyle name="Vstup 3 7" xfId="5078"/>
    <cellStyle name="Vstup 3 7 2" xfId="5147"/>
    <cellStyle name="Vstup 3 8" xfId="5341"/>
    <cellStyle name="Vstup 3 8 2" xfId="5089"/>
    <cellStyle name="Vstup 3 9" xfId="5303"/>
    <cellStyle name="Vstup 3 9 2" xfId="5466"/>
    <cellStyle name="Vstup 30" xfId="3291"/>
    <cellStyle name="Vstup 31" xfId="3332"/>
    <cellStyle name="Vstup 32" xfId="3373"/>
    <cellStyle name="Vstup 33" xfId="3414"/>
    <cellStyle name="Vstup 34" xfId="3455"/>
    <cellStyle name="Vstup 35" xfId="3496"/>
    <cellStyle name="Vstup 36" xfId="3537"/>
    <cellStyle name="Vstup 37" xfId="3578"/>
    <cellStyle name="Vstup 38" xfId="3619"/>
    <cellStyle name="Vstup 39" xfId="3660"/>
    <cellStyle name="Vstup 4" xfId="2225"/>
    <cellStyle name="Vstup 40" xfId="3701"/>
    <cellStyle name="Vstup 41" xfId="3742"/>
    <cellStyle name="Vstup 42" xfId="3783"/>
    <cellStyle name="Vstup 43" xfId="3824"/>
    <cellStyle name="Vstup 44" xfId="3856"/>
    <cellStyle name="Vstup 45" xfId="3905"/>
    <cellStyle name="Vstup 46" xfId="4058"/>
    <cellStyle name="Vstup 47" xfId="4132"/>
    <cellStyle name="Vstup 48" xfId="4071"/>
    <cellStyle name="Vstup 49" xfId="4173"/>
    <cellStyle name="Vstup 5" xfId="2266"/>
    <cellStyle name="Vstup 50" xfId="4176"/>
    <cellStyle name="Vstup 51" xfId="4079"/>
    <cellStyle name="Vstup 52" xfId="4324"/>
    <cellStyle name="Vstup 53" xfId="4329"/>
    <cellStyle name="Vstup 54" xfId="4435"/>
    <cellStyle name="Vstup 55" xfId="4491"/>
    <cellStyle name="Vstup 56" xfId="4539"/>
    <cellStyle name="Vstup 57" xfId="4584"/>
    <cellStyle name="Vstup 58" xfId="4608"/>
    <cellStyle name="Vstup 59" xfId="4646"/>
    <cellStyle name="Vstup 6" xfId="2307"/>
    <cellStyle name="Vstup 60" xfId="2086"/>
    <cellStyle name="Vstup 7" xfId="2348"/>
    <cellStyle name="Vstup 8" xfId="2389"/>
    <cellStyle name="Vstup 9" xfId="2430"/>
    <cellStyle name="Výpočet 10" xfId="2472"/>
    <cellStyle name="Výpočet 11" xfId="2511"/>
    <cellStyle name="Výpočet 12" xfId="2554"/>
    <cellStyle name="Výpočet 13" xfId="2595"/>
    <cellStyle name="Výpočet 14" xfId="2636"/>
    <cellStyle name="Výpočet 15" xfId="2677"/>
    <cellStyle name="Výpočet 16" xfId="2718"/>
    <cellStyle name="Výpočet 17" xfId="2759"/>
    <cellStyle name="Výpočet 18" xfId="2800"/>
    <cellStyle name="Výpočet 19" xfId="2841"/>
    <cellStyle name="Výpočet 2" xfId="2135"/>
    <cellStyle name="Výpočet 2 10" xfId="5186"/>
    <cellStyle name="Výpočet 2 11" xfId="5268"/>
    <cellStyle name="Výpočet 2 12" xfId="5317"/>
    <cellStyle name="Výpočet 2 13" xfId="5380"/>
    <cellStyle name="Výpočet 2 2" xfId="5342"/>
    <cellStyle name="Výpočet 2 2 2" xfId="5090"/>
    <cellStyle name="Výpočet 2 3" xfId="5441"/>
    <cellStyle name="Výpočet 2 3 2" xfId="5164"/>
    <cellStyle name="Výpočet 2 4" xfId="5453"/>
    <cellStyle name="Výpočet 2 4 2" xfId="5171"/>
    <cellStyle name="Výpočet 2 5" xfId="5210"/>
    <cellStyle name="Výpočet 2 5 2" xfId="5328"/>
    <cellStyle name="Výpočet 2 6" xfId="5158"/>
    <cellStyle name="Výpočet 2 6 2" xfId="5275"/>
    <cellStyle name="Výpočet 2 7" xfId="5421"/>
    <cellStyle name="Výpočet 2 7 2" xfId="5170"/>
    <cellStyle name="Výpočet 2 8" xfId="4862"/>
    <cellStyle name="Výpočet 2 8 2" xfId="5215"/>
    <cellStyle name="Výpočet 2 9" xfId="5390"/>
    <cellStyle name="Výpočet 2 9 2" xfId="5124"/>
    <cellStyle name="Výpočet 20" xfId="2882"/>
    <cellStyle name="Výpočet 21" xfId="2923"/>
    <cellStyle name="Výpočet 22" xfId="2964"/>
    <cellStyle name="Výpočet 23" xfId="3005"/>
    <cellStyle name="Výpočet 24" xfId="3046"/>
    <cellStyle name="Výpočet 25" xfId="3087"/>
    <cellStyle name="Výpočet 26" xfId="3128"/>
    <cellStyle name="Výpočet 27" xfId="3169"/>
    <cellStyle name="Výpočet 28" xfId="3210"/>
    <cellStyle name="Výpočet 29" xfId="3251"/>
    <cellStyle name="Výpočet 3" xfId="2185"/>
    <cellStyle name="Výpočet 3 10" xfId="5248"/>
    <cellStyle name="Výpočet 3 11" xfId="5412"/>
    <cellStyle name="Výpočet 3 2" xfId="5312"/>
    <cellStyle name="Výpočet 3 2 2" xfId="5479"/>
    <cellStyle name="Výpočet 3 3" xfId="5277"/>
    <cellStyle name="Výpočet 3 3 2" xfId="5420"/>
    <cellStyle name="Výpočet 3 4" xfId="5064"/>
    <cellStyle name="Výpočet 3 4 2" xfId="5397"/>
    <cellStyle name="Výpočet 3 5" xfId="5180"/>
    <cellStyle name="Výpočet 3 5 2" xfId="5302"/>
    <cellStyle name="Výpočet 3 6" xfId="5142"/>
    <cellStyle name="Výpočet 3 6 2" xfId="5252"/>
    <cellStyle name="Výpočet 3 7" xfId="5406"/>
    <cellStyle name="Výpočet 3 7 2" xfId="5151"/>
    <cellStyle name="Výpočet 3 8" xfId="5348"/>
    <cellStyle name="Výpočet 3 8 2" xfId="5100"/>
    <cellStyle name="Výpočet 3 9" xfId="5071"/>
    <cellStyle name="Výpočet 3 9 2" xfId="5471"/>
    <cellStyle name="Výpočet 30" xfId="3292"/>
    <cellStyle name="Výpočet 31" xfId="3333"/>
    <cellStyle name="Výpočet 32" xfId="3374"/>
    <cellStyle name="Výpočet 33" xfId="3415"/>
    <cellStyle name="Výpočet 34" xfId="3456"/>
    <cellStyle name="Výpočet 35" xfId="3497"/>
    <cellStyle name="Výpočet 36" xfId="3538"/>
    <cellStyle name="Výpočet 37" xfId="3579"/>
    <cellStyle name="Výpočet 38" xfId="3620"/>
    <cellStyle name="Výpočet 39" xfId="3661"/>
    <cellStyle name="Výpočet 4" xfId="2226"/>
    <cellStyle name="Výpočet 40" xfId="3702"/>
    <cellStyle name="Výpočet 41" xfId="3743"/>
    <cellStyle name="Výpočet 42" xfId="3784"/>
    <cellStyle name="Výpočet 43" xfId="3825"/>
    <cellStyle name="Výpočet 44" xfId="3857"/>
    <cellStyle name="Výpočet 45" xfId="3906"/>
    <cellStyle name="Výpočet 46" xfId="4059"/>
    <cellStyle name="Výpočet 47" xfId="4115"/>
    <cellStyle name="Výpočet 48" xfId="4172"/>
    <cellStyle name="Výpočet 49" xfId="4185"/>
    <cellStyle name="Výpočet 5" xfId="2267"/>
    <cellStyle name="Výpočet 50" xfId="4227"/>
    <cellStyle name="Výpočet 51" xfId="4286"/>
    <cellStyle name="Výpočet 52" xfId="4321"/>
    <cellStyle name="Výpočet 53" xfId="4331"/>
    <cellStyle name="Výpočet 54" xfId="4436"/>
    <cellStyle name="Výpočet 55" xfId="4492"/>
    <cellStyle name="Výpočet 56" xfId="4540"/>
    <cellStyle name="Výpočet 57" xfId="4585"/>
    <cellStyle name="Výpočet 58" xfId="4609"/>
    <cellStyle name="Výpočet 59" xfId="4647"/>
    <cellStyle name="Výpočet 6" xfId="2308"/>
    <cellStyle name="Výpočet 60" xfId="2087"/>
    <cellStyle name="Výpočet 7" xfId="2349"/>
    <cellStyle name="Výpočet 8" xfId="2390"/>
    <cellStyle name="Výpočet 9" xfId="2431"/>
    <cellStyle name="Výstup 10" xfId="2473"/>
    <cellStyle name="Výstup 11" xfId="2512"/>
    <cellStyle name="Výstup 12" xfId="2555"/>
    <cellStyle name="Výstup 13" xfId="2596"/>
    <cellStyle name="Výstup 14" xfId="2637"/>
    <cellStyle name="Výstup 15" xfId="2678"/>
    <cellStyle name="Výstup 16" xfId="2719"/>
    <cellStyle name="Výstup 17" xfId="2760"/>
    <cellStyle name="Výstup 18" xfId="2801"/>
    <cellStyle name="Výstup 19" xfId="2842"/>
    <cellStyle name="Výstup 2" xfId="2136"/>
    <cellStyle name="Výstup 2 10" xfId="5179"/>
    <cellStyle name="Výstup 2 11" xfId="5261"/>
    <cellStyle name="Výstup 2 12" xfId="5309"/>
    <cellStyle name="Výstup 2 13" xfId="5419"/>
    <cellStyle name="Výstup 2 2" xfId="5330"/>
    <cellStyle name="Výstup 2 2 2" xfId="4819"/>
    <cellStyle name="Výstup 2 3" xfId="5287"/>
    <cellStyle name="Výstup 2 3 2" xfId="5451"/>
    <cellStyle name="Výstup 2 4" xfId="5474"/>
    <cellStyle name="Výstup 2 4 2" xfId="5058"/>
    <cellStyle name="Výstup 2 5" xfId="5204"/>
    <cellStyle name="Výstup 2 5 2" xfId="5318"/>
    <cellStyle name="Výstup 2 6" xfId="5153"/>
    <cellStyle name="Výstup 2 6 2" xfId="5267"/>
    <cellStyle name="Výstup 2 7" xfId="5384"/>
    <cellStyle name="Výstup 2 7 2" xfId="5163"/>
    <cellStyle name="Výstup 2 8" xfId="5091"/>
    <cellStyle name="Výstup 2 8 2" xfId="5221"/>
    <cellStyle name="Výstup 2 9" xfId="5110"/>
    <cellStyle name="Výstup 2 9 2" xfId="5235"/>
    <cellStyle name="Výstup 20" xfId="2883"/>
    <cellStyle name="Výstup 21" xfId="2924"/>
    <cellStyle name="Výstup 22" xfId="2965"/>
    <cellStyle name="Výstup 23" xfId="3006"/>
    <cellStyle name="Výstup 24" xfId="3047"/>
    <cellStyle name="Výstup 25" xfId="3088"/>
    <cellStyle name="Výstup 26" xfId="3129"/>
    <cellStyle name="Výstup 27" xfId="3170"/>
    <cellStyle name="Výstup 28" xfId="3211"/>
    <cellStyle name="Výstup 29" xfId="3252"/>
    <cellStyle name="Výstup 3" xfId="2186"/>
    <cellStyle name="Výstup 3 10" xfId="5253"/>
    <cellStyle name="Výstup 3 11" xfId="5425"/>
    <cellStyle name="Výstup 3 2" xfId="5320"/>
    <cellStyle name="Výstup 3 2 2" xfId="5084"/>
    <cellStyle name="Výstup 3 3" xfId="5281"/>
    <cellStyle name="Výstup 3 3 2" xfId="5423"/>
    <cellStyle name="Výstup 3 4" xfId="5249"/>
    <cellStyle name="Výstup 3 4 2" xfId="5404"/>
    <cellStyle name="Výstup 3 5" xfId="5187"/>
    <cellStyle name="Výstup 3 5 2" xfId="5070"/>
    <cellStyle name="Výstup 3 6" xfId="5149"/>
    <cellStyle name="Výstup 3 6 2" xfId="5260"/>
    <cellStyle name="Výstup 3 7" xfId="5405"/>
    <cellStyle name="Výstup 3 7 2" xfId="5156"/>
    <cellStyle name="Výstup 3 8" xfId="5360"/>
    <cellStyle name="Výstup 3 8 2" xfId="5108"/>
    <cellStyle name="Výstup 3 9" xfId="5311"/>
    <cellStyle name="Výstup 3 9 2" xfId="5478"/>
    <cellStyle name="Výstup 30" xfId="3293"/>
    <cellStyle name="Výstup 31" xfId="3334"/>
    <cellStyle name="Výstup 32" xfId="3375"/>
    <cellStyle name="Výstup 33" xfId="3416"/>
    <cellStyle name="Výstup 34" xfId="3457"/>
    <cellStyle name="Výstup 35" xfId="3498"/>
    <cellStyle name="Výstup 36" xfId="3539"/>
    <cellStyle name="Výstup 37" xfId="3580"/>
    <cellStyle name="Výstup 38" xfId="3621"/>
    <cellStyle name="Výstup 39" xfId="3662"/>
    <cellStyle name="Výstup 4" xfId="2227"/>
    <cellStyle name="Výstup 40" xfId="3703"/>
    <cellStyle name="Výstup 41" xfId="3744"/>
    <cellStyle name="Výstup 42" xfId="3785"/>
    <cellStyle name="Výstup 43" xfId="3826"/>
    <cellStyle name="Výstup 44" xfId="3858"/>
    <cellStyle name="Výstup 45" xfId="3907"/>
    <cellStyle name="Výstup 46" xfId="4060"/>
    <cellStyle name="Výstup 47" xfId="4093"/>
    <cellStyle name="Výstup 48" xfId="4163"/>
    <cellStyle name="Výstup 49" xfId="4100"/>
    <cellStyle name="Výstup 5" xfId="2268"/>
    <cellStyle name="Výstup 50" xfId="4251"/>
    <cellStyle name="Výstup 51" xfId="4275"/>
    <cellStyle name="Výstup 52" xfId="4303"/>
    <cellStyle name="Výstup 53" xfId="4333"/>
    <cellStyle name="Výstup 54" xfId="4437"/>
    <cellStyle name="Výstup 55" xfId="4493"/>
    <cellStyle name="Výstup 56" xfId="4541"/>
    <cellStyle name="Výstup 57" xfId="4586"/>
    <cellStyle name="Výstup 58" xfId="4610"/>
    <cellStyle name="Výstup 59" xfId="4648"/>
    <cellStyle name="Výstup 6" xfId="2309"/>
    <cellStyle name="Výstup 60" xfId="2088"/>
    <cellStyle name="Výstup 7" xfId="2350"/>
    <cellStyle name="Výstup 8" xfId="2391"/>
    <cellStyle name="Výstup 9" xfId="2432"/>
    <cellStyle name="Vysvětlující text 10" xfId="2474"/>
    <cellStyle name="Vysvětlující text 11" xfId="2513"/>
    <cellStyle name="Vysvětlující text 12" xfId="2556"/>
    <cellStyle name="Vysvětlující text 13" xfId="2597"/>
    <cellStyle name="Vysvětlující text 14" xfId="2638"/>
    <cellStyle name="Vysvětlující text 15" xfId="2679"/>
    <cellStyle name="Vysvětlující text 16" xfId="2720"/>
    <cellStyle name="Vysvětlující text 17" xfId="2761"/>
    <cellStyle name="Vysvětlující text 18" xfId="2802"/>
    <cellStyle name="Vysvětlující text 19" xfId="2843"/>
    <cellStyle name="Vysvětlující text 2" xfId="2137"/>
    <cellStyle name="Vysvětlující text 20" xfId="2884"/>
    <cellStyle name="Vysvětlující text 21" xfId="2925"/>
    <cellStyle name="Vysvětlující text 22" xfId="2966"/>
    <cellStyle name="Vysvětlující text 23" xfId="3007"/>
    <cellStyle name="Vysvětlující text 24" xfId="3048"/>
    <cellStyle name="Vysvětlující text 25" xfId="3089"/>
    <cellStyle name="Vysvětlující text 26" xfId="3130"/>
    <cellStyle name="Vysvětlující text 27" xfId="3171"/>
    <cellStyle name="Vysvětlující text 28" xfId="3212"/>
    <cellStyle name="Vysvětlující text 29" xfId="3253"/>
    <cellStyle name="Vysvětlující text 3" xfId="2187"/>
    <cellStyle name="Vysvětlující text 30" xfId="3294"/>
    <cellStyle name="Vysvětlující text 31" xfId="3335"/>
    <cellStyle name="Vysvětlující text 32" xfId="3376"/>
    <cellStyle name="Vysvětlující text 33" xfId="3417"/>
    <cellStyle name="Vysvětlující text 34" xfId="3458"/>
    <cellStyle name="Vysvětlující text 35" xfId="3499"/>
    <cellStyle name="Vysvětlující text 36" xfId="3540"/>
    <cellStyle name="Vysvětlující text 37" xfId="3581"/>
    <cellStyle name="Vysvětlující text 38" xfId="3622"/>
    <cellStyle name="Vysvětlující text 39" xfId="3663"/>
    <cellStyle name="Vysvětlující text 4" xfId="2228"/>
    <cellStyle name="Vysvětlující text 40" xfId="3704"/>
    <cellStyle name="Vysvětlující text 41" xfId="3745"/>
    <cellStyle name="Vysvětlující text 42" xfId="3786"/>
    <cellStyle name="Vysvětlující text 43" xfId="3827"/>
    <cellStyle name="Vysvětlující text 44" xfId="3859"/>
    <cellStyle name="Vysvětlující text 45" xfId="3908"/>
    <cellStyle name="Vysvětlující text 46" xfId="4061"/>
    <cellStyle name="Vysvětlující text 47" xfId="4097"/>
    <cellStyle name="Vysvětlující text 48" xfId="4169"/>
    <cellStyle name="Vysvětlující text 49" xfId="4212"/>
    <cellStyle name="Vysvětlující text 5" xfId="2269"/>
    <cellStyle name="Vysvětlující text 50" xfId="4232"/>
    <cellStyle name="Vysvětlující text 51" xfId="4283"/>
    <cellStyle name="Vysvětlující text 52" xfId="4292"/>
    <cellStyle name="Vysvětlující text 53" xfId="4078"/>
    <cellStyle name="Vysvětlující text 54" xfId="4438"/>
    <cellStyle name="Vysvětlující text 55" xfId="4494"/>
    <cellStyle name="Vysvětlující text 56" xfId="4542"/>
    <cellStyle name="Vysvětlující text 57" xfId="4587"/>
    <cellStyle name="Vysvětlující text 58" xfId="4611"/>
    <cellStyle name="Vysvětlující text 59" xfId="4649"/>
    <cellStyle name="Vysvětlující text 6" xfId="2310"/>
    <cellStyle name="Vysvětlující text 60" xfId="2089"/>
    <cellStyle name="Vysvětlující text 7" xfId="2351"/>
    <cellStyle name="Vysvětlující text 8" xfId="2392"/>
    <cellStyle name="Vysvětlující text 9" xfId="2433"/>
    <cellStyle name="vzorce" xfId="5597"/>
    <cellStyle name="Warning Text" xfId="500"/>
    <cellStyle name="Záhlaví 1" xfId="72"/>
    <cellStyle name="Záhlaví 1 2" xfId="6911"/>
    <cellStyle name="Záhlaví 1 3" xfId="20878"/>
    <cellStyle name="Záhlaví 2" xfId="73"/>
    <cellStyle name="Záhlaví 2 2" xfId="5522"/>
    <cellStyle name="Záhlaví 2 3" xfId="20879"/>
    <cellStyle name="Zvýraznění 1 10" xfId="2475"/>
    <cellStyle name="Zvýraznění 1 11" xfId="2514"/>
    <cellStyle name="Zvýraznění 1 12" xfId="2557"/>
    <cellStyle name="Zvýraznění 1 13" xfId="2598"/>
    <cellStyle name="Zvýraznění 1 14" xfId="2639"/>
    <cellStyle name="Zvýraznění 1 15" xfId="2680"/>
    <cellStyle name="Zvýraznění 1 16" xfId="2721"/>
    <cellStyle name="Zvýraznění 1 17" xfId="2762"/>
    <cellStyle name="Zvýraznění 1 18" xfId="2803"/>
    <cellStyle name="Zvýraznění 1 19" xfId="2844"/>
    <cellStyle name="Zvýraznění 1 2" xfId="2138"/>
    <cellStyle name="Zvýraznění 1 20" xfId="2885"/>
    <cellStyle name="Zvýraznění 1 21" xfId="2926"/>
    <cellStyle name="Zvýraznění 1 22" xfId="2967"/>
    <cellStyle name="Zvýraznění 1 23" xfId="3008"/>
    <cellStyle name="Zvýraznění 1 24" xfId="3049"/>
    <cellStyle name="Zvýraznění 1 25" xfId="3090"/>
    <cellStyle name="Zvýraznění 1 26" xfId="3131"/>
    <cellStyle name="Zvýraznění 1 27" xfId="3172"/>
    <cellStyle name="Zvýraznění 1 28" xfId="3213"/>
    <cellStyle name="Zvýraznění 1 29" xfId="3254"/>
    <cellStyle name="Zvýraznění 1 3" xfId="2188"/>
    <cellStyle name="Zvýraznění 1 30" xfId="3295"/>
    <cellStyle name="Zvýraznění 1 31" xfId="3336"/>
    <cellStyle name="Zvýraznění 1 32" xfId="3377"/>
    <cellStyle name="Zvýraznění 1 33" xfId="3418"/>
    <cellStyle name="Zvýraznění 1 34" xfId="3459"/>
    <cellStyle name="Zvýraznění 1 35" xfId="3500"/>
    <cellStyle name="Zvýraznění 1 36" xfId="3541"/>
    <cellStyle name="Zvýraznění 1 37" xfId="3582"/>
    <cellStyle name="Zvýraznění 1 38" xfId="3623"/>
    <cellStyle name="Zvýraznění 1 39" xfId="3664"/>
    <cellStyle name="Zvýraznění 1 4" xfId="2229"/>
    <cellStyle name="Zvýraznění 1 40" xfId="3705"/>
    <cellStyle name="Zvýraznění 1 41" xfId="3746"/>
    <cellStyle name="Zvýraznění 1 42" xfId="3787"/>
    <cellStyle name="Zvýraznění 1 43" xfId="3828"/>
    <cellStyle name="Zvýraznění 1 44" xfId="3860"/>
    <cellStyle name="Zvýraznění 1 45" xfId="3909"/>
    <cellStyle name="Zvýraznění 1 46" xfId="4062"/>
    <cellStyle name="Zvýraznění 1 47" xfId="4128"/>
    <cellStyle name="Zvýraznění 1 48" xfId="4151"/>
    <cellStyle name="Zvýraznění 1 49" xfId="4188"/>
    <cellStyle name="Zvýraznění 1 5" xfId="2270"/>
    <cellStyle name="Zvýraznění 1 50" xfId="4231"/>
    <cellStyle name="Zvýraznění 1 51" xfId="4265"/>
    <cellStyle name="Zvýraznění 1 52" xfId="4308"/>
    <cellStyle name="Zvýraznění 1 53" xfId="4327"/>
    <cellStyle name="Zvýraznění 1 54" xfId="4439"/>
    <cellStyle name="Zvýraznění 1 55" xfId="4495"/>
    <cellStyle name="Zvýraznění 1 56" xfId="4543"/>
    <cellStyle name="Zvýraznění 1 57" xfId="4588"/>
    <cellStyle name="Zvýraznění 1 58" xfId="4612"/>
    <cellStyle name="Zvýraznění 1 59" xfId="4650"/>
    <cellStyle name="Zvýraznění 1 6" xfId="2311"/>
    <cellStyle name="Zvýraznění 1 60" xfId="2090"/>
    <cellStyle name="Zvýraznění 1 7" xfId="2352"/>
    <cellStyle name="Zvýraznění 1 8" xfId="2393"/>
    <cellStyle name="Zvýraznění 1 9" xfId="2434"/>
    <cellStyle name="Zvýraznění 2 10" xfId="2476"/>
    <cellStyle name="Zvýraznění 2 11" xfId="2515"/>
    <cellStyle name="Zvýraznění 2 12" xfId="2558"/>
    <cellStyle name="Zvýraznění 2 13" xfId="2599"/>
    <cellStyle name="Zvýraznění 2 14" xfId="2640"/>
    <cellStyle name="Zvýraznění 2 15" xfId="2681"/>
    <cellStyle name="Zvýraznění 2 16" xfId="2722"/>
    <cellStyle name="Zvýraznění 2 17" xfId="2763"/>
    <cellStyle name="Zvýraznění 2 18" xfId="2804"/>
    <cellStyle name="Zvýraznění 2 19" xfId="2845"/>
    <cellStyle name="Zvýraznění 2 2" xfId="2139"/>
    <cellStyle name="Zvýraznění 2 20" xfId="2886"/>
    <cellStyle name="Zvýraznění 2 21" xfId="2927"/>
    <cellStyle name="Zvýraznění 2 22" xfId="2968"/>
    <cellStyle name="Zvýraznění 2 23" xfId="3009"/>
    <cellStyle name="Zvýraznění 2 24" xfId="3050"/>
    <cellStyle name="Zvýraznění 2 25" xfId="3091"/>
    <cellStyle name="Zvýraznění 2 26" xfId="3132"/>
    <cellStyle name="Zvýraznění 2 27" xfId="3173"/>
    <cellStyle name="Zvýraznění 2 28" xfId="3214"/>
    <cellStyle name="Zvýraznění 2 29" xfId="3255"/>
    <cellStyle name="Zvýraznění 2 3" xfId="2189"/>
    <cellStyle name="Zvýraznění 2 30" xfId="3296"/>
    <cellStyle name="Zvýraznění 2 31" xfId="3337"/>
    <cellStyle name="Zvýraznění 2 32" xfId="3378"/>
    <cellStyle name="Zvýraznění 2 33" xfId="3419"/>
    <cellStyle name="Zvýraznění 2 34" xfId="3460"/>
    <cellStyle name="Zvýraznění 2 35" xfId="3501"/>
    <cellStyle name="Zvýraznění 2 36" xfId="3542"/>
    <cellStyle name="Zvýraznění 2 37" xfId="3583"/>
    <cellStyle name="Zvýraznění 2 38" xfId="3624"/>
    <cellStyle name="Zvýraznění 2 39" xfId="3665"/>
    <cellStyle name="Zvýraznění 2 4" xfId="2230"/>
    <cellStyle name="Zvýraznění 2 40" xfId="3706"/>
    <cellStyle name="Zvýraznění 2 41" xfId="3747"/>
    <cellStyle name="Zvýraznění 2 42" xfId="3788"/>
    <cellStyle name="Zvýraznění 2 43" xfId="3829"/>
    <cellStyle name="Zvýraznění 2 44" xfId="3861"/>
    <cellStyle name="Zvýraznění 2 45" xfId="3910"/>
    <cellStyle name="Zvýraznění 2 46" xfId="4063"/>
    <cellStyle name="Zvýraznění 2 47" xfId="4135"/>
    <cellStyle name="Zvýraznění 2 48" xfId="4155"/>
    <cellStyle name="Zvýraznění 2 49" xfId="4199"/>
    <cellStyle name="Zvýraznění 2 5" xfId="2271"/>
    <cellStyle name="Zvýraznění 2 50" xfId="4052"/>
    <cellStyle name="Zvýraznění 2 51" xfId="4268"/>
    <cellStyle name="Zvýraznění 2 52" xfId="4301"/>
    <cellStyle name="Zvýraznění 2 53" xfId="4334"/>
    <cellStyle name="Zvýraznění 2 54" xfId="4440"/>
    <cellStyle name="Zvýraznění 2 55" xfId="4496"/>
    <cellStyle name="Zvýraznění 2 56" xfId="4544"/>
    <cellStyle name="Zvýraznění 2 57" xfId="4589"/>
    <cellStyle name="Zvýraznění 2 58" xfId="4613"/>
    <cellStyle name="Zvýraznění 2 59" xfId="4651"/>
    <cellStyle name="Zvýraznění 2 6" xfId="2312"/>
    <cellStyle name="Zvýraznění 2 60" xfId="2091"/>
    <cellStyle name="Zvýraznění 2 7" xfId="2353"/>
    <cellStyle name="Zvýraznění 2 8" xfId="2394"/>
    <cellStyle name="Zvýraznění 2 9" xfId="2435"/>
    <cellStyle name="Zvýraznění 3 10" xfId="2477"/>
    <cellStyle name="Zvýraznění 3 11" xfId="2516"/>
    <cellStyle name="Zvýraznění 3 12" xfId="2559"/>
    <cellStyle name="Zvýraznění 3 13" xfId="2600"/>
    <cellStyle name="Zvýraznění 3 14" xfId="2641"/>
    <cellStyle name="Zvýraznění 3 15" xfId="2682"/>
    <cellStyle name="Zvýraznění 3 16" xfId="2723"/>
    <cellStyle name="Zvýraznění 3 17" xfId="2764"/>
    <cellStyle name="Zvýraznění 3 18" xfId="2805"/>
    <cellStyle name="Zvýraznění 3 19" xfId="2846"/>
    <cellStyle name="Zvýraznění 3 2" xfId="2140"/>
    <cellStyle name="Zvýraznění 3 20" xfId="2887"/>
    <cellStyle name="Zvýraznění 3 21" xfId="2928"/>
    <cellStyle name="Zvýraznění 3 22" xfId="2969"/>
    <cellStyle name="Zvýraznění 3 23" xfId="3010"/>
    <cellStyle name="Zvýraznění 3 24" xfId="3051"/>
    <cellStyle name="Zvýraznění 3 25" xfId="3092"/>
    <cellStyle name="Zvýraznění 3 26" xfId="3133"/>
    <cellStyle name="Zvýraznění 3 27" xfId="3174"/>
    <cellStyle name="Zvýraznění 3 28" xfId="3215"/>
    <cellStyle name="Zvýraznění 3 29" xfId="3256"/>
    <cellStyle name="Zvýraznění 3 3" xfId="2190"/>
    <cellStyle name="Zvýraznění 3 30" xfId="3297"/>
    <cellStyle name="Zvýraznění 3 31" xfId="3338"/>
    <cellStyle name="Zvýraznění 3 32" xfId="3379"/>
    <cellStyle name="Zvýraznění 3 33" xfId="3420"/>
    <cellStyle name="Zvýraznění 3 34" xfId="3461"/>
    <cellStyle name="Zvýraznění 3 35" xfId="3502"/>
    <cellStyle name="Zvýraznění 3 36" xfId="3543"/>
    <cellStyle name="Zvýraznění 3 37" xfId="3584"/>
    <cellStyle name="Zvýraznění 3 38" xfId="3625"/>
    <cellStyle name="Zvýraznění 3 39" xfId="3666"/>
    <cellStyle name="Zvýraznění 3 4" xfId="2231"/>
    <cellStyle name="Zvýraznění 3 40" xfId="3707"/>
    <cellStyle name="Zvýraznění 3 41" xfId="3748"/>
    <cellStyle name="Zvýraznění 3 42" xfId="3789"/>
    <cellStyle name="Zvýraznění 3 43" xfId="3830"/>
    <cellStyle name="Zvýraznění 3 44" xfId="3862"/>
    <cellStyle name="Zvýraznění 3 45" xfId="3911"/>
    <cellStyle name="Zvýraznění 3 46" xfId="4064"/>
    <cellStyle name="Zvýraznění 3 47" xfId="4121"/>
    <cellStyle name="Zvýraznění 3 48" xfId="4161"/>
    <cellStyle name="Zvýraznění 3 49" xfId="4218"/>
    <cellStyle name="Zvýraznění 3 5" xfId="2272"/>
    <cellStyle name="Zvýraznění 3 50" xfId="4081"/>
    <cellStyle name="Zvýraznění 3 51" xfId="4273"/>
    <cellStyle name="Zvýraznění 3 52" xfId="4313"/>
    <cellStyle name="Zvýraznění 3 53" xfId="4325"/>
    <cellStyle name="Zvýraznění 3 54" xfId="4441"/>
    <cellStyle name="Zvýraznění 3 55" xfId="4497"/>
    <cellStyle name="Zvýraznění 3 56" xfId="4545"/>
    <cellStyle name="Zvýraznění 3 57" xfId="4590"/>
    <cellStyle name="Zvýraznění 3 58" xfId="4614"/>
    <cellStyle name="Zvýraznění 3 59" xfId="4652"/>
    <cellStyle name="Zvýraznění 3 6" xfId="2313"/>
    <cellStyle name="Zvýraznění 3 60" xfId="2092"/>
    <cellStyle name="Zvýraznění 3 7" xfId="2354"/>
    <cellStyle name="Zvýraznění 3 8" xfId="2395"/>
    <cellStyle name="Zvýraznění 3 9" xfId="2436"/>
    <cellStyle name="Zvýraznění 4 10" xfId="2478"/>
    <cellStyle name="Zvýraznění 4 11" xfId="2517"/>
    <cellStyle name="Zvýraznění 4 12" xfId="2560"/>
    <cellStyle name="Zvýraznění 4 13" xfId="2601"/>
    <cellStyle name="Zvýraznění 4 14" xfId="2642"/>
    <cellStyle name="Zvýraznění 4 15" xfId="2683"/>
    <cellStyle name="Zvýraznění 4 16" xfId="2724"/>
    <cellStyle name="Zvýraznění 4 17" xfId="2765"/>
    <cellStyle name="Zvýraznění 4 18" xfId="2806"/>
    <cellStyle name="Zvýraznění 4 19" xfId="2847"/>
    <cellStyle name="Zvýraznění 4 2" xfId="2141"/>
    <cellStyle name="Zvýraznění 4 20" xfId="2888"/>
    <cellStyle name="Zvýraznění 4 21" xfId="2929"/>
    <cellStyle name="Zvýraznění 4 22" xfId="2970"/>
    <cellStyle name="Zvýraznění 4 23" xfId="3011"/>
    <cellStyle name="Zvýraznění 4 24" xfId="3052"/>
    <cellStyle name="Zvýraznění 4 25" xfId="3093"/>
    <cellStyle name="Zvýraznění 4 26" xfId="3134"/>
    <cellStyle name="Zvýraznění 4 27" xfId="3175"/>
    <cellStyle name="Zvýraznění 4 28" xfId="3216"/>
    <cellStyle name="Zvýraznění 4 29" xfId="3257"/>
    <cellStyle name="Zvýraznění 4 3" xfId="2191"/>
    <cellStyle name="Zvýraznění 4 30" xfId="3298"/>
    <cellStyle name="Zvýraznění 4 31" xfId="3339"/>
    <cellStyle name="Zvýraznění 4 32" xfId="3380"/>
    <cellStyle name="Zvýraznění 4 33" xfId="3421"/>
    <cellStyle name="Zvýraznění 4 34" xfId="3462"/>
    <cellStyle name="Zvýraznění 4 35" xfId="3503"/>
    <cellStyle name="Zvýraznění 4 36" xfId="3544"/>
    <cellStyle name="Zvýraznění 4 37" xfId="3585"/>
    <cellStyle name="Zvýraznění 4 38" xfId="3626"/>
    <cellStyle name="Zvýraznění 4 39" xfId="3667"/>
    <cellStyle name="Zvýraznění 4 4" xfId="2232"/>
    <cellStyle name="Zvýraznění 4 40" xfId="3708"/>
    <cellStyle name="Zvýraznění 4 41" xfId="3749"/>
    <cellStyle name="Zvýraznění 4 42" xfId="3790"/>
    <cellStyle name="Zvýraznění 4 43" xfId="3831"/>
    <cellStyle name="Zvýraznění 4 44" xfId="3863"/>
    <cellStyle name="Zvýraznění 4 45" xfId="3912"/>
    <cellStyle name="Zvýraznění 4 46" xfId="4065"/>
    <cellStyle name="Zvýraznění 4 47" xfId="4107"/>
    <cellStyle name="Zvýraznění 4 48" xfId="4083"/>
    <cellStyle name="Zvýraznění 4 49" xfId="4082"/>
    <cellStyle name="Zvýraznění 4 5" xfId="2273"/>
    <cellStyle name="Zvýraznění 4 50" xfId="4233"/>
    <cellStyle name="Zvýraznění 4 51" xfId="4221"/>
    <cellStyle name="Zvýraznění 4 52" xfId="4077"/>
    <cellStyle name="Zvýraznění 4 53" xfId="4315"/>
    <cellStyle name="Zvýraznění 4 54" xfId="4442"/>
    <cellStyle name="Zvýraznění 4 55" xfId="4498"/>
    <cellStyle name="Zvýraznění 4 56" xfId="4546"/>
    <cellStyle name="Zvýraznění 4 57" xfId="4591"/>
    <cellStyle name="Zvýraznění 4 58" xfId="4615"/>
    <cellStyle name="Zvýraznění 4 59" xfId="4653"/>
    <cellStyle name="Zvýraznění 4 6" xfId="2314"/>
    <cellStyle name="Zvýraznění 4 60" xfId="2093"/>
    <cellStyle name="Zvýraznění 4 7" xfId="2355"/>
    <cellStyle name="Zvýraznění 4 8" xfId="2396"/>
    <cellStyle name="Zvýraznění 4 9" xfId="2437"/>
    <cellStyle name="Zvýraznění 5 10" xfId="2479"/>
    <cellStyle name="Zvýraznění 5 11" xfId="2518"/>
    <cellStyle name="Zvýraznění 5 12" xfId="2561"/>
    <cellStyle name="Zvýraznění 5 13" xfId="2602"/>
    <cellStyle name="Zvýraznění 5 14" xfId="2643"/>
    <cellStyle name="Zvýraznění 5 15" xfId="2684"/>
    <cellStyle name="Zvýraznění 5 16" xfId="2725"/>
    <cellStyle name="Zvýraznění 5 17" xfId="2766"/>
    <cellStyle name="Zvýraznění 5 18" xfId="2807"/>
    <cellStyle name="Zvýraznění 5 19" xfId="2848"/>
    <cellStyle name="Zvýraznění 5 2" xfId="2142"/>
    <cellStyle name="Zvýraznění 5 20" xfId="2889"/>
    <cellStyle name="Zvýraznění 5 21" xfId="2930"/>
    <cellStyle name="Zvýraznění 5 22" xfId="2971"/>
    <cellStyle name="Zvýraznění 5 23" xfId="3012"/>
    <cellStyle name="Zvýraznění 5 24" xfId="3053"/>
    <cellStyle name="Zvýraznění 5 25" xfId="3094"/>
    <cellStyle name="Zvýraznění 5 26" xfId="3135"/>
    <cellStyle name="Zvýraznění 5 27" xfId="3176"/>
    <cellStyle name="Zvýraznění 5 28" xfId="3217"/>
    <cellStyle name="Zvýraznění 5 29" xfId="3258"/>
    <cellStyle name="Zvýraznění 5 3" xfId="2192"/>
    <cellStyle name="Zvýraznění 5 30" xfId="3299"/>
    <cellStyle name="Zvýraznění 5 31" xfId="3340"/>
    <cellStyle name="Zvýraznění 5 32" xfId="3381"/>
    <cellStyle name="Zvýraznění 5 33" xfId="3422"/>
    <cellStyle name="Zvýraznění 5 34" xfId="3463"/>
    <cellStyle name="Zvýraznění 5 35" xfId="3504"/>
    <cellStyle name="Zvýraznění 5 36" xfId="3545"/>
    <cellStyle name="Zvýraznění 5 37" xfId="3586"/>
    <cellStyle name="Zvýraznění 5 38" xfId="3627"/>
    <cellStyle name="Zvýraznění 5 39" xfId="3668"/>
    <cellStyle name="Zvýraznění 5 4" xfId="2233"/>
    <cellStyle name="Zvýraznění 5 40" xfId="3709"/>
    <cellStyle name="Zvýraznění 5 41" xfId="3750"/>
    <cellStyle name="Zvýraznění 5 42" xfId="3791"/>
    <cellStyle name="Zvýraznění 5 43" xfId="3832"/>
    <cellStyle name="Zvýraznění 5 44" xfId="3864"/>
    <cellStyle name="Zvýraznění 5 45" xfId="3913"/>
    <cellStyle name="Zvýraznění 5 46" xfId="4066"/>
    <cellStyle name="Zvýraznění 5 47" xfId="4105"/>
    <cellStyle name="Zvýraznění 5 48" xfId="4148"/>
    <cellStyle name="Zvýraznění 5 49" xfId="4152"/>
    <cellStyle name="Zvýraznění 5 5" xfId="2274"/>
    <cellStyle name="Zvýraznění 5 50" xfId="4214"/>
    <cellStyle name="Zvýraznění 5 51" xfId="4262"/>
    <cellStyle name="Zvýraznění 5 52" xfId="4319"/>
    <cellStyle name="Zvýraznění 5 53" xfId="4198"/>
    <cellStyle name="Zvýraznění 5 54" xfId="4443"/>
    <cellStyle name="Zvýraznění 5 55" xfId="4499"/>
    <cellStyle name="Zvýraznění 5 56" xfId="4547"/>
    <cellStyle name="Zvýraznění 5 57" xfId="4592"/>
    <cellStyle name="Zvýraznění 5 58" xfId="4616"/>
    <cellStyle name="Zvýraznění 5 59" xfId="4654"/>
    <cellStyle name="Zvýraznění 5 6" xfId="2315"/>
    <cellStyle name="Zvýraznění 5 60" xfId="2094"/>
    <cellStyle name="Zvýraznění 5 7" xfId="2356"/>
    <cellStyle name="Zvýraznění 5 8" xfId="2397"/>
    <cellStyle name="Zvýraznění 5 9" xfId="2438"/>
    <cellStyle name="Zvýraznění 6 10" xfId="2480"/>
    <cellStyle name="Zvýraznění 6 11" xfId="2519"/>
    <cellStyle name="Zvýraznění 6 12" xfId="2562"/>
    <cellStyle name="Zvýraznění 6 13" xfId="2603"/>
    <cellStyle name="Zvýraznění 6 14" xfId="2644"/>
    <cellStyle name="Zvýraznění 6 15" xfId="2685"/>
    <cellStyle name="Zvýraznění 6 16" xfId="2726"/>
    <cellStyle name="Zvýraznění 6 17" xfId="2767"/>
    <cellStyle name="Zvýraznění 6 18" xfId="2808"/>
    <cellStyle name="Zvýraznění 6 19" xfId="2849"/>
    <cellStyle name="Zvýraznění 6 2" xfId="2143"/>
    <cellStyle name="Zvýraznění 6 20" xfId="2890"/>
    <cellStyle name="Zvýraznění 6 21" xfId="2931"/>
    <cellStyle name="Zvýraznění 6 22" xfId="2972"/>
    <cellStyle name="Zvýraznění 6 23" xfId="3013"/>
    <cellStyle name="Zvýraznění 6 24" xfId="3054"/>
    <cellStyle name="Zvýraznění 6 25" xfId="3095"/>
    <cellStyle name="Zvýraznění 6 26" xfId="3136"/>
    <cellStyle name="Zvýraznění 6 27" xfId="3177"/>
    <cellStyle name="Zvýraznění 6 28" xfId="3218"/>
    <cellStyle name="Zvýraznění 6 29" xfId="3259"/>
    <cellStyle name="Zvýraznění 6 3" xfId="2193"/>
    <cellStyle name="Zvýraznění 6 30" xfId="3300"/>
    <cellStyle name="Zvýraznění 6 31" xfId="3341"/>
    <cellStyle name="Zvýraznění 6 32" xfId="3382"/>
    <cellStyle name="Zvýraznění 6 33" xfId="3423"/>
    <cellStyle name="Zvýraznění 6 34" xfId="3464"/>
    <cellStyle name="Zvýraznění 6 35" xfId="3505"/>
    <cellStyle name="Zvýraznění 6 36" xfId="3546"/>
    <cellStyle name="Zvýraznění 6 37" xfId="3587"/>
    <cellStyle name="Zvýraznění 6 38" xfId="3628"/>
    <cellStyle name="Zvýraznění 6 39" xfId="3669"/>
    <cellStyle name="Zvýraznění 6 4" xfId="2234"/>
    <cellStyle name="Zvýraznění 6 40" xfId="3710"/>
    <cellStyle name="Zvýraznění 6 41" xfId="3751"/>
    <cellStyle name="Zvýraznění 6 42" xfId="3792"/>
    <cellStyle name="Zvýraznění 6 43" xfId="3833"/>
    <cellStyle name="Zvýraznění 6 44" xfId="3865"/>
    <cellStyle name="Zvýraznění 6 45" xfId="3914"/>
    <cellStyle name="Zvýraznění 6 46" xfId="4067"/>
    <cellStyle name="Zvýraznění 6 47" xfId="4101"/>
    <cellStyle name="Zvýraznění 6 48" xfId="4162"/>
    <cellStyle name="Zvýraznění 6 49" xfId="4096"/>
    <cellStyle name="Zvýraznění 6 5" xfId="2275"/>
    <cellStyle name="Zvýraznění 6 50" xfId="4220"/>
    <cellStyle name="Zvýraznění 6 51" xfId="4274"/>
    <cellStyle name="Zvýraznění 6 52" xfId="4287"/>
    <cellStyle name="Zvýraznění 6 53" xfId="4336"/>
    <cellStyle name="Zvýraznění 6 54" xfId="4444"/>
    <cellStyle name="Zvýraznění 6 55" xfId="4500"/>
    <cellStyle name="Zvýraznění 6 56" xfId="4548"/>
    <cellStyle name="Zvýraznění 6 57" xfId="4593"/>
    <cellStyle name="Zvýraznění 6 58" xfId="4617"/>
    <cellStyle name="Zvýraznění 6 59" xfId="4655"/>
    <cellStyle name="Zvýraznění 6 6" xfId="2316"/>
    <cellStyle name="Zvýraznění 6 60" xfId="2095"/>
    <cellStyle name="Zvýraznění 6 7" xfId="2357"/>
    <cellStyle name="Zvýraznění 6 8" xfId="2398"/>
    <cellStyle name="Zvýraznění 6 9" xfId="24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9BB4"/>
      <color rgb="FFABF3FF"/>
      <color rgb="FF47E5FF"/>
      <color rgb="FF007D92"/>
      <color rgb="FF1DDFFF"/>
      <color rgb="FF00B2D0"/>
      <color rgb="FFA6A6A6"/>
      <color rgb="FF00C5E6"/>
      <color rgb="FFCCFFFF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6123000743106067"/>
          <c:w val="0.97383401212779785"/>
          <c:h val="0.58753807027827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'F1'!$I$36</c:f>
              <c:strCache>
                <c:ptCount val="1"/>
                <c:pt idx="0">
                  <c:v> ve školním roce 2011/2012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'F1'!$G$37:$H$40</c:f>
              <c:multiLvlStrCache>
                <c:ptCount val="4"/>
                <c:lvl>
                  <c:pt idx="0">
                    <c:v>webové stránky</c:v>
                  </c:pt>
                  <c:pt idx="1">
                    <c:v>školní informační systém</c:v>
                  </c:pt>
                  <c:pt idx="2">
                    <c:v>webové stránky</c:v>
                  </c:pt>
                  <c:pt idx="3">
                    <c:v>školní informační systém</c:v>
                  </c:pt>
                </c:lvl>
                <c:lvl>
                  <c:pt idx="0">
                    <c:v>základní školy</c:v>
                  </c:pt>
                  <c:pt idx="2">
                    <c:v>střední a vyšší odborné školy</c:v>
                  </c:pt>
                </c:lvl>
              </c:multiLvlStrCache>
            </c:multiLvlStrRef>
          </c:cat>
          <c:val>
            <c:numRef>
              <c:f>'F1'!$I$37:$I$40</c:f>
              <c:numCache>
                <c:formatCode>0%</c:formatCode>
                <c:ptCount val="4"/>
                <c:pt idx="0">
                  <c:v>0.51028806584362096</c:v>
                </c:pt>
                <c:pt idx="1">
                  <c:v>0.35831863609641301</c:v>
                </c:pt>
                <c:pt idx="2">
                  <c:v>0.96893667861409793</c:v>
                </c:pt>
                <c:pt idx="3">
                  <c:v>0.92712066905615298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6-4D11-BD93-FD4688FB5CBF}"/>
            </c:ext>
          </c:extLst>
        </c:ser>
        <c:ser>
          <c:idx val="1"/>
          <c:order val="1"/>
          <c:tx>
            <c:strRef>
              <c:f>'F1'!$J$36</c:f>
              <c:strCache>
                <c:ptCount val="1"/>
                <c:pt idx="0">
                  <c:v> ve školním roce 2016/2017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'F1'!$G$37:$H$40</c:f>
              <c:multiLvlStrCache>
                <c:ptCount val="4"/>
                <c:lvl>
                  <c:pt idx="0">
                    <c:v>webové stránky</c:v>
                  </c:pt>
                  <c:pt idx="1">
                    <c:v>školní informační systém</c:v>
                  </c:pt>
                  <c:pt idx="2">
                    <c:v>webové stránky</c:v>
                  </c:pt>
                  <c:pt idx="3">
                    <c:v>školní informační systém</c:v>
                  </c:pt>
                </c:lvl>
                <c:lvl>
                  <c:pt idx="0">
                    <c:v>základní školy</c:v>
                  </c:pt>
                  <c:pt idx="2">
                    <c:v>střední a vyšší odborné školy</c:v>
                  </c:pt>
                </c:lvl>
              </c:multiLvlStrCache>
            </c:multiLvlStrRef>
          </c:cat>
          <c:val>
            <c:numRef>
              <c:f>'F1'!$J$37:$J$40</c:f>
              <c:numCache>
                <c:formatCode>0%</c:formatCode>
                <c:ptCount val="4"/>
                <c:pt idx="0">
                  <c:v>0.96389629270656596</c:v>
                </c:pt>
                <c:pt idx="1">
                  <c:v>0.94475405863823592</c:v>
                </c:pt>
                <c:pt idx="2">
                  <c:v>0.99264164827078705</c:v>
                </c:pt>
                <c:pt idx="3">
                  <c:v>0.98896247240618096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6-4D11-BD93-FD4688FB5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25062912"/>
        <c:axId val="225065984"/>
      </c:bar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0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065984"/>
        <c:scaling>
          <c:orientation val="minMax"/>
          <c:max val="1.1000000000000001"/>
        </c:scaling>
        <c:delete val="0"/>
        <c:axPos val="l"/>
        <c:numFmt formatCode="0%" sourceLinked="1"/>
        <c:majorTickMark val="none"/>
        <c:minorTickMark val="none"/>
        <c:tickLblPos val="none"/>
        <c:crossAx val="225062912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0243047071609781E-2"/>
          <c:y val="2.5759839128369974E-3"/>
          <c:w val="0.97384632093402113"/>
          <c:h val="0.1321633474182254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7" footer="0.49212598450000417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8220070052221"/>
          <c:y val="6.1577490619519372E-2"/>
          <c:w val="0.73361024993826995"/>
          <c:h val="0.913137153441014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'F5'!$E$5</c:f>
              <c:strCache>
                <c:ptCount val="1"/>
                <c:pt idx="0">
                  <c:v> mají přístup na internet a používají ho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2E2-4039-A838-1FEFB3415EA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'F5'!$D$6:$D$30</c:f>
              <c:strCache>
                <c:ptCount val="25"/>
                <c:pt idx="0">
                  <c:v>Lotyšsko</c:v>
                </c:pt>
                <c:pt idx="1">
                  <c:v>Polsko</c:v>
                </c:pt>
                <c:pt idx="2">
                  <c:v>Itálie</c:v>
                </c:pt>
                <c:pt idx="3">
                  <c:v>Estonsko</c:v>
                </c:pt>
                <c:pt idx="4">
                  <c:v>Dánsko</c:v>
                </c:pt>
                <c:pt idx="5">
                  <c:v>Chorvatsko</c:v>
                </c:pt>
                <c:pt idx="6">
                  <c:v>Belgie</c:v>
                </c:pt>
                <c:pt idx="7">
                  <c:v>Irsko</c:v>
                </c:pt>
                <c:pt idx="8">
                  <c:v>Portugalsko</c:v>
                </c:pt>
                <c:pt idx="9">
                  <c:v>Španělsko</c:v>
                </c:pt>
                <c:pt idx="10">
                  <c:v>Řecko</c:v>
                </c:pt>
                <c:pt idx="11">
                  <c:v>Maďarsko</c:v>
                </c:pt>
                <c:pt idx="12">
                  <c:v>Litva</c:v>
                </c:pt>
                <c:pt idx="13">
                  <c:v>Lucembursko</c:v>
                </c:pt>
                <c:pt idx="14">
                  <c:v>EU28</c:v>
                </c:pt>
                <c:pt idx="15">
                  <c:v>Slovinsko</c:v>
                </c:pt>
                <c:pt idx="16">
                  <c:v>Švédsko</c:v>
                </c:pt>
                <c:pt idx="17">
                  <c:v>Francie</c:v>
                </c:pt>
                <c:pt idx="18">
                  <c:v>Česko</c:v>
                </c:pt>
                <c:pt idx="19">
                  <c:v>Slovensko</c:v>
                </c:pt>
                <c:pt idx="20">
                  <c:v>Rakousko</c:v>
                </c:pt>
                <c:pt idx="21">
                  <c:v>Bulharsko</c:v>
                </c:pt>
                <c:pt idx="22">
                  <c:v>Finsko</c:v>
                </c:pt>
                <c:pt idx="23">
                  <c:v>Nizozemsko</c:v>
                </c:pt>
                <c:pt idx="24">
                  <c:v>Velká Británie</c:v>
                </c:pt>
              </c:strCache>
            </c:strRef>
          </c:cat>
          <c:val>
            <c:numRef>
              <c:f>'F5'!$E$6:$E$30</c:f>
              <c:numCache>
                <c:formatCode>0.0%</c:formatCode>
                <c:ptCount val="25"/>
                <c:pt idx="0">
                  <c:v>0.51502321770008197</c:v>
                </c:pt>
                <c:pt idx="1">
                  <c:v>0.54528482214940399</c:v>
                </c:pt>
                <c:pt idx="2">
                  <c:v>0.57172651878184833</c:v>
                </c:pt>
                <c:pt idx="3">
                  <c:v>0.57761453701913779</c:v>
                </c:pt>
                <c:pt idx="4">
                  <c:v>0.58052441431710677</c:v>
                </c:pt>
                <c:pt idx="5">
                  <c:v>0.60080113709781624</c:v>
                </c:pt>
                <c:pt idx="6">
                  <c:v>0.65005763803315175</c:v>
                </c:pt>
                <c:pt idx="7">
                  <c:v>0.65098523452581791</c:v>
                </c:pt>
                <c:pt idx="8">
                  <c:v>0.65154980504911886</c:v>
                </c:pt>
                <c:pt idx="9">
                  <c:v>0.67960793441435852</c:v>
                </c:pt>
                <c:pt idx="10">
                  <c:v>0.68494187859083422</c:v>
                </c:pt>
                <c:pt idx="11">
                  <c:v>0.69198243412797988</c:v>
                </c:pt>
                <c:pt idx="12">
                  <c:v>0.70140149589717526</c:v>
                </c:pt>
                <c:pt idx="13">
                  <c:v>0.70998003992015968</c:v>
                </c:pt>
                <c:pt idx="14">
                  <c:v>0.71399589575032529</c:v>
                </c:pt>
                <c:pt idx="15">
                  <c:v>0.72220815396302873</c:v>
                </c:pt>
                <c:pt idx="16">
                  <c:v>0.7358393911304093</c:v>
                </c:pt>
                <c:pt idx="17">
                  <c:v>0.75321768411608969</c:v>
                </c:pt>
                <c:pt idx="18">
                  <c:v>0.77626877265665462</c:v>
                </c:pt>
                <c:pt idx="19">
                  <c:v>0.7820071494770291</c:v>
                </c:pt>
                <c:pt idx="20">
                  <c:v>0.79679018865710172</c:v>
                </c:pt>
                <c:pt idx="21">
                  <c:v>0.80597365945437449</c:v>
                </c:pt>
                <c:pt idx="22">
                  <c:v>0.82068165662763293</c:v>
                </c:pt>
                <c:pt idx="23">
                  <c:v>0.86282694443380692</c:v>
                </c:pt>
                <c:pt idx="24">
                  <c:v>0.90110331852583425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E2-4039-A838-1FEFB3415EA8}"/>
            </c:ext>
          </c:extLst>
        </c:ser>
        <c:ser>
          <c:idx val="1"/>
          <c:order val="1"/>
          <c:tx>
            <c:strRef>
              <c:f>'F5'!$F$5</c:f>
              <c:strCache>
                <c:ptCount val="1"/>
                <c:pt idx="0">
                  <c:v> mají přístup na internet, ale nepoužívají ho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A2E2-4039-A838-1FEFB3415EA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'F5'!$D$6:$D$30</c:f>
              <c:strCache>
                <c:ptCount val="25"/>
                <c:pt idx="0">
                  <c:v>Lotyšsko</c:v>
                </c:pt>
                <c:pt idx="1">
                  <c:v>Polsko</c:v>
                </c:pt>
                <c:pt idx="2">
                  <c:v>Itálie</c:v>
                </c:pt>
                <c:pt idx="3">
                  <c:v>Estonsko</c:v>
                </c:pt>
                <c:pt idx="4">
                  <c:v>Dánsko</c:v>
                </c:pt>
                <c:pt idx="5">
                  <c:v>Chorvatsko</c:v>
                </c:pt>
                <c:pt idx="6">
                  <c:v>Belgie</c:v>
                </c:pt>
                <c:pt idx="7">
                  <c:v>Irsko</c:v>
                </c:pt>
                <c:pt idx="8">
                  <c:v>Portugalsko</c:v>
                </c:pt>
                <c:pt idx="9">
                  <c:v>Španělsko</c:v>
                </c:pt>
                <c:pt idx="10">
                  <c:v>Řecko</c:v>
                </c:pt>
                <c:pt idx="11">
                  <c:v>Maďarsko</c:v>
                </c:pt>
                <c:pt idx="12">
                  <c:v>Litva</c:v>
                </c:pt>
                <c:pt idx="13">
                  <c:v>Lucembursko</c:v>
                </c:pt>
                <c:pt idx="14">
                  <c:v>EU28</c:v>
                </c:pt>
                <c:pt idx="15">
                  <c:v>Slovinsko</c:v>
                </c:pt>
                <c:pt idx="16">
                  <c:v>Švédsko</c:v>
                </c:pt>
                <c:pt idx="17">
                  <c:v>Francie</c:v>
                </c:pt>
                <c:pt idx="18">
                  <c:v>Česko</c:v>
                </c:pt>
                <c:pt idx="19">
                  <c:v>Slovensko</c:v>
                </c:pt>
                <c:pt idx="20">
                  <c:v>Rakousko</c:v>
                </c:pt>
                <c:pt idx="21">
                  <c:v>Bulharsko</c:v>
                </c:pt>
                <c:pt idx="22">
                  <c:v>Finsko</c:v>
                </c:pt>
                <c:pt idx="23">
                  <c:v>Nizozemsko</c:v>
                </c:pt>
                <c:pt idx="24">
                  <c:v>Velká Británie</c:v>
                </c:pt>
              </c:strCache>
            </c:strRef>
          </c:cat>
          <c:val>
            <c:numRef>
              <c:f>'F5'!$F$6:$F$30</c:f>
              <c:numCache>
                <c:formatCode>0.0%</c:formatCode>
                <c:ptCount val="25"/>
                <c:pt idx="0">
                  <c:v>0.40016388964763727</c:v>
                </c:pt>
                <c:pt idx="1">
                  <c:v>0.28917937028066676</c:v>
                </c:pt>
                <c:pt idx="2">
                  <c:v>0.25044771853353759</c:v>
                </c:pt>
                <c:pt idx="3">
                  <c:v>0.32630968490237772</c:v>
                </c:pt>
                <c:pt idx="4">
                  <c:v>0.33496592051845503</c:v>
                </c:pt>
                <c:pt idx="5">
                  <c:v>0.23367360124047035</c:v>
                </c:pt>
                <c:pt idx="6">
                  <c:v>0.1966251937830425</c:v>
                </c:pt>
                <c:pt idx="7">
                  <c:v>0.27200473051705248</c:v>
                </c:pt>
                <c:pt idx="8">
                  <c:v>0.29326493715829138</c:v>
                </c:pt>
                <c:pt idx="9">
                  <c:v>0.20656373651951276</c:v>
                </c:pt>
                <c:pt idx="10">
                  <c:v>0.23408898588161939</c:v>
                </c:pt>
                <c:pt idx="11">
                  <c:v>0.2029987452948557</c:v>
                </c:pt>
                <c:pt idx="12">
                  <c:v>0.23800014523273547</c:v>
                </c:pt>
                <c:pt idx="13">
                  <c:v>0.19660678642714571</c:v>
                </c:pt>
                <c:pt idx="14">
                  <c:v>0.18405696848739192</c:v>
                </c:pt>
                <c:pt idx="15">
                  <c:v>0.17713345150671056</c:v>
                </c:pt>
                <c:pt idx="16">
                  <c:v>0.1705981363126311</c:v>
                </c:pt>
                <c:pt idx="17">
                  <c:v>0.16093951981378121</c:v>
                </c:pt>
                <c:pt idx="18">
                  <c:v>0.12753754531330916</c:v>
                </c:pt>
                <c:pt idx="19">
                  <c:v>0.11531841652323579</c:v>
                </c:pt>
                <c:pt idx="20">
                  <c:v>0.14342927559193733</c:v>
                </c:pt>
                <c:pt idx="21">
                  <c:v>8.9070383990421609E-2</c:v>
                </c:pt>
                <c:pt idx="22">
                  <c:v>0.11307942683976206</c:v>
                </c:pt>
                <c:pt idx="23">
                  <c:v>7.6190840905733873E-2</c:v>
                </c:pt>
                <c:pt idx="24">
                  <c:v>6.6235841221710501E-2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2E2-4039-A838-1FEFB3415EA8}"/>
            </c:ext>
          </c:extLst>
        </c:ser>
        <c:ser>
          <c:idx val="2"/>
          <c:order val="2"/>
          <c:tx>
            <c:strRef>
              <c:f>'F5'!$G$5</c:f>
              <c:strCache>
                <c:ptCount val="1"/>
                <c:pt idx="0">
                  <c:v> nemají přístup na internet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A2E2-4039-A838-1FEFB3415EA8}"/>
              </c:ext>
            </c:extLst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2E2-4039-A838-1FEFB3415EA8}"/>
                </c:ext>
              </c:extLst>
            </c:dLbl>
            <c:dLbl>
              <c:idx val="18"/>
              <c:layout>
                <c:manualLayout>
                  <c:x val="0"/>
                  <c:y val="3.7990483666139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2E2-4039-A838-1FEFB3415EA8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'F5'!$D$6:$D$30</c:f>
              <c:strCache>
                <c:ptCount val="25"/>
                <c:pt idx="0">
                  <c:v>Lotyšsko</c:v>
                </c:pt>
                <c:pt idx="1">
                  <c:v>Polsko</c:v>
                </c:pt>
                <c:pt idx="2">
                  <c:v>Itálie</c:v>
                </c:pt>
                <c:pt idx="3">
                  <c:v>Estonsko</c:v>
                </c:pt>
                <c:pt idx="4">
                  <c:v>Dánsko</c:v>
                </c:pt>
                <c:pt idx="5">
                  <c:v>Chorvatsko</c:v>
                </c:pt>
                <c:pt idx="6">
                  <c:v>Belgie</c:v>
                </c:pt>
                <c:pt idx="7">
                  <c:v>Irsko</c:v>
                </c:pt>
                <c:pt idx="8">
                  <c:v>Portugalsko</c:v>
                </c:pt>
                <c:pt idx="9">
                  <c:v>Španělsko</c:v>
                </c:pt>
                <c:pt idx="10">
                  <c:v>Řecko</c:v>
                </c:pt>
                <c:pt idx="11">
                  <c:v>Maďarsko</c:v>
                </c:pt>
                <c:pt idx="12">
                  <c:v>Litva</c:v>
                </c:pt>
                <c:pt idx="13">
                  <c:v>Lucembursko</c:v>
                </c:pt>
                <c:pt idx="14">
                  <c:v>EU28</c:v>
                </c:pt>
                <c:pt idx="15">
                  <c:v>Slovinsko</c:v>
                </c:pt>
                <c:pt idx="16">
                  <c:v>Švédsko</c:v>
                </c:pt>
                <c:pt idx="17">
                  <c:v>Francie</c:v>
                </c:pt>
                <c:pt idx="18">
                  <c:v>Česko</c:v>
                </c:pt>
                <c:pt idx="19">
                  <c:v>Slovensko</c:v>
                </c:pt>
                <c:pt idx="20">
                  <c:v>Rakousko</c:v>
                </c:pt>
                <c:pt idx="21">
                  <c:v>Bulharsko</c:v>
                </c:pt>
                <c:pt idx="22">
                  <c:v>Finsko</c:v>
                </c:pt>
                <c:pt idx="23">
                  <c:v>Nizozemsko</c:v>
                </c:pt>
                <c:pt idx="24">
                  <c:v>Velká Británie</c:v>
                </c:pt>
              </c:strCache>
            </c:strRef>
          </c:cat>
          <c:val>
            <c:numRef>
              <c:f>'F5'!$G$6:$G$30</c:f>
              <c:numCache>
                <c:formatCode>0.0%</c:formatCode>
                <c:ptCount val="25"/>
                <c:pt idx="0">
                  <c:v>8.48128926522808E-2</c:v>
                </c:pt>
                <c:pt idx="1">
                  <c:v>0.16553580756992925</c:v>
                </c:pt>
                <c:pt idx="2">
                  <c:v>0.17782576268461411</c:v>
                </c:pt>
                <c:pt idx="3">
                  <c:v>9.6075778078484428E-2</c:v>
                </c:pt>
                <c:pt idx="4">
                  <c:v>8.4509665164438155E-2</c:v>
                </c:pt>
                <c:pt idx="5">
                  <c:v>0.16552526166171341</c:v>
                </c:pt>
                <c:pt idx="6">
                  <c:v>0.1533171681838057</c:v>
                </c:pt>
                <c:pt idx="7">
                  <c:v>7.7010034957129686E-2</c:v>
                </c:pt>
                <c:pt idx="8">
                  <c:v>5.518525779258969E-2</c:v>
                </c:pt>
                <c:pt idx="9">
                  <c:v>0.11382832906612875</c:v>
                </c:pt>
                <c:pt idx="10">
                  <c:v>8.0969135527546421E-2</c:v>
                </c:pt>
                <c:pt idx="11">
                  <c:v>0.10501882057716436</c:v>
                </c:pt>
                <c:pt idx="12">
                  <c:v>6.0598358870089318E-2</c:v>
                </c:pt>
                <c:pt idx="13">
                  <c:v>9.3413173652694609E-2</c:v>
                </c:pt>
                <c:pt idx="14">
                  <c:v>0.10194713576228279</c:v>
                </c:pt>
                <c:pt idx="15">
                  <c:v>0.10065839453026083</c:v>
                </c:pt>
                <c:pt idx="16">
                  <c:v>9.3562472556959542E-2</c:v>
                </c:pt>
                <c:pt idx="17">
                  <c:v>8.5842796070129082E-2</c:v>
                </c:pt>
                <c:pt idx="18">
                  <c:v>9.619368203003624E-2</c:v>
                </c:pt>
                <c:pt idx="19">
                  <c:v>0.10267443399973521</c:v>
                </c:pt>
                <c:pt idx="20">
                  <c:v>5.9780535750960893E-2</c:v>
                </c:pt>
                <c:pt idx="21">
                  <c:v>0.10495595655520397</c:v>
                </c:pt>
                <c:pt idx="22">
                  <c:v>6.6238916532605038E-2</c:v>
                </c:pt>
                <c:pt idx="23">
                  <c:v>6.0982214660459215E-2</c:v>
                </c:pt>
                <c:pt idx="24">
                  <c:v>3.2660840252455275E-2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2E2-4039-A838-1FEFB3415E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100"/>
        <c:axId val="239833472"/>
        <c:axId val="239835008"/>
      </c:barChart>
      <c:catAx>
        <c:axId val="23983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8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35008"/>
        <c:scaling>
          <c:orientation val="minMax"/>
          <c:max val="1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23983347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1390984663502432E-2"/>
          <c:y val="6.1376540477388816E-3"/>
          <c:w val="0.96650918635170602"/>
          <c:h val="4.7655065451963748E-2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83" footer="0.4921259845000038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512129127492787"/>
          <c:y val="0.13710196357253318"/>
          <c:w val="0.67745732317335106"/>
          <c:h val="0.835161576466462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'F6'!$H$20</c:f>
              <c:strCache>
                <c:ptCount val="1"/>
                <c:pt idx="0">
                  <c:v> jednotlivci (16+)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'F6'!$G$21:$G$25</c:f>
              <c:strCache>
                <c:ptCount val="5"/>
                <c:pt idx="0">
                  <c:v>internetové bankovnictví</c:v>
                </c:pt>
                <c:pt idx="1">
                  <c:v>nakupování on-line</c:v>
                </c:pt>
                <c:pt idx="2">
                  <c:v>hraní her </c:v>
                </c:pt>
                <c:pt idx="3">
                  <c:v>vyhledávání 
informací o cestování</c:v>
                </c:pt>
                <c:pt idx="4">
                  <c:v>účast v sociální sítích</c:v>
                </c:pt>
              </c:strCache>
            </c:strRef>
          </c:cat>
          <c:val>
            <c:numRef>
              <c:f>'F6'!$H$21:$H$25</c:f>
              <c:numCache>
                <c:formatCode>0%</c:formatCode>
                <c:ptCount val="5"/>
                <c:pt idx="0">
                  <c:v>0.57566444292553909</c:v>
                </c:pt>
                <c:pt idx="1">
                  <c:v>0.34334782387129303</c:v>
                </c:pt>
                <c:pt idx="2">
                  <c:v>0.23157346766731599</c:v>
                </c:pt>
                <c:pt idx="3">
                  <c:v>0.52429193235128602</c:v>
                </c:pt>
                <c:pt idx="4">
                  <c:v>0.51046970504065503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2-42ED-ABFE-E49BBA535361}"/>
            </c:ext>
          </c:extLst>
        </c:ser>
        <c:ser>
          <c:idx val="1"/>
          <c:order val="1"/>
          <c:tx>
            <c:strRef>
              <c:f>'F6'!$I$20</c:f>
              <c:strCache>
                <c:ptCount val="1"/>
                <c:pt idx="0">
                  <c:v> studenti (16+)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'F6'!$G$21:$G$25</c:f>
              <c:strCache>
                <c:ptCount val="5"/>
                <c:pt idx="0">
                  <c:v>internetové bankovnictví</c:v>
                </c:pt>
                <c:pt idx="1">
                  <c:v>nakupování on-line</c:v>
                </c:pt>
                <c:pt idx="2">
                  <c:v>hraní her </c:v>
                </c:pt>
                <c:pt idx="3">
                  <c:v>vyhledávání 
informací o cestování</c:v>
                </c:pt>
                <c:pt idx="4">
                  <c:v>účast v sociální sítích</c:v>
                </c:pt>
              </c:strCache>
            </c:strRef>
          </c:cat>
          <c:val>
            <c:numRef>
              <c:f>'F6'!$I$21:$I$25</c:f>
              <c:numCache>
                <c:formatCode>0%</c:formatCode>
                <c:ptCount val="5"/>
                <c:pt idx="0">
                  <c:v>0.47034399049714604</c:v>
                </c:pt>
                <c:pt idx="1">
                  <c:v>0.48995506272462896</c:v>
                </c:pt>
                <c:pt idx="2">
                  <c:v>0.70727489810202149</c:v>
                </c:pt>
                <c:pt idx="3">
                  <c:v>0.69614655620666599</c:v>
                </c:pt>
                <c:pt idx="4">
                  <c:v>0.98243679885575386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2-42ED-ABFE-E49BBA535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34175872"/>
        <c:axId val="234185856"/>
      </c:barChart>
      <c:catAx>
        <c:axId val="23417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/>
            </a:pPr>
            <a:endParaRPr lang="cs-CZ"/>
          </a:p>
        </c:txPr>
        <c:crossAx val="234185856"/>
        <c:crosses val="autoZero"/>
        <c:auto val="1"/>
        <c:lblAlgn val="ctr"/>
        <c:lblOffset val="100"/>
        <c:noMultiLvlLbl val="0"/>
      </c:catAx>
      <c:valAx>
        <c:axId val="234185856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34175872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0313161610988789"/>
          <c:y val="3.343175649413218E-2"/>
          <c:w val="0.75478613776953085"/>
          <c:h val="8.73391233152927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17054018312176E-3"/>
          <c:y val="0.14382862801954333"/>
          <c:w val="0.97882846509366062"/>
          <c:h val="0.610609938841209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'F6'!$I$32</c:f>
              <c:strCache>
                <c:ptCount val="1"/>
                <c:pt idx="0">
                  <c:v> studenti (16+)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'F6'!$G$33:$H$41</c:f>
              <c:multiLvlStrCache>
                <c:ptCount val="9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</c:lvl>
                <c:lvl>
                  <c:pt idx="0">
                    <c:v>Celkem</c:v>
                  </c:pt>
                  <c:pt idx="3">
                    <c:v>přes mobilní sítě</c:v>
                  </c:pt>
                  <c:pt idx="6">
                    <c:v>přes Wi-Fi</c:v>
                  </c:pt>
                </c:lvl>
              </c:multiLvlStrCache>
            </c:multiLvlStrRef>
          </c:cat>
          <c:val>
            <c:numRef>
              <c:f>'F6'!$I$33:$I$41</c:f>
              <c:numCache>
                <c:formatCode>0%</c:formatCode>
                <c:ptCount val="9"/>
                <c:pt idx="0">
                  <c:v>0.82151458679550771</c:v>
                </c:pt>
                <c:pt idx="1">
                  <c:v>0.86955212055851971</c:v>
                </c:pt>
                <c:pt idx="2">
                  <c:v>0.94581757021544499</c:v>
                </c:pt>
                <c:pt idx="3">
                  <c:v>0.54562499129937836</c:v>
                </c:pt>
                <c:pt idx="4">
                  <c:v>0.59190008601820909</c:v>
                </c:pt>
                <c:pt idx="5">
                  <c:v>0.75</c:v>
                </c:pt>
                <c:pt idx="6">
                  <c:v>0.68413689365525099</c:v>
                </c:pt>
                <c:pt idx="7">
                  <c:v>0.82579575338088607</c:v>
                </c:pt>
                <c:pt idx="8">
                  <c:v>0.93599999999999994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F-48CE-A483-02F8CC4852E9}"/>
            </c:ext>
          </c:extLst>
        </c:ser>
        <c:ser>
          <c:idx val="1"/>
          <c:order val="1"/>
          <c:tx>
            <c:strRef>
              <c:f>'F6'!$J$32</c:f>
              <c:strCache>
                <c:ptCount val="1"/>
                <c:pt idx="0">
                  <c:v> jednotlivci (16+)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numFmt formatCode="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BF-48CE-A483-02F8CC4852E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'F6'!$G$33:$H$41</c:f>
              <c:multiLvlStrCache>
                <c:ptCount val="9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</c:lvl>
                <c:lvl>
                  <c:pt idx="0">
                    <c:v>Celkem</c:v>
                  </c:pt>
                  <c:pt idx="3">
                    <c:v>přes mobilní sítě</c:v>
                  </c:pt>
                  <c:pt idx="6">
                    <c:v>přes Wi-Fi</c:v>
                  </c:pt>
                </c:lvl>
              </c:multiLvlStrCache>
            </c:multiLvlStrRef>
          </c:cat>
          <c:val>
            <c:numRef>
              <c:f>'F6'!$J$33:$J$41</c:f>
              <c:numCache>
                <c:formatCode>0%</c:formatCode>
                <c:ptCount val="9"/>
                <c:pt idx="0">
                  <c:v>0.41214370282827539</c:v>
                </c:pt>
                <c:pt idx="1">
                  <c:v>0.50371415082770532</c:v>
                </c:pt>
                <c:pt idx="2">
                  <c:v>0.58436699246953605</c:v>
                </c:pt>
                <c:pt idx="3">
                  <c:v>0.30604783268458574</c:v>
                </c:pt>
                <c:pt idx="4">
                  <c:v>0.3604229854876751</c:v>
                </c:pt>
                <c:pt idx="5">
                  <c:v>0.46799999999999997</c:v>
                </c:pt>
                <c:pt idx="6">
                  <c:v>0.30791327381295841</c:v>
                </c:pt>
                <c:pt idx="7">
                  <c:v>0.46328989424958633</c:v>
                </c:pt>
                <c:pt idx="8">
                  <c:v>0.56200000000000006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BF-48CE-A483-02F8CC4852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4211968"/>
        <c:axId val="234221952"/>
      </c:barChart>
      <c:catAx>
        <c:axId val="234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4221952"/>
        <c:crosses val="autoZero"/>
        <c:auto val="1"/>
        <c:lblAlgn val="ctr"/>
        <c:lblOffset val="100"/>
        <c:tickLblSkip val="1"/>
        <c:noMultiLvlLbl val="0"/>
      </c:catAx>
      <c:valAx>
        <c:axId val="2342219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421196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2477363914325924E-2"/>
          <c:y val="3.9968291931138211E-2"/>
          <c:w val="0.89999996325460063"/>
          <c:h val="7.62864149883308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5369865905833"/>
          <c:y val="1.7697532201317225E-2"/>
          <c:w val="0.68781974433947435"/>
          <c:h val="0.968028970824642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8DA-4F66-AB9B-85A1191C46C4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8DA-4F66-AB9B-85A1191C46C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8DA-4F66-AB9B-85A1191C46C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8DA-4F66-AB9B-85A1191C46C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8DA-4F66-AB9B-85A1191C46C4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4A72-4D7C-9CBB-F42AEBCEF46B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78DA-4F66-AB9B-85A1191C46C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78DA-4F66-AB9B-85A1191C46C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78DA-4F66-AB9B-85A1191C46C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78DA-4F66-AB9B-85A1191C46C4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78DA-4F66-AB9B-85A1191C46C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78DA-4F66-AB9B-85A1191C46C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8DA-4F66-AB9B-85A1191C46C4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78DA-4F66-AB9B-85A1191C46C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8DA-4F66-AB9B-85A1191C46C4}"/>
              </c:ext>
            </c:extLst>
          </c:dPt>
          <c:dPt>
            <c:idx val="2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4A72-4D7C-9CBB-F42AEBCEF46B}"/>
              </c:ext>
            </c:extLst>
          </c:dPt>
          <c:dLbls>
            <c:dLbl>
              <c:idx val="0"/>
              <c:layout>
                <c:manualLayout>
                  <c:x val="-7.24083361568641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D882-40DC-833C-7672EC7997D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4A72-4D7C-9CBB-F42AEBCEF46B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4A72-4D7C-9CBB-F42AEBCEF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'F7'!$D$5:$D$32</c:f>
              <c:strCache>
                <c:ptCount val="28"/>
                <c:pt idx="0">
                  <c:v>Kypr</c:v>
                </c:pt>
                <c:pt idx="1">
                  <c:v>Itálie</c:v>
                </c:pt>
                <c:pt idx="2">
                  <c:v>Maďarsko</c:v>
                </c:pt>
                <c:pt idx="3">
                  <c:v>Řecko</c:v>
                </c:pt>
                <c:pt idx="4">
                  <c:v>Polsko</c:v>
                </c:pt>
                <c:pt idx="5">
                  <c:v>Francie</c:v>
                </c:pt>
                <c:pt idx="6">
                  <c:v>Švédsko</c:v>
                </c:pt>
                <c:pt idx="7">
                  <c:v>Lucembursko</c:v>
                </c:pt>
                <c:pt idx="8">
                  <c:v>Dánsko</c:v>
                </c:pt>
                <c:pt idx="9">
                  <c:v>Lotyšsko</c:v>
                </c:pt>
                <c:pt idx="10">
                  <c:v>EU28</c:v>
                </c:pt>
                <c:pt idx="11">
                  <c:v>Německo</c:v>
                </c:pt>
                <c:pt idx="12">
                  <c:v>Belgie</c:v>
                </c:pt>
                <c:pt idx="13">
                  <c:v>Chorvatsko</c:v>
                </c:pt>
                <c:pt idx="14">
                  <c:v>Rakousko</c:v>
                </c:pt>
                <c:pt idx="15">
                  <c:v>Španělsko</c:v>
                </c:pt>
                <c:pt idx="16">
                  <c:v>Estonsko</c:v>
                </c:pt>
                <c:pt idx="17">
                  <c:v>Nizozemsko</c:v>
                </c:pt>
                <c:pt idx="18">
                  <c:v>Slovensko</c:v>
                </c:pt>
                <c:pt idx="19">
                  <c:v>Bulharsko</c:v>
                </c:pt>
                <c:pt idx="20">
                  <c:v>Malta</c:v>
                </c:pt>
                <c:pt idx="21">
                  <c:v>Irsko</c:v>
                </c:pt>
                <c:pt idx="22">
                  <c:v>Rumunsko</c:v>
                </c:pt>
                <c:pt idx="23">
                  <c:v>Slovinsko</c:v>
                </c:pt>
                <c:pt idx="24">
                  <c:v>Portugalsko</c:v>
                </c:pt>
                <c:pt idx="25">
                  <c:v>Litva</c:v>
                </c:pt>
                <c:pt idx="26">
                  <c:v>Česko</c:v>
                </c:pt>
                <c:pt idx="27">
                  <c:v>Finsko</c:v>
                </c:pt>
              </c:strCache>
            </c:strRef>
          </c:cat>
          <c:val>
            <c:numRef>
              <c:f>'F7'!$E$5:$E$32</c:f>
              <c:numCache>
                <c:formatCode>0%</c:formatCode>
                <c:ptCount val="28"/>
                <c:pt idx="0">
                  <c:v>6.0076999999999998E-2</c:v>
                </c:pt>
                <c:pt idx="1">
                  <c:v>6.9566000000000003E-2</c:v>
                </c:pt>
                <c:pt idx="2">
                  <c:v>8.4210999999999994E-2</c:v>
                </c:pt>
                <c:pt idx="3">
                  <c:v>9.8601999999999995E-2</c:v>
                </c:pt>
                <c:pt idx="4">
                  <c:v>9.9786E-2</c:v>
                </c:pt>
                <c:pt idx="5">
                  <c:v>0.10033599999999999</c:v>
                </c:pt>
                <c:pt idx="6">
                  <c:v>0.10220700000000001</c:v>
                </c:pt>
                <c:pt idx="7">
                  <c:v>0.119422</c:v>
                </c:pt>
                <c:pt idx="8">
                  <c:v>0.12001100000000001</c:v>
                </c:pt>
                <c:pt idx="9">
                  <c:v>0.13411699999999999</c:v>
                </c:pt>
                <c:pt idx="10">
                  <c:v>0.153915</c:v>
                </c:pt>
                <c:pt idx="11">
                  <c:v>0.156251</c:v>
                </c:pt>
                <c:pt idx="12">
                  <c:v>0.17224400000000001</c:v>
                </c:pt>
                <c:pt idx="13">
                  <c:v>0.17350399999999999</c:v>
                </c:pt>
                <c:pt idx="14">
                  <c:v>0.187834</c:v>
                </c:pt>
                <c:pt idx="15">
                  <c:v>0.18836900000000001</c:v>
                </c:pt>
                <c:pt idx="16">
                  <c:v>0.19162199999999999</c:v>
                </c:pt>
                <c:pt idx="17">
                  <c:v>0.20135400000000001</c:v>
                </c:pt>
                <c:pt idx="18">
                  <c:v>0.20449300000000001</c:v>
                </c:pt>
                <c:pt idx="19">
                  <c:v>0.27074700000000002</c:v>
                </c:pt>
                <c:pt idx="20">
                  <c:v>0.27568100000000001</c:v>
                </c:pt>
                <c:pt idx="21">
                  <c:v>0.29292899999999999</c:v>
                </c:pt>
                <c:pt idx="22">
                  <c:v>0.293875</c:v>
                </c:pt>
                <c:pt idx="23">
                  <c:v>0.30303000000000002</c:v>
                </c:pt>
                <c:pt idx="24">
                  <c:v>0.32239699999999999</c:v>
                </c:pt>
                <c:pt idx="25">
                  <c:v>0.384552</c:v>
                </c:pt>
                <c:pt idx="26">
                  <c:v>0.50289899999999998</c:v>
                </c:pt>
                <c:pt idx="27">
                  <c:v>0.58205099999999999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8DA-4F66-AB9B-85A1191C46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155264"/>
        <c:axId val="238156800"/>
      </c:barChart>
      <c:catAx>
        <c:axId val="23815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381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156800"/>
        <c:scaling>
          <c:orientation val="minMax"/>
          <c:max val="0.65000000000000013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8155264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385317197850457E-2"/>
          <c:y val="0.15192154863977628"/>
          <c:w val="0.93991233107046657"/>
          <c:h val="0.71658350944655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'F8'!$H$26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-1.6831408686182143E-16"/>
                  <c:y val="0.189860380116958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57-4327-8026-EC49D7686B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'F8'!$G$27:$G$34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'F8'!$H$27:$H$34</c:f>
              <c:numCache>
                <c:formatCode>0%</c:formatCode>
                <c:ptCount val="8"/>
                <c:pt idx="0">
                  <c:v>0.27709788871422203</c:v>
                </c:pt>
                <c:pt idx="2">
                  <c:v>0.29690165449778105</c:v>
                </c:pt>
                <c:pt idx="3">
                  <c:v>0.25828677122097188</c:v>
                </c:pt>
                <c:pt idx="5">
                  <c:v>0.42000718283038813</c:v>
                </c:pt>
                <c:pt idx="6">
                  <c:v>0.32306644029542453</c:v>
                </c:pt>
                <c:pt idx="7">
                  <c:v>0.13511324073922995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57-4327-8026-EC49D7686BAC}"/>
            </c:ext>
          </c:extLst>
        </c:ser>
        <c:ser>
          <c:idx val="1"/>
          <c:order val="1"/>
          <c:tx>
            <c:strRef>
              <c:f>'F8'!$I$26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'F8'!$G$27:$G$34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'F8'!$I$27:$I$34</c:f>
              <c:numCache>
                <c:formatCode>0%</c:formatCode>
                <c:ptCount val="8"/>
                <c:pt idx="0">
                  <c:v>0.34340211274446403</c:v>
                </c:pt>
                <c:pt idx="2">
                  <c:v>0.35853242659158951</c:v>
                </c:pt>
                <c:pt idx="3">
                  <c:v>0.32827571482291967</c:v>
                </c:pt>
                <c:pt idx="5">
                  <c:v>0.42422734003901125</c:v>
                </c:pt>
                <c:pt idx="6">
                  <c:v>0.33755462494789595</c:v>
                </c:pt>
                <c:pt idx="7">
                  <c:v>0.25141886520021545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57-4327-8026-EC49D7686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8057344"/>
        <c:axId val="238058880"/>
      </c:barChart>
      <c:catAx>
        <c:axId val="2380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80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058880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80573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1451076963559513E-2"/>
          <c:y val="7.4325775806812757E-3"/>
          <c:w val="0.94590404684992979"/>
          <c:h val="0.142918735173782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915254237288142E-2"/>
          <c:y val="0.14544352718415238"/>
          <c:w val="0.94755867014341588"/>
          <c:h val="0.73656708851208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'F8'!$H$37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0.17792690058479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AD-4686-9DE4-5CA087626A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'F8'!$G$38:$G$45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'F8'!$H$38:$H$45</c:f>
              <c:numCache>
                <c:formatCode>0%</c:formatCode>
                <c:ptCount val="8"/>
                <c:pt idx="0">
                  <c:v>0.22521726094782898</c:v>
                </c:pt>
                <c:pt idx="2">
                  <c:v>0.25046177185761198</c:v>
                </c:pt>
                <c:pt idx="3">
                  <c:v>0.20123811142780099</c:v>
                </c:pt>
                <c:pt idx="5">
                  <c:v>0.35931888413759305</c:v>
                </c:pt>
                <c:pt idx="6">
                  <c:v>0.24469284965792401</c:v>
                </c:pt>
                <c:pt idx="7">
                  <c:v>0.114688088646677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1C5-91E6-9BA96C5ACFF4}"/>
            </c:ext>
          </c:extLst>
        </c:ser>
        <c:ser>
          <c:idx val="1"/>
          <c:order val="1"/>
          <c:tx>
            <c:strRef>
              <c:f>'F8'!$I$37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'F8'!$G$38:$G$45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'F8'!$I$38:$I$45</c:f>
              <c:numCache>
                <c:formatCode>0%</c:formatCode>
                <c:ptCount val="8"/>
                <c:pt idx="0">
                  <c:v>0.27910744320310704</c:v>
                </c:pt>
                <c:pt idx="2">
                  <c:v>0.3024525645855225</c:v>
                </c:pt>
                <c:pt idx="3">
                  <c:v>0.25576836384724472</c:v>
                </c:pt>
                <c:pt idx="5">
                  <c:v>0.36292925615282562</c:v>
                </c:pt>
                <c:pt idx="6">
                  <c:v>0.25566630510486443</c:v>
                </c:pt>
                <c:pt idx="7">
                  <c:v>0.21341171998960942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1C5-91E6-9BA96C5AC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3964288"/>
        <c:axId val="233965824"/>
      </c:barChart>
      <c:catAx>
        <c:axId val="2339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396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65824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3964288"/>
        <c:crosses val="autoZero"/>
        <c:crossBetween val="between"/>
        <c:maj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1949862736598765E-2"/>
          <c:y val="1.4277663414990724E-2"/>
          <c:w val="0.94829540528825318"/>
          <c:h val="0.129825918574268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80078443701475"/>
          <c:y val="1.5578576716510749E-2"/>
          <c:w val="0.68318781664423034"/>
          <c:h val="0.97015211507680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5C1-4F50-8607-CE26A24A4366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5C1-4F50-8607-CE26A24A4366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5C1-4F50-8607-CE26A24A436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5C1-4F50-8607-CE26A24A4366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5C1-4F50-8607-CE26A24A436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5C1-4F50-8607-CE26A24A436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5C1-4F50-8607-CE26A24A436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5C1-4F50-8607-CE26A24A436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5C1-4F50-8607-CE26A24A436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5C1-4F50-8607-CE26A24A4366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5C1-4F50-8607-CE26A24A436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95C1-4F50-8607-CE26A24A436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95C1-4F50-8607-CE26A24A436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5C1-4F50-8607-CE26A24A436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95C1-4F50-8607-CE26A24A4366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5C1-4F50-8607-CE26A24A4366}"/>
              </c:ext>
            </c:extLst>
          </c:dPt>
          <c:dLbls>
            <c:dLbl>
              <c:idx val="0"/>
              <c:layout>
                <c:manualLayout>
                  <c:x val="-7.24083361568641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5C1-4F50-8607-CE26A24A436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5C1-4F50-8607-CE26A24A4366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5C1-4F50-8607-CE26A24A436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A29-4C61-9C7B-8FE7E5C56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'F9'!$D$5:$D$32</c:f>
              <c:strCache>
                <c:ptCount val="28"/>
                <c:pt idx="0">
                  <c:v>Bulharsko</c:v>
                </c:pt>
                <c:pt idx="1">
                  <c:v>Kypr</c:v>
                </c:pt>
                <c:pt idx="2">
                  <c:v>Rumunsko</c:v>
                </c:pt>
                <c:pt idx="3">
                  <c:v>Řecko</c:v>
                </c:pt>
                <c:pt idx="4">
                  <c:v>Chorvatsko</c:v>
                </c:pt>
                <c:pt idx="5">
                  <c:v>Česko</c:v>
                </c:pt>
                <c:pt idx="6">
                  <c:v>Litva</c:v>
                </c:pt>
                <c:pt idx="7">
                  <c:v>Francie</c:v>
                </c:pt>
                <c:pt idx="8">
                  <c:v>Lotyšsko</c:v>
                </c:pt>
                <c:pt idx="9">
                  <c:v>Itálie</c:v>
                </c:pt>
                <c:pt idx="10">
                  <c:v>Maďarsko</c:v>
                </c:pt>
                <c:pt idx="11">
                  <c:v>Polsko</c:v>
                </c:pt>
                <c:pt idx="12">
                  <c:v>Irsko</c:v>
                </c:pt>
                <c:pt idx="13">
                  <c:v>Estonsko</c:v>
                </c:pt>
                <c:pt idx="14">
                  <c:v>Španělsko</c:v>
                </c:pt>
                <c:pt idx="15">
                  <c:v>EU28</c:v>
                </c:pt>
                <c:pt idx="16">
                  <c:v>Portugalsko</c:v>
                </c:pt>
                <c:pt idx="17">
                  <c:v>Slovinsko</c:v>
                </c:pt>
                <c:pt idx="18">
                  <c:v>Slovensko</c:v>
                </c:pt>
                <c:pt idx="19">
                  <c:v>Rakousko</c:v>
                </c:pt>
                <c:pt idx="20">
                  <c:v>Belgie</c:v>
                </c:pt>
                <c:pt idx="21">
                  <c:v>Malta</c:v>
                </c:pt>
                <c:pt idx="22">
                  <c:v>Německo</c:v>
                </c:pt>
                <c:pt idx="23">
                  <c:v>Nizozemsko</c:v>
                </c:pt>
                <c:pt idx="24">
                  <c:v>Švédsko</c:v>
                </c:pt>
                <c:pt idx="25">
                  <c:v>Dánsko</c:v>
                </c:pt>
                <c:pt idx="26">
                  <c:v>Lucembursko</c:v>
                </c:pt>
                <c:pt idx="27">
                  <c:v>Finsko</c:v>
                </c:pt>
              </c:strCache>
            </c:strRef>
          </c:cat>
          <c:val>
            <c:numRef>
              <c:f>'F9'!$E$5:$E$32</c:f>
              <c:numCache>
                <c:formatCode>0%</c:formatCode>
                <c:ptCount val="28"/>
                <c:pt idx="0">
                  <c:v>3.4964000000000002E-2</c:v>
                </c:pt>
                <c:pt idx="1">
                  <c:v>4.1132000000000002E-2</c:v>
                </c:pt>
                <c:pt idx="2">
                  <c:v>4.5601999999999997E-2</c:v>
                </c:pt>
                <c:pt idx="3">
                  <c:v>5.2192000000000002E-2</c:v>
                </c:pt>
                <c:pt idx="4">
                  <c:v>5.5995000000000003E-2</c:v>
                </c:pt>
                <c:pt idx="5">
                  <c:v>5.6639000000000002E-2</c:v>
                </c:pt>
                <c:pt idx="6">
                  <c:v>5.9288E-2</c:v>
                </c:pt>
                <c:pt idx="7">
                  <c:v>6.2907000000000005E-2</c:v>
                </c:pt>
                <c:pt idx="8">
                  <c:v>6.4908999999999994E-2</c:v>
                </c:pt>
                <c:pt idx="9">
                  <c:v>6.9842000000000001E-2</c:v>
                </c:pt>
                <c:pt idx="10">
                  <c:v>7.4718000000000007E-2</c:v>
                </c:pt>
                <c:pt idx="11">
                  <c:v>7.4927999999999995E-2</c:v>
                </c:pt>
                <c:pt idx="12">
                  <c:v>0.109082</c:v>
                </c:pt>
                <c:pt idx="13">
                  <c:v>0.112925</c:v>
                </c:pt>
                <c:pt idx="14">
                  <c:v>0.11469699999999999</c:v>
                </c:pt>
                <c:pt idx="15">
                  <c:v>0.122696</c:v>
                </c:pt>
                <c:pt idx="16">
                  <c:v>0.132463</c:v>
                </c:pt>
                <c:pt idx="17">
                  <c:v>0.135377</c:v>
                </c:pt>
                <c:pt idx="18">
                  <c:v>0.14655299999999999</c:v>
                </c:pt>
                <c:pt idx="19">
                  <c:v>0.153807</c:v>
                </c:pt>
                <c:pt idx="20">
                  <c:v>0.15723899999999999</c:v>
                </c:pt>
                <c:pt idx="21">
                  <c:v>0.17610899999999999</c:v>
                </c:pt>
                <c:pt idx="22">
                  <c:v>0.20591499999999999</c:v>
                </c:pt>
                <c:pt idx="23">
                  <c:v>0.213204</c:v>
                </c:pt>
                <c:pt idx="24">
                  <c:v>0.21393899999999999</c:v>
                </c:pt>
                <c:pt idx="25">
                  <c:v>0.22023300000000001</c:v>
                </c:pt>
                <c:pt idx="26">
                  <c:v>0.24207100000000001</c:v>
                </c:pt>
                <c:pt idx="27">
                  <c:v>0.39209100000000002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5C1-4F50-8607-CE26A24A4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155264"/>
        <c:axId val="238156800"/>
      </c:barChart>
      <c:catAx>
        <c:axId val="23815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381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156800"/>
        <c:scaling>
          <c:orientation val="minMax"/>
          <c:max val="0.3000000000000000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8155264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1111097139580621"/>
          <c:w val="0.97461691991900001"/>
          <c:h val="0.76449197000256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'F10'!$H$22</c:f>
              <c:strCache>
                <c:ptCount val="1"/>
                <c:pt idx="0">
                  <c:v> % zaměstnanců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0.223213482405403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60-4E8B-A282-4C63384D01CB}"/>
                </c:ext>
              </c:extLst>
            </c:dLbl>
            <c:dLbl>
              <c:idx val="10"/>
              <c:layout>
                <c:manualLayout>
                  <c:x val="0"/>
                  <c:y val="1.52211850603932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60-4E8B-A282-4C63384D01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'F10'!$G$23:$G$30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'F10'!$H$23:$H$30</c:f>
              <c:numCache>
                <c:formatCode>0%</c:formatCode>
                <c:ptCount val="8"/>
                <c:pt idx="0">
                  <c:v>0.48607832052892397</c:v>
                </c:pt>
                <c:pt idx="2">
                  <c:v>0.45875104089733443</c:v>
                </c:pt>
                <c:pt idx="3">
                  <c:v>0.51901867418599701</c:v>
                </c:pt>
                <c:pt idx="5">
                  <c:v>0.46772009029345368</c:v>
                </c:pt>
                <c:pt idx="6">
                  <c:v>0.49810679225406751</c:v>
                </c:pt>
                <c:pt idx="7">
                  <c:v>0.47573427294324233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0-4E8B-A282-4C63384D01CB}"/>
            </c:ext>
          </c:extLst>
        </c:ser>
        <c:ser>
          <c:idx val="1"/>
          <c:order val="1"/>
          <c:tx>
            <c:strRef>
              <c:f>'F10'!$I$22</c:f>
              <c:strCache>
                <c:ptCount val="1"/>
                <c:pt idx="0">
                  <c:v> % zaměstnanců používajících v práci počítač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F60-4E8B-A282-4C63384D01C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F60-4E8B-A282-4C63384D01C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'F10'!$G$23:$G$30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'F10'!$I$23:$I$30</c:f>
              <c:numCache>
                <c:formatCode>0%</c:formatCode>
                <c:ptCount val="8"/>
                <c:pt idx="0">
                  <c:v>0.82890543178853604</c:v>
                </c:pt>
                <c:pt idx="2">
                  <c:v>0.82058043327227936</c:v>
                </c:pt>
                <c:pt idx="3">
                  <c:v>0.83796304581085412</c:v>
                </c:pt>
                <c:pt idx="5">
                  <c:v>0.80127860874212753</c:v>
                </c:pt>
                <c:pt idx="6">
                  <c:v>0.85479418539131469</c:v>
                </c:pt>
                <c:pt idx="7">
                  <c:v>0.78968477518962521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60-4E8B-A282-4C63384D0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1783936"/>
        <c:axId val="241785472"/>
      </c:barChart>
      <c:catAx>
        <c:axId val="241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7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78547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4178393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993870365305239E-2"/>
          <c:y val="7.4325775806812671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1315155535383864"/>
          <c:w val="0.97520796974985458"/>
          <c:h val="0.74860319726670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'F10'!$H$35</c:f>
              <c:strCache>
                <c:ptCount val="1"/>
                <c:pt idx="0">
                  <c:v> % zaměstnanců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2D-4A63-9905-8FFB655070E8}"/>
                </c:ext>
              </c:extLst>
            </c:dLbl>
            <c:dLbl>
              <c:idx val="7"/>
              <c:layout>
                <c:manualLayout>
                  <c:x val="0"/>
                  <c:y val="0.145527472549722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2D-4A63-9905-8FFB655070E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'F10'!$G$36:$G$43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'F10'!$H$36:$H$43</c:f>
              <c:numCache>
                <c:formatCode>0%</c:formatCode>
                <c:ptCount val="8"/>
                <c:pt idx="0">
                  <c:v>5.0149688560947328E-2</c:v>
                </c:pt>
                <c:pt idx="2">
                  <c:v>7.4182509393822593E-2</c:v>
                </c:pt>
                <c:pt idx="3">
                  <c:v>2.1180481662765129E-2</c:v>
                </c:pt>
                <c:pt idx="5">
                  <c:v>7.6258221278957275E-2</c:v>
                </c:pt>
                <c:pt idx="6">
                  <c:v>4.2604644866485381E-2</c:v>
                </c:pt>
                <c:pt idx="7">
                  <c:v>3.4099082976867666E-2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F-4D0C-A452-8DC4EEFC3F80}"/>
            </c:ext>
          </c:extLst>
        </c:ser>
        <c:ser>
          <c:idx val="1"/>
          <c:order val="1"/>
          <c:tx>
            <c:strRef>
              <c:f>'F10'!$I$35</c:f>
              <c:strCache>
                <c:ptCount val="1"/>
                <c:pt idx="0">
                  <c:v> % zaměstnanců používajících v práci počítač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BF-4D0C-A452-8DC4EEFC3F8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'F10'!$G$36:$G$43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16-34</c:v>
                </c:pt>
                <c:pt idx="6">
                  <c:v>  35-54</c:v>
                </c:pt>
                <c:pt idx="7">
                  <c:v>  55+</c:v>
                </c:pt>
              </c:strCache>
            </c:strRef>
          </c:cat>
          <c:val>
            <c:numRef>
              <c:f>'F10'!$I$36:$I$43</c:f>
              <c:numCache>
                <c:formatCode>0%</c:formatCode>
                <c:ptCount val="8"/>
                <c:pt idx="0">
                  <c:v>8.5519858621629488E-2</c:v>
                </c:pt>
                <c:pt idx="2">
                  <c:v>0.13269226720562538</c:v>
                </c:pt>
                <c:pt idx="3">
                  <c:v>3.4196189479516144E-2</c:v>
                </c:pt>
                <c:pt idx="5">
                  <c:v>0.13064241352817385</c:v>
                </c:pt>
                <c:pt idx="6">
                  <c:v>7.311324251920244E-2</c:v>
                </c:pt>
                <c:pt idx="7">
                  <c:v>5.660203228194307E-2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BF-4D0C-A452-8DC4EEFC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43212672"/>
        <c:axId val="243214208"/>
      </c:barChart>
      <c:catAx>
        <c:axId val="2432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321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14208"/>
        <c:scaling>
          <c:orientation val="minMax"/>
          <c:max val="0.2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4321267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993870365305239E-2"/>
          <c:y val="7.432577580681270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5369865905833"/>
          <c:y val="4.7723107782258932E-2"/>
          <c:w val="0.67856756952430708"/>
          <c:h val="0.930547340119070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'F11'!$E$5</c:f>
              <c:strCache>
                <c:ptCount val="1"/>
                <c:pt idx="0">
                  <c:v> používání kancelářského softwaru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754-426A-B7D8-592BCC712D2D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754-426A-B7D8-592BCC712D2D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754-426A-B7D8-592BCC712D2D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754-426A-B7D8-592BCC712D2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754-426A-B7D8-592BCC712D2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754-426A-B7D8-592BCC712D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754-426A-B7D8-592BCC712D2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754-426A-B7D8-592BCC712D2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754-426A-B7D8-592BCC712D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754-426A-B7D8-592BCC712D2D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41EA-4C44-8A38-2A1AD9641D0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754-426A-B7D8-592BCC712D2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D754-426A-B7D8-592BCC712D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D754-426A-B7D8-592BCC712D2D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D754-426A-B7D8-592BCC712D2D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D754-426A-B7D8-592BCC712D2D}"/>
              </c:ext>
            </c:extLst>
          </c:dPt>
          <c:dLbls>
            <c:dLbl>
              <c:idx val="0"/>
              <c:layout>
                <c:manualLayout>
                  <c:x val="-9.26618959027134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754-426A-B7D8-592BCC712D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'F11'!$D$6:$D$34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Slovensko</c:v>
                </c:pt>
                <c:pt idx="3">
                  <c:v>Lotyšsko</c:v>
                </c:pt>
                <c:pt idx="4">
                  <c:v>Litva</c:v>
                </c:pt>
                <c:pt idx="5">
                  <c:v>Portugalsko</c:v>
                </c:pt>
                <c:pt idx="6">
                  <c:v>Polsko</c:v>
                </c:pt>
                <c:pt idx="7">
                  <c:v>Itálie</c:v>
                </c:pt>
                <c:pt idx="8">
                  <c:v>Maďarsko</c:v>
                </c:pt>
                <c:pt idx="9">
                  <c:v>Irsko</c:v>
                </c:pt>
                <c:pt idx="10">
                  <c:v>Španělsko</c:v>
                </c:pt>
                <c:pt idx="11">
                  <c:v>Řecko</c:v>
                </c:pt>
                <c:pt idx="12">
                  <c:v>Belgie</c:v>
                </c:pt>
                <c:pt idx="13">
                  <c:v>Francie</c:v>
                </c:pt>
                <c:pt idx="14">
                  <c:v>Kypr</c:v>
                </c:pt>
                <c:pt idx="15">
                  <c:v>Chorvatsko</c:v>
                </c:pt>
                <c:pt idx="16">
                  <c:v>EU28</c:v>
                </c:pt>
                <c:pt idx="17">
                  <c:v>Malta</c:v>
                </c:pt>
                <c:pt idx="18">
                  <c:v>Česko</c:v>
                </c:pt>
                <c:pt idx="19">
                  <c:v>Slovinsko</c:v>
                </c:pt>
                <c:pt idx="20">
                  <c:v>Švédsko</c:v>
                </c:pt>
                <c:pt idx="21">
                  <c:v>Rakousko</c:v>
                </c:pt>
                <c:pt idx="22">
                  <c:v>Německo</c:v>
                </c:pt>
                <c:pt idx="23">
                  <c:v>Estonsko</c:v>
                </c:pt>
                <c:pt idx="24">
                  <c:v>Dánsko</c:v>
                </c:pt>
                <c:pt idx="25">
                  <c:v>Velká Británie</c:v>
                </c:pt>
                <c:pt idx="26">
                  <c:v>Finsko</c:v>
                </c:pt>
                <c:pt idx="27">
                  <c:v>Lucembursko</c:v>
                </c:pt>
                <c:pt idx="28">
                  <c:v>Nizozemsko</c:v>
                </c:pt>
              </c:strCache>
            </c:strRef>
          </c:cat>
          <c:val>
            <c:numRef>
              <c:f>'F11'!$E$6:$E$34</c:f>
              <c:numCache>
                <c:formatCode>0%</c:formatCode>
                <c:ptCount val="29"/>
                <c:pt idx="0">
                  <c:v>0.15901799999999999</c:v>
                </c:pt>
                <c:pt idx="1">
                  <c:v>0.22886799999999999</c:v>
                </c:pt>
                <c:pt idx="2">
                  <c:v>0.29264499999999999</c:v>
                </c:pt>
                <c:pt idx="3">
                  <c:v>0.31051499999999999</c:v>
                </c:pt>
                <c:pt idx="4">
                  <c:v>0.31304100000000001</c:v>
                </c:pt>
                <c:pt idx="5">
                  <c:v>0.32617000000000002</c:v>
                </c:pt>
                <c:pt idx="6">
                  <c:v>0.335393</c:v>
                </c:pt>
                <c:pt idx="7">
                  <c:v>0.36478899999999997</c:v>
                </c:pt>
                <c:pt idx="8">
                  <c:v>0.38354199999999999</c:v>
                </c:pt>
                <c:pt idx="9">
                  <c:v>0.38434499999999999</c:v>
                </c:pt>
                <c:pt idx="10">
                  <c:v>0.39785399999999999</c:v>
                </c:pt>
                <c:pt idx="11">
                  <c:v>0.39807300000000001</c:v>
                </c:pt>
                <c:pt idx="12">
                  <c:v>0.41707100000000003</c:v>
                </c:pt>
                <c:pt idx="13">
                  <c:v>0.41830600000000001</c:v>
                </c:pt>
                <c:pt idx="14">
                  <c:v>0.43417499999999998</c:v>
                </c:pt>
                <c:pt idx="15">
                  <c:v>0.44303100000000001</c:v>
                </c:pt>
                <c:pt idx="16">
                  <c:v>0.44451299999999999</c:v>
                </c:pt>
                <c:pt idx="17">
                  <c:v>0.46118199999999998</c:v>
                </c:pt>
                <c:pt idx="18">
                  <c:v>0.46221499999999999</c:v>
                </c:pt>
                <c:pt idx="19">
                  <c:v>0.46223799999999998</c:v>
                </c:pt>
                <c:pt idx="20">
                  <c:v>0.48477799999999999</c:v>
                </c:pt>
                <c:pt idx="21">
                  <c:v>0.50214099999999995</c:v>
                </c:pt>
                <c:pt idx="22">
                  <c:v>0.53984500000000002</c:v>
                </c:pt>
                <c:pt idx="23">
                  <c:v>0.54362200000000005</c:v>
                </c:pt>
                <c:pt idx="24">
                  <c:v>0.54646600000000001</c:v>
                </c:pt>
                <c:pt idx="25">
                  <c:v>0.55446899999999999</c:v>
                </c:pt>
                <c:pt idx="26">
                  <c:v>0.55695499999999998</c:v>
                </c:pt>
                <c:pt idx="27">
                  <c:v>0.60075999999999996</c:v>
                </c:pt>
                <c:pt idx="28">
                  <c:v>0.65765799999999996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754-426A-B7D8-592BCC712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937024"/>
        <c:axId val="241947776"/>
      </c:barChart>
      <c:barChart>
        <c:barDir val="bar"/>
        <c:grouping val="clustered"/>
        <c:varyColors val="0"/>
        <c:ser>
          <c:idx val="1"/>
          <c:order val="1"/>
          <c:tx>
            <c:strRef>
              <c:f>'F11'!$F$5</c:f>
              <c:strCache>
                <c:ptCount val="1"/>
                <c:pt idx="0">
                  <c:v> programování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3991-4D51-986F-85BC6003B9B0}"/>
                </c:ext>
              </c:extLst>
            </c:dLbl>
            <c:dLbl>
              <c:idx val="1"/>
              <c:layout>
                <c:manualLayout>
                  <c:x val="-1.3430627404140879E-2"/>
                  <c:y val="-1.5898641992454235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991-4D51-986F-85BC6003B9B0}"/>
                </c:ext>
              </c:extLst>
            </c:dLbl>
            <c:dLbl>
              <c:idx val="2"/>
              <c:layout>
                <c:manualLayout>
                  <c:x val="-1.5328654903528759E-2"/>
                  <c:y val="-1.5898641992454235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991-4D51-986F-85BC6003B9B0}"/>
                </c:ext>
              </c:extLst>
            </c:dLbl>
            <c:dLbl>
              <c:idx val="3"/>
              <c:layout>
                <c:manualLayout>
                  <c:x val="-1.003622514819130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991-4D51-986F-85BC6003B9B0}"/>
                </c:ext>
              </c:extLst>
            </c:dLbl>
            <c:dLbl>
              <c:idx val="4"/>
              <c:layout>
                <c:manualLayout>
                  <c:x val="-1.6969100752625931E-2"/>
                  <c:y val="-1.5898641992454235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991-4D51-986F-85BC6003B9B0}"/>
                </c:ext>
              </c:extLst>
            </c:dLbl>
            <c:dLbl>
              <c:idx val="14"/>
              <c:layout>
                <c:manualLayout>
                  <c:x val="-5.787837853078773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991-4D51-986F-85BC6003B9B0}"/>
                </c:ext>
              </c:extLst>
            </c:dLbl>
            <c:dLbl>
              <c:idx val="15"/>
              <c:layout>
                <c:manualLayout>
                  <c:x val="-6.5128137775622374E-2"/>
                  <c:y val="-7.949320996227117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991-4D51-986F-85BC6003B9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'F11'!$D$6:$D$34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Slovensko</c:v>
                </c:pt>
                <c:pt idx="3">
                  <c:v>Lotyšsko</c:v>
                </c:pt>
                <c:pt idx="4">
                  <c:v>Litva</c:v>
                </c:pt>
                <c:pt idx="5">
                  <c:v>Portugalsko</c:v>
                </c:pt>
                <c:pt idx="6">
                  <c:v>Polsko</c:v>
                </c:pt>
                <c:pt idx="7">
                  <c:v>Itálie</c:v>
                </c:pt>
                <c:pt idx="8">
                  <c:v>Maďarsko</c:v>
                </c:pt>
                <c:pt idx="9">
                  <c:v>Irsko</c:v>
                </c:pt>
                <c:pt idx="10">
                  <c:v>Španělsko</c:v>
                </c:pt>
                <c:pt idx="11">
                  <c:v>Řecko</c:v>
                </c:pt>
                <c:pt idx="12">
                  <c:v>Belgie</c:v>
                </c:pt>
                <c:pt idx="13">
                  <c:v>Francie</c:v>
                </c:pt>
                <c:pt idx="14">
                  <c:v>Kypr</c:v>
                </c:pt>
                <c:pt idx="15">
                  <c:v>Chorvatsko</c:v>
                </c:pt>
                <c:pt idx="16">
                  <c:v>EU28</c:v>
                </c:pt>
                <c:pt idx="17">
                  <c:v>Malta</c:v>
                </c:pt>
                <c:pt idx="18">
                  <c:v>Česko</c:v>
                </c:pt>
                <c:pt idx="19">
                  <c:v>Slovinsko</c:v>
                </c:pt>
                <c:pt idx="20">
                  <c:v>Švédsko</c:v>
                </c:pt>
                <c:pt idx="21">
                  <c:v>Rakousko</c:v>
                </c:pt>
                <c:pt idx="22">
                  <c:v>Německo</c:v>
                </c:pt>
                <c:pt idx="23">
                  <c:v>Estonsko</c:v>
                </c:pt>
                <c:pt idx="24">
                  <c:v>Dánsko</c:v>
                </c:pt>
                <c:pt idx="25">
                  <c:v>Velká Británie</c:v>
                </c:pt>
                <c:pt idx="26">
                  <c:v>Finsko</c:v>
                </c:pt>
                <c:pt idx="27">
                  <c:v>Lucembursko</c:v>
                </c:pt>
                <c:pt idx="28">
                  <c:v>Nizozemsko</c:v>
                </c:pt>
              </c:strCache>
            </c:strRef>
          </c:cat>
          <c:val>
            <c:numRef>
              <c:f>'F11'!$F$6:$F$34</c:f>
              <c:numCache>
                <c:formatCode>0%</c:formatCode>
                <c:ptCount val="29"/>
                <c:pt idx="0">
                  <c:v>1.6636999999999999E-2</c:v>
                </c:pt>
                <c:pt idx="1">
                  <c:v>1.9911000000000002E-2</c:v>
                </c:pt>
                <c:pt idx="2">
                  <c:v>2.1578E-2</c:v>
                </c:pt>
                <c:pt idx="3">
                  <c:v>4.1277000000000001E-2</c:v>
                </c:pt>
                <c:pt idx="4">
                  <c:v>3.5192000000000001E-2</c:v>
                </c:pt>
                <c:pt idx="5">
                  <c:v>7.7927999999999997E-2</c:v>
                </c:pt>
                <c:pt idx="6">
                  <c:v>4.8063000000000002E-2</c:v>
                </c:pt>
                <c:pt idx="7">
                  <c:v>8.4670999999999996E-2</c:v>
                </c:pt>
                <c:pt idx="8">
                  <c:v>7.8510999999999997E-2</c:v>
                </c:pt>
                <c:pt idx="9">
                  <c:v>8.1294000000000005E-2</c:v>
                </c:pt>
                <c:pt idx="10">
                  <c:v>8.1340999999999997E-2</c:v>
                </c:pt>
                <c:pt idx="11">
                  <c:v>7.4150999999999995E-2</c:v>
                </c:pt>
                <c:pt idx="12">
                  <c:v>7.4238999999999999E-2</c:v>
                </c:pt>
                <c:pt idx="13">
                  <c:v>6.3990000000000005E-2</c:v>
                </c:pt>
                <c:pt idx="14">
                  <c:v>4.2715000000000003E-2</c:v>
                </c:pt>
                <c:pt idx="15">
                  <c:v>4.9082000000000001E-2</c:v>
                </c:pt>
                <c:pt idx="16">
                  <c:v>8.0684000000000006E-2</c:v>
                </c:pt>
                <c:pt idx="17">
                  <c:v>0.108177</c:v>
                </c:pt>
                <c:pt idx="18">
                  <c:v>4.8639000000000002E-2</c:v>
                </c:pt>
                <c:pt idx="19">
                  <c:v>0.12101199999999999</c:v>
                </c:pt>
                <c:pt idx="20">
                  <c:v>0.10395699999999999</c:v>
                </c:pt>
                <c:pt idx="21">
                  <c:v>0.107808</c:v>
                </c:pt>
                <c:pt idx="22">
                  <c:v>7.7831999999999998E-2</c:v>
                </c:pt>
                <c:pt idx="23">
                  <c:v>7.5443999999999997E-2</c:v>
                </c:pt>
                <c:pt idx="24">
                  <c:v>0.140153</c:v>
                </c:pt>
                <c:pt idx="25">
                  <c:v>0.12611800000000001</c:v>
                </c:pt>
                <c:pt idx="26">
                  <c:v>0.14546500000000001</c:v>
                </c:pt>
                <c:pt idx="27">
                  <c:v>0.10605100000000001</c:v>
                </c:pt>
                <c:pt idx="28">
                  <c:v>0.118256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754-426A-B7D8-592BCC712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949312"/>
        <c:axId val="241955200"/>
      </c:barChart>
      <c:catAx>
        <c:axId val="24193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194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47776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41937024"/>
        <c:crosses val="autoZero"/>
        <c:crossBetween val="between"/>
        <c:majorUnit val="0.1"/>
        <c:minorUnit val="5.0000000000000024E-2"/>
      </c:valAx>
      <c:catAx>
        <c:axId val="241949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1955200"/>
        <c:crosses val="autoZero"/>
        <c:auto val="1"/>
        <c:lblAlgn val="ctr"/>
        <c:lblOffset val="100"/>
        <c:noMultiLvlLbl val="0"/>
      </c:catAx>
      <c:valAx>
        <c:axId val="241955200"/>
        <c:scaling>
          <c:orientation val="minMax"/>
          <c:max val="0.70000000000000007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41949312"/>
        <c:crosses val="max"/>
        <c:crossBetween val="between"/>
        <c:majorUnit val="0.1"/>
        <c:minorUnit val="5.00000000000000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62548755876989"/>
          <c:y val="4.3360433604336043E-3"/>
          <c:w val="0.55308564990069653"/>
          <c:h val="4.039673089644281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181747018464796E-2"/>
          <c:y val="0.1347375756857567"/>
          <c:w val="0.97353782546189516"/>
          <c:h val="0.75514986816566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'F1'!$H$12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7224680432645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2B-43D4-B3B7-37A17F6404CE}"/>
                </c:ext>
              </c:extLst>
            </c:dLbl>
            <c:dLbl>
              <c:idx val="2"/>
              <c:layout>
                <c:manualLayout>
                  <c:x val="0"/>
                  <c:y val="0.14792117338577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2B-43D4-B3B7-37A17F6404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'F1'!$G$13:$G$15</c:f>
              <c:strCache>
                <c:ptCount val="3"/>
                <c:pt idx="0">
                  <c:v>  mateřské školy</c:v>
                </c:pt>
                <c:pt idx="1">
                  <c:v>  základní školy</c:v>
                </c:pt>
                <c:pt idx="2">
                  <c:v>  střední školy a VOŠ</c:v>
                </c:pt>
              </c:strCache>
            </c:strRef>
          </c:cat>
          <c:val>
            <c:numRef>
              <c:f>'F1'!$H$13:$H$15</c:f>
              <c:numCache>
                <c:formatCode>0%</c:formatCode>
                <c:ptCount val="3"/>
                <c:pt idx="0">
                  <c:v>0.20148530836293169</c:v>
                </c:pt>
                <c:pt idx="1">
                  <c:v>0.32977950084807284</c:v>
                </c:pt>
                <c:pt idx="2">
                  <c:v>0.54083885209712901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B-43D4-B3B7-37A17F6404CE}"/>
            </c:ext>
          </c:extLst>
        </c:ser>
        <c:ser>
          <c:idx val="3"/>
          <c:order val="1"/>
          <c:tx>
            <c:strRef>
              <c:f>'F1'!$I$12</c:f>
              <c:strCache>
                <c:ptCount val="1"/>
                <c:pt idx="0">
                  <c:v> z toho s rychlostí více než  100 Mb/s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4-512B-43D4-B3B7-37A17F6404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'F1'!$G$13:$G$15</c:f>
              <c:strCache>
                <c:ptCount val="3"/>
                <c:pt idx="0">
                  <c:v>  mateřské školy</c:v>
                </c:pt>
                <c:pt idx="1">
                  <c:v>  základní školy</c:v>
                </c:pt>
                <c:pt idx="2">
                  <c:v>  střední školy a VOŠ</c:v>
                </c:pt>
              </c:strCache>
            </c:strRef>
          </c:cat>
          <c:val>
            <c:numRef>
              <c:f>'F1'!$I$13:$I$15</c:f>
              <c:numCache>
                <c:formatCode>0%</c:formatCode>
                <c:ptCount val="3"/>
                <c:pt idx="0">
                  <c:v>3.5841136583790699E-2</c:v>
                </c:pt>
                <c:pt idx="1">
                  <c:v>5.5972861642839794E-2</c:v>
                </c:pt>
                <c:pt idx="2">
                  <c:v>0.115526122148638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2B-43D4-B3B7-37A17F640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2432"/>
        <c:axId val="235696512"/>
      </c:barChart>
      <c:catAx>
        <c:axId val="2356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235696512"/>
        <c:crosses val="autoZero"/>
        <c:auto val="1"/>
        <c:lblAlgn val="ctr"/>
        <c:lblOffset val="100"/>
        <c:noMultiLvlLbl val="0"/>
      </c:catAx>
      <c:valAx>
        <c:axId val="235696512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5682432"/>
        <c:crosses val="autoZero"/>
        <c:crossBetween val="between"/>
        <c:maj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43465195833998E-4"/>
          <c:y val="1.7813309407323393E-2"/>
          <c:w val="0.9695154947736796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9"/>
          <c:w val="0.94717788874052022"/>
          <c:h val="0.731115706351973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'F12'!$G$20</c:f>
              <c:strCache>
                <c:ptCount val="1"/>
                <c:pt idx="0">
                  <c:v>  tis.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'F12'!$H$19:$X$19</c15:sqref>
                  </c15:fullRef>
                </c:ext>
              </c:extLst>
              <c:f>('F12'!$I$19,'F12'!$N$19,'F12'!$S$19,'F12'!$X$19)</c:f>
              <c:strCach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'F12'!$H$20:$X$20</c15:sqref>
                  </c15:fullRef>
                </c:ext>
              </c:extLst>
              <c:f>('F12'!$I$20,'F12'!$N$20,'F12'!$S$20,'F12'!$X$20)</c:f>
              <c:numCache>
                <c:formatCode>#\ ##0.0</c:formatCode>
                <c:ptCount val="4"/>
                <c:pt idx="0">
                  <c:v>10.082000000000001</c:v>
                </c:pt>
                <c:pt idx="1">
                  <c:v>21.161999999999999</c:v>
                </c:pt>
                <c:pt idx="2">
                  <c:v>25.198</c:v>
                </c:pt>
                <c:pt idx="3">
                  <c:v>19.984999999999999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4-4F6B-A093-86A122046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2064000"/>
        <c:axId val="242069888"/>
      </c:barChart>
      <c:lineChart>
        <c:grouping val="standard"/>
        <c:varyColors val="0"/>
        <c:ser>
          <c:idx val="0"/>
          <c:order val="1"/>
          <c:tx>
            <c:strRef>
              <c:f>'F12'!$G$21</c:f>
              <c:strCache>
                <c:ptCount val="1"/>
                <c:pt idx="0">
                  <c:v>  % studentů VŠ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'F12'!$H$19:$X$19</c15:sqref>
                  </c15:fullRef>
                </c:ext>
              </c:extLst>
              <c:f>('F12'!$I$19,'F12'!$N$19,'F12'!$S$19,'F12'!$X$19)</c:f>
              <c:strCach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'F12'!$H$21:$X$21</c15:sqref>
                  </c15:fullRef>
                </c:ext>
              </c:extLst>
              <c:f>('F12'!$I$21,'F12'!$N$21,'F12'!$S$21,'F12'!$X$21)</c:f>
              <c:numCache>
                <c:formatCode>0.0%</c:formatCode>
                <c:ptCount val="4"/>
                <c:pt idx="0">
                  <c:v>4.5790848188940615E-2</c:v>
                </c:pt>
                <c:pt idx="1">
                  <c:v>6.1527815736374156E-2</c:v>
                </c:pt>
                <c:pt idx="2">
                  <c:v>6.6154409290321903E-2</c:v>
                </c:pt>
                <c:pt idx="3">
                  <c:v>6.6880398399999999E-2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4-4F6B-A093-86A122046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2960"/>
        <c:axId val="242071424"/>
      </c:lineChart>
      <c:catAx>
        <c:axId val="2420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206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2069888"/>
        <c:scaling>
          <c:orientation val="minMax"/>
          <c:max val="3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42064000"/>
        <c:crosses val="autoZero"/>
        <c:crossBetween val="between"/>
        <c:majorUnit val="5"/>
        <c:minorUnit val="1"/>
      </c:valAx>
      <c:valAx>
        <c:axId val="242071424"/>
        <c:scaling>
          <c:orientation val="minMax"/>
          <c:max val="8.50000000000000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42072960"/>
        <c:crosses val="max"/>
        <c:crossBetween val="between"/>
        <c:majorUnit val="5.0000000000000027E-3"/>
        <c:minorUnit val="1.0000000000000007E-4"/>
      </c:valAx>
      <c:catAx>
        <c:axId val="24207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07142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77E-2"/>
          <c:w val="0.93987068689584563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2966829682549814"/>
          <c:w val="0.88045518531636036"/>
          <c:h val="0.746991332543509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'F12'!$G$31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'F12'!$H$30:$J$30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'F12'!$H$31:$J$31</c:f>
              <c:numCache>
                <c:formatCode>0.0%</c:formatCode>
                <c:ptCount val="3"/>
                <c:pt idx="0">
                  <c:v>0.89259049239202348</c:v>
                </c:pt>
                <c:pt idx="1">
                  <c:v>0.86824351138979283</c:v>
                </c:pt>
                <c:pt idx="2">
                  <c:v>0.84299999999999997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0-42F5-A492-439CA5F7A67D}"/>
            </c:ext>
          </c:extLst>
        </c:ser>
        <c:ser>
          <c:idx val="1"/>
          <c:order val="1"/>
          <c:tx>
            <c:strRef>
              <c:f>'F12'!$G$32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'F12'!$H$30:$J$30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'F12'!$H$32:$J$32</c:f>
              <c:numCache>
                <c:formatCode>0.0%</c:formatCode>
                <c:ptCount val="3"/>
                <c:pt idx="0">
                  <c:v>0.10740950760797657</c:v>
                </c:pt>
                <c:pt idx="1">
                  <c:v>0.13175648861020714</c:v>
                </c:pt>
                <c:pt idx="2">
                  <c:v>0.15734720416124837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0-42F5-A492-439CA5F7A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5920512"/>
        <c:axId val="245922048"/>
      </c:barChart>
      <c:catAx>
        <c:axId val="245920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92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922048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one"/>
        <c:crossAx val="24592051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511420501503059"/>
          <c:y val="3.1195797552826483E-2"/>
          <c:w val="0.75236429356365064"/>
          <c:h val="0.17864845875215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2966829682549814"/>
          <c:w val="0.88045518531636036"/>
          <c:h val="0.746991332543509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'F12'!$G$40</c:f>
              <c:strCache>
                <c:ptCount val="1"/>
                <c:pt idx="0">
                  <c:v>  státní občanství ČR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'F12'!$H$39:$J$39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'F12'!$H$40:$J$40</c:f>
              <c:numCache>
                <c:formatCode>0.0%</c:formatCode>
                <c:ptCount val="3"/>
                <c:pt idx="0">
                  <c:v>0.89759947074945667</c:v>
                </c:pt>
                <c:pt idx="1">
                  <c:v>0.85296452099372955</c:v>
                </c:pt>
                <c:pt idx="2">
                  <c:v>0.75707712313694109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F-40CD-9BFC-A292B4BC6EA1}"/>
            </c:ext>
          </c:extLst>
        </c:ser>
        <c:ser>
          <c:idx val="1"/>
          <c:order val="1"/>
          <c:tx>
            <c:strRef>
              <c:f>'F12'!$G$41</c:f>
              <c:strCache>
                <c:ptCount val="1"/>
                <c:pt idx="0">
                  <c:v>  cizí státní občanství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'F12'!$H$39:$J$39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'F12'!$H$41:$J$41</c:f>
              <c:numCache>
                <c:formatCode>0.0%</c:formatCode>
                <c:ptCount val="3"/>
                <c:pt idx="0">
                  <c:v>0.10240052925054342</c:v>
                </c:pt>
                <c:pt idx="1">
                  <c:v>0.14703547900627034</c:v>
                </c:pt>
                <c:pt idx="2">
                  <c:v>0.24292287686305894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F-40CD-9BFC-A292B4BC6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5939584"/>
        <c:axId val="241968256"/>
      </c:barChart>
      <c:catAx>
        <c:axId val="245939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19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68256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one"/>
        <c:crossAx val="2459395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511420501503059"/>
          <c:y val="3.1195797552826483E-2"/>
          <c:w val="0.75236429356365064"/>
          <c:h val="0.17864845875215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15416493990898E-2"/>
          <c:y val="0.30198182581328503"/>
          <c:w val="0.8715516876179954"/>
          <c:h val="0.6821608401886819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'F12'!$G$49</c:f>
              <c:strCache>
                <c:ptCount val="1"/>
                <c:pt idx="0">
                  <c:v>  bakalářský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'F12'!$H$48:$J$48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'F12'!$H$49:$J$49</c:f>
              <c:numCache>
                <c:formatCode>0.0%</c:formatCode>
                <c:ptCount val="3"/>
                <c:pt idx="0">
                  <c:v>0.7594272753047917</c:v>
                </c:pt>
                <c:pt idx="1">
                  <c:v>0.71382649416620358</c:v>
                </c:pt>
                <c:pt idx="2">
                  <c:v>0.69166875159999996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0-4A3A-92D0-607370B3E676}"/>
            </c:ext>
          </c:extLst>
        </c:ser>
        <c:ser>
          <c:idx val="2"/>
          <c:order val="1"/>
          <c:tx>
            <c:strRef>
              <c:f>'F12'!$G$50</c:f>
              <c:strCache>
                <c:ptCount val="1"/>
                <c:pt idx="0">
                  <c:v>  magisterský 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'F12'!$H$48:$J$48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'F12'!$H$50:$J$50</c:f>
              <c:numCache>
                <c:formatCode>0.0%</c:formatCode>
                <c:ptCount val="3"/>
                <c:pt idx="0">
                  <c:v>0.21023532747377374</c:v>
                </c:pt>
                <c:pt idx="1">
                  <c:v>0.25025795698071274</c:v>
                </c:pt>
                <c:pt idx="2">
                  <c:v>0.26725043780000002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0-4A3A-92D0-607370B3E676}"/>
            </c:ext>
          </c:extLst>
        </c:ser>
        <c:ser>
          <c:idx val="3"/>
          <c:order val="2"/>
          <c:tx>
            <c:strRef>
              <c:f>'F12'!$G$51</c:f>
              <c:strCache>
                <c:ptCount val="1"/>
                <c:pt idx="0">
                  <c:v>  doktorský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-9.35672514619883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B0-4A3A-92D0-607370B3E676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B0-4A3A-92D0-607370B3E676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B0-4A3A-92D0-607370B3E6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B0-4A3A-92D0-607370B3E676}"/>
                </c:ext>
              </c:extLst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'F12'!$H$48:$J$48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'F12'!$H$51:$J$51</c:f>
              <c:numCache>
                <c:formatCode>0.0%</c:formatCode>
                <c:ptCount val="3"/>
                <c:pt idx="0">
                  <c:v>3.132974199036008E-2</c:v>
                </c:pt>
                <c:pt idx="1">
                  <c:v>3.6510834193189935E-2</c:v>
                </c:pt>
                <c:pt idx="2">
                  <c:v>4.1531148400000002E-2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B0-4A3A-92D0-607370B3E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42007424"/>
        <c:axId val="242009216"/>
      </c:barChart>
      <c:catAx>
        <c:axId val="2420074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20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009216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2007424"/>
        <c:crosses val="autoZero"/>
        <c:crossBetween val="between"/>
        <c:majorUnit val="0.1"/>
        <c:minorUnit val="4.0000000000000022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4518248376847637"/>
          <c:y val="3.4755321117844852E-3"/>
          <c:w val="0.76729603536400093"/>
          <c:h val="0.315157311604913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4697008088082593E-2"/>
          <c:w val="0.73360966246559467"/>
          <c:h val="0.95016475729261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'F13'!$E$3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A-4D86-AFC9-F403C88B5D01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6DA-4D86-AFC9-F403C88B5D0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6DA-4D86-AFC9-F403C88B5D0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7F48-4200-A50C-672D45CA2F9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6DA-4D86-AFC9-F403C88B5D0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6DA-4D86-AFC9-F403C88B5D0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6DA-4D86-AFC9-F403C88B5D0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6DA-4D86-AFC9-F403C88B5D0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96DA-4D86-AFC9-F403C88B5D01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6DA-4D86-AFC9-F403C88B5D01}"/>
              </c:ext>
            </c:extLst>
          </c:dPt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F48-4200-A50C-672D45CA2F9F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6DA-4D86-AFC9-F403C88B5D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'F13'!$D$4:$D$29</c:f>
              <c:strCache>
                <c:ptCount val="26"/>
                <c:pt idx="0">
                  <c:v>Itálie</c:v>
                </c:pt>
                <c:pt idx="1">
                  <c:v>Portugalsko</c:v>
                </c:pt>
                <c:pt idx="2">
                  <c:v>Belgie</c:v>
                </c:pt>
                <c:pt idx="3">
                  <c:v>Francie</c:v>
                </c:pt>
                <c:pt idx="4">
                  <c:v>Nizozemsko</c:v>
                </c:pt>
                <c:pt idx="5">
                  <c:v>Španělsko</c:v>
                </c:pt>
                <c:pt idx="6">
                  <c:v>Řecko</c:v>
                </c:pt>
                <c:pt idx="7">
                  <c:v>Maďarsko</c:v>
                </c:pt>
                <c:pt idx="8">
                  <c:v>Litva</c:v>
                </c:pt>
                <c:pt idx="9">
                  <c:v>Bulharsko</c:v>
                </c:pt>
                <c:pt idx="10">
                  <c:v>Švédsko</c:v>
                </c:pt>
                <c:pt idx="11">
                  <c:v>Slovinsko</c:v>
                </c:pt>
                <c:pt idx="12">
                  <c:v>Dánsko</c:v>
                </c:pt>
                <c:pt idx="13">
                  <c:v>Chorvatsko</c:v>
                </c:pt>
                <c:pt idx="14">
                  <c:v>Slovensko</c:v>
                </c:pt>
                <c:pt idx="15">
                  <c:v>EU28</c:v>
                </c:pt>
                <c:pt idx="16">
                  <c:v>Velká Británie</c:v>
                </c:pt>
                <c:pt idx="17">
                  <c:v>Polsko</c:v>
                </c:pt>
                <c:pt idx="18">
                  <c:v>Rakousko</c:v>
                </c:pt>
                <c:pt idx="19">
                  <c:v>Lotyšsko</c:v>
                </c:pt>
                <c:pt idx="20">
                  <c:v>Rumunsko</c:v>
                </c:pt>
                <c:pt idx="21">
                  <c:v>Česko</c:v>
                </c:pt>
                <c:pt idx="22">
                  <c:v>Německo</c:v>
                </c:pt>
                <c:pt idx="23">
                  <c:v>Irsko</c:v>
                </c:pt>
                <c:pt idx="24">
                  <c:v>Estonsko</c:v>
                </c:pt>
                <c:pt idx="25">
                  <c:v>Finsko</c:v>
                </c:pt>
              </c:strCache>
            </c:strRef>
          </c:cat>
          <c:val>
            <c:numRef>
              <c:f>'F13'!$E$4:$E$29</c:f>
              <c:numCache>
                <c:formatCode>0.0%</c:formatCode>
                <c:ptCount val="26"/>
                <c:pt idx="0">
                  <c:v>1.4944607133539605E-2</c:v>
                </c:pt>
                <c:pt idx="1">
                  <c:v>1.7589814467913623E-2</c:v>
                </c:pt>
                <c:pt idx="2">
                  <c:v>2.7150860943592467E-2</c:v>
                </c:pt>
                <c:pt idx="3">
                  <c:v>2.8312557776335959E-2</c:v>
                </c:pt>
                <c:pt idx="4">
                  <c:v>2.9131228392373903E-2</c:v>
                </c:pt>
                <c:pt idx="5">
                  <c:v>3.2388393969981992E-2</c:v>
                </c:pt>
                <c:pt idx="6">
                  <c:v>3.246572667727754E-2</c:v>
                </c:pt>
                <c:pt idx="7">
                  <c:v>3.3302417251173846E-2</c:v>
                </c:pt>
                <c:pt idx="8">
                  <c:v>3.3368441941048071E-2</c:v>
                </c:pt>
                <c:pt idx="9">
                  <c:v>3.6759925680016313E-2</c:v>
                </c:pt>
                <c:pt idx="10">
                  <c:v>3.7238859446732449E-2</c:v>
                </c:pt>
                <c:pt idx="11">
                  <c:v>3.9075848748235643E-2</c:v>
                </c:pt>
                <c:pt idx="12">
                  <c:v>4.0635277665765225E-2</c:v>
                </c:pt>
                <c:pt idx="13">
                  <c:v>4.0989955603136119E-2</c:v>
                </c:pt>
                <c:pt idx="14">
                  <c:v>4.1402211189025949E-2</c:v>
                </c:pt>
                <c:pt idx="15">
                  <c:v>4.1711431650215895E-2</c:v>
                </c:pt>
                <c:pt idx="16">
                  <c:v>4.382726372905129E-2</c:v>
                </c:pt>
                <c:pt idx="17">
                  <c:v>4.7313270224990496E-2</c:v>
                </c:pt>
                <c:pt idx="18">
                  <c:v>4.8740381383263837E-2</c:v>
                </c:pt>
                <c:pt idx="19">
                  <c:v>6.0108716812171489E-2</c:v>
                </c:pt>
                <c:pt idx="20">
                  <c:v>6.2077433653946398E-2</c:v>
                </c:pt>
                <c:pt idx="21">
                  <c:v>6.4908046933510863E-2</c:v>
                </c:pt>
                <c:pt idx="22">
                  <c:v>6.743197783905483E-2</c:v>
                </c:pt>
                <c:pt idx="23">
                  <c:v>7.4857633039470017E-2</c:v>
                </c:pt>
                <c:pt idx="24">
                  <c:v>8.1870739136741338E-2</c:v>
                </c:pt>
                <c:pt idx="25">
                  <c:v>9.1969341151723838E-2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6DA-4D86-AFC9-F403C88B5D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-10"/>
        <c:axId val="245496064"/>
        <c:axId val="245374976"/>
      </c:barChart>
      <c:catAx>
        <c:axId val="24549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5374976"/>
        <c:crossesAt val="0"/>
        <c:auto val="1"/>
        <c:lblAlgn val="ctr"/>
        <c:lblOffset val="100"/>
        <c:noMultiLvlLbl val="0"/>
      </c:catAx>
      <c:valAx>
        <c:axId val="245374976"/>
        <c:scaling>
          <c:orientation val="minMax"/>
          <c:max val="0.1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24549606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7960411198600565"/>
          <c:h val="0.96347216382262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'F13'!$G$3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9BB4"/>
            </a:solidFill>
            <a:ln>
              <a:solidFill>
                <a:srgbClr val="A6A6A6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7C-4C83-805B-5225CFACB10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A6A6A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7C-4C83-805B-5225CFACB10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A6A6A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07C-4C83-805B-5225CFACB104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670-4E3A-9F5C-3FEB636B439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A6A6A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07C-4C83-805B-5225CFACB10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7C-4C83-805B-5225CFACB10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A6A6A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07C-4C83-805B-5225CFACB10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A6A6A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07C-4C83-805B-5225CFACB10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A6A6A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07C-4C83-805B-5225CFACB104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07C-4C83-805B-5225CFACB104}"/>
              </c:ext>
            </c:extLst>
          </c:dPt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1,2%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7C-4C83-805B-5225CFACB10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1,4%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7C-4C83-805B-5225CFACB104}"/>
                </c:ext>
              </c:extLst>
            </c:dLbl>
            <c:dLbl>
              <c:idx val="12"/>
              <c:numFmt formatCode="0.0%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07C-4C83-805B-5225CFACB104}"/>
                </c:ext>
              </c:extLst>
            </c:dLbl>
            <c:dLbl>
              <c:idx val="1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670-4E3A-9F5C-3FEB636B439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1,5%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7C-4C83-805B-5225CFACB10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b="0">
                        <a:solidFill>
                          <a:schemeClr val="bg1"/>
                        </a:solidFill>
                      </a:defRPr>
                    </a:pPr>
                    <a:r>
                      <a:rPr lang="en-US" b="0">
                        <a:solidFill>
                          <a:schemeClr val="bg1"/>
                        </a:solidFill>
                      </a:rPr>
                      <a:t>1,4%</a:t>
                    </a:r>
                  </a:p>
                </c:rich>
              </c:tx>
              <c:numFmt formatCode="0.0%" sourceLinked="0"/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7C-4C83-805B-5225CFACB104}"/>
                </c:ext>
              </c:extLst>
            </c:dLbl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07C-4C83-805B-5225CFACB10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7C-4C83-805B-5225CFACB10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'F13'!$F$4:$F$29</c:f>
              <c:strCache>
                <c:ptCount val="26"/>
                <c:pt idx="0">
                  <c:v>Itálie</c:v>
                </c:pt>
                <c:pt idx="1">
                  <c:v>Portugalsko</c:v>
                </c:pt>
                <c:pt idx="2">
                  <c:v>Francie</c:v>
                </c:pt>
                <c:pt idx="3">
                  <c:v>Maďarsko</c:v>
                </c:pt>
                <c:pt idx="4">
                  <c:v>Slovensko</c:v>
                </c:pt>
                <c:pt idx="5">
                  <c:v>Belgie</c:v>
                </c:pt>
                <c:pt idx="6">
                  <c:v>Velká Británie</c:v>
                </c:pt>
                <c:pt idx="7">
                  <c:v>Španělsko</c:v>
                </c:pt>
                <c:pt idx="8">
                  <c:v>Švédsko</c:v>
                </c:pt>
                <c:pt idx="9">
                  <c:v>Nizozemsko</c:v>
                </c:pt>
                <c:pt idx="10">
                  <c:v>Bulharsko</c:v>
                </c:pt>
                <c:pt idx="11">
                  <c:v>Litva</c:v>
                </c:pt>
                <c:pt idx="12">
                  <c:v>Slovinsko</c:v>
                </c:pt>
                <c:pt idx="13">
                  <c:v>EU28</c:v>
                </c:pt>
                <c:pt idx="14">
                  <c:v>Chorvatsko</c:v>
                </c:pt>
                <c:pt idx="15">
                  <c:v>Rumunsko</c:v>
                </c:pt>
                <c:pt idx="16">
                  <c:v>Rakousko</c:v>
                </c:pt>
                <c:pt idx="17">
                  <c:v>Polsko</c:v>
                </c:pt>
                <c:pt idx="18">
                  <c:v>Dánsko</c:v>
                </c:pt>
                <c:pt idx="19">
                  <c:v>Lotyšsko</c:v>
                </c:pt>
                <c:pt idx="20">
                  <c:v>Česko</c:v>
                </c:pt>
                <c:pt idx="21">
                  <c:v>Řecko</c:v>
                </c:pt>
                <c:pt idx="22">
                  <c:v>Německo</c:v>
                </c:pt>
                <c:pt idx="23">
                  <c:v>Estonsko</c:v>
                </c:pt>
                <c:pt idx="24">
                  <c:v>Irsko</c:v>
                </c:pt>
                <c:pt idx="25">
                  <c:v>Finsko</c:v>
                </c:pt>
              </c:strCache>
            </c:strRef>
          </c:cat>
          <c:val>
            <c:numRef>
              <c:f>'F13'!$G$4:$G$29</c:f>
              <c:numCache>
                <c:formatCode>0.0%</c:formatCode>
                <c:ptCount val="26"/>
                <c:pt idx="0">
                  <c:v>4.2119204877328299E-3</c:v>
                </c:pt>
                <c:pt idx="1">
                  <c:v>5.0672014119597601E-3</c:v>
                </c:pt>
                <c:pt idx="2">
                  <c:v>6.9959987855252601E-3</c:v>
                </c:pt>
                <c:pt idx="3">
                  <c:v>7.4661234395826401E-3</c:v>
                </c:pt>
                <c:pt idx="4">
                  <c:v>8.5858492043063301E-3</c:v>
                </c:pt>
                <c:pt idx="5">
                  <c:v>8.91641676289163E-3</c:v>
                </c:pt>
                <c:pt idx="6">
                  <c:v>9.583428490983972E-3</c:v>
                </c:pt>
                <c:pt idx="7">
                  <c:v>1.0325097212535401E-2</c:v>
                </c:pt>
                <c:pt idx="8">
                  <c:v>1.05963203050952E-2</c:v>
                </c:pt>
                <c:pt idx="9">
                  <c:v>1.09263304488457E-2</c:v>
                </c:pt>
                <c:pt idx="10">
                  <c:v>1.11590278240013E-2</c:v>
                </c:pt>
                <c:pt idx="11">
                  <c:v>1.11600077599322E-2</c:v>
                </c:pt>
                <c:pt idx="12">
                  <c:v>1.1303465823133E-2</c:v>
                </c:pt>
                <c:pt idx="13">
                  <c:v>1.1803633975019099E-2</c:v>
                </c:pt>
                <c:pt idx="14">
                  <c:v>1.29209892129889E-2</c:v>
                </c:pt>
                <c:pt idx="15">
                  <c:v>1.31944700914675E-2</c:v>
                </c:pt>
                <c:pt idx="16">
                  <c:v>1.40621723631789E-2</c:v>
                </c:pt>
                <c:pt idx="17">
                  <c:v>1.41896576869348E-2</c:v>
                </c:pt>
                <c:pt idx="18">
                  <c:v>1.46701356426599E-2</c:v>
                </c:pt>
                <c:pt idx="19">
                  <c:v>1.5709633989793002E-2</c:v>
                </c:pt>
                <c:pt idx="20">
                  <c:v>1.5836005203705063E-2</c:v>
                </c:pt>
                <c:pt idx="21">
                  <c:v>1.9055722446995101E-2</c:v>
                </c:pt>
                <c:pt idx="22">
                  <c:v>1.9236315478661399E-2</c:v>
                </c:pt>
                <c:pt idx="23">
                  <c:v>2.2755415282009299E-2</c:v>
                </c:pt>
                <c:pt idx="24">
                  <c:v>2.5354385559586998E-2</c:v>
                </c:pt>
                <c:pt idx="25">
                  <c:v>3.7453941655518803E-2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7C-4C83-805B-5225CFACB1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45419392"/>
        <c:axId val="245421184"/>
      </c:barChart>
      <c:catAx>
        <c:axId val="245419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5421184"/>
        <c:crosses val="autoZero"/>
        <c:auto val="1"/>
        <c:lblAlgn val="ctr"/>
        <c:lblOffset val="100"/>
        <c:tickLblSkip val="1"/>
        <c:noMultiLvlLbl val="0"/>
      </c:catAx>
      <c:valAx>
        <c:axId val="245421184"/>
        <c:scaling>
          <c:orientation val="minMax"/>
          <c:max val="2.6000000000000006E-2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245419392"/>
        <c:crosses val="autoZero"/>
        <c:crossBetween val="between"/>
        <c:majorUnit val="5.000000000000001E-3"/>
        <c:minorUnit val="1.0000000000000007E-4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41286201238735E-2"/>
          <c:y val="0.14555258265671911"/>
          <c:w val="0.95377915281286429"/>
          <c:h val="0.74129814667127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'F14'!$G$18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'F14'!$I$17:$S$17</c15:sqref>
                  </c15:fullRef>
                </c:ext>
              </c:extLst>
              <c:f>('F14'!$I$17,'F14'!$K$17,'F14'!$M$17,'F14'!$O$17,'F14'!$Q$17,'F14'!$S$17)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'F14'!$I$18:$S$18</c15:sqref>
                  </c15:fullRef>
                </c:ext>
              </c:extLst>
              <c:f>('F14'!$I$18,'F14'!$K$18,'F14'!$M$18,'F14'!$O$18,'F14'!$Q$18,'F14'!$S$18)</c:f>
              <c:numCache>
                <c:formatCode>#,##0</c:formatCode>
                <c:ptCount val="6"/>
                <c:pt idx="0">
                  <c:v>1766</c:v>
                </c:pt>
                <c:pt idx="1">
                  <c:v>2454</c:v>
                </c:pt>
                <c:pt idx="2">
                  <c:v>2522</c:v>
                </c:pt>
                <c:pt idx="3">
                  <c:v>2501</c:v>
                </c:pt>
                <c:pt idx="4">
                  <c:v>2197</c:v>
                </c:pt>
                <c:pt idx="5">
                  <c:v>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'F14'!$G$19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'F14'!$I$17:$S$17</c15:sqref>
                  </c15:fullRef>
                </c:ext>
              </c:extLst>
              <c:f>('F14'!$I$17,'F14'!$K$17,'F14'!$M$17,'F14'!$O$17,'F14'!$Q$17,'F14'!$S$17)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'F14'!$I$19:$S$19</c15:sqref>
                  </c15:fullRef>
                </c:ext>
              </c:extLst>
              <c:f>('F14'!$I$19,'F14'!$K$19,'F14'!$M$19,'F14'!$O$19,'F14'!$Q$19,'F14'!$S$19)</c:f>
              <c:numCache>
                <c:formatCode>#,##0</c:formatCode>
                <c:ptCount val="6"/>
                <c:pt idx="0">
                  <c:v>266</c:v>
                </c:pt>
                <c:pt idx="1">
                  <c:v>319</c:v>
                </c:pt>
                <c:pt idx="2">
                  <c:v>293</c:v>
                </c:pt>
                <c:pt idx="3">
                  <c:v>396</c:v>
                </c:pt>
                <c:pt idx="4">
                  <c:v>382</c:v>
                </c:pt>
                <c:pt idx="5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652480"/>
        <c:axId val="245666560"/>
      </c:barChart>
      <c:lineChart>
        <c:grouping val="standard"/>
        <c:varyColors val="0"/>
        <c:ser>
          <c:idx val="4"/>
          <c:order val="2"/>
          <c:tx>
            <c:strRef>
              <c:f>'F14'!$G$20</c:f>
              <c:strCache>
                <c:ptCount val="1"/>
                <c:pt idx="0">
                  <c:v> % bakalářských absolventů celkem</c:v>
                </c:pt>
              </c:strCache>
            </c:strRef>
          </c:tx>
          <c:spPr>
            <a:ln w="19050">
              <a:solidFill>
                <a:srgbClr val="00B4D2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5E6"/>
              </a:solidFill>
              <a:ln w="1270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'F14'!$I$17:$S$17</c15:sqref>
                  </c15:fullRef>
                </c:ext>
              </c:extLst>
              <c:f>('F14'!$I$17,'F14'!$K$17,'F14'!$M$17,'F14'!$O$17,'F14'!$Q$17,'F14'!$S$17)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'F14'!$I$20:$S$20</c15:sqref>
                  </c15:fullRef>
                </c:ext>
              </c:extLst>
              <c:f>('F14'!$I$20,'F14'!$K$20,'F14'!$M$20,'F14'!$O$20,'F14'!$Q$20,'F14'!$S$20)</c:f>
              <c:numCache>
                <c:formatCode>0.0%</c:formatCode>
                <c:ptCount val="6"/>
                <c:pt idx="0">
                  <c:v>6.1624310062473465E-2</c:v>
                </c:pt>
                <c:pt idx="1">
                  <c:v>6.1215479370405529E-2</c:v>
                </c:pt>
                <c:pt idx="2">
                  <c:v>5.4097163502190793E-2</c:v>
                </c:pt>
                <c:pt idx="3">
                  <c:v>5.6851855485997999E-2</c:v>
                </c:pt>
                <c:pt idx="4">
                  <c:v>5.9202975070015151E-2</c:v>
                </c:pt>
                <c:pt idx="5">
                  <c:v>5.5774661602882462E-2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68096"/>
        <c:axId val="245678080"/>
      </c:lineChart>
      <c:catAx>
        <c:axId val="245652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566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66560"/>
        <c:scaling>
          <c:orientation val="minMax"/>
          <c:max val="40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245652480"/>
        <c:crosses val="autoZero"/>
        <c:crossBetween val="between"/>
        <c:majorUnit val="100"/>
        <c:minorUnit val="0.5"/>
      </c:valAx>
      <c:catAx>
        <c:axId val="2456680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45678080"/>
        <c:crosses val="autoZero"/>
        <c:auto val="1"/>
        <c:lblAlgn val="ctr"/>
        <c:lblOffset val="100"/>
        <c:noMultiLvlLbl val="0"/>
      </c:catAx>
      <c:valAx>
        <c:axId val="245678080"/>
        <c:scaling>
          <c:orientation val="minMax"/>
          <c:max val="8.0000000000000016E-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crossAx val="245668096"/>
        <c:crosses val="max"/>
        <c:crossBetween val="between"/>
        <c:majorUnit val="5.0000000000000027E-3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30016931997692E-2"/>
          <c:y val="3.9506142116347141E-2"/>
          <c:w val="0.96138173077929789"/>
          <c:h val="7.42741867327103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41286201238735E-2"/>
          <c:y val="0.14555296587926508"/>
          <c:w val="0.95377915281286429"/>
          <c:h val="0.73063139107611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'F14'!$G$29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'F14'!$I$28:$S$28</c15:sqref>
                  </c15:fullRef>
                </c:ext>
              </c:extLst>
              <c:f>('F14'!$I$28,'F14'!$K$28,'F14'!$M$28,'F14'!$O$28,'F14'!$Q$28,'F14'!$S$28)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'F14'!$I$29:$S$29</c15:sqref>
                  </c15:fullRef>
                </c:ext>
              </c:extLst>
              <c:f>('F14'!$I$29,'F14'!$K$29,'F14'!$M$29,'F14'!$O$29,'F14'!$Q$29,'F14'!$S$29)</c:f>
              <c:numCache>
                <c:formatCode>#,##0</c:formatCode>
                <c:ptCount val="6"/>
                <c:pt idx="0">
                  <c:v>899</c:v>
                </c:pt>
                <c:pt idx="1">
                  <c:v>1263</c:v>
                </c:pt>
                <c:pt idx="2">
                  <c:v>1458</c:v>
                </c:pt>
                <c:pt idx="3">
                  <c:v>1738</c:v>
                </c:pt>
                <c:pt idx="4">
                  <c:v>1556</c:v>
                </c:pt>
                <c:pt idx="5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'F14'!$G$30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'F14'!$I$28:$S$28</c15:sqref>
                  </c15:fullRef>
                </c:ext>
              </c:extLst>
              <c:f>('F14'!$I$28,'F14'!$K$28,'F14'!$M$28,'F14'!$O$28,'F14'!$Q$28,'F14'!$S$28)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'F14'!$I$30:$S$30</c15:sqref>
                  </c15:fullRef>
                </c:ext>
              </c:extLst>
              <c:f>('F14'!$I$30,'F14'!$K$30,'F14'!$M$30,'F14'!$O$30,'F14'!$Q$30,'F14'!$S$30)</c:f>
              <c:numCache>
                <c:formatCode>#,##0</c:formatCode>
                <c:ptCount val="6"/>
                <c:pt idx="0">
                  <c:v>121</c:v>
                </c:pt>
                <c:pt idx="1">
                  <c:v>171</c:v>
                </c:pt>
                <c:pt idx="2">
                  <c:v>187</c:v>
                </c:pt>
                <c:pt idx="3">
                  <c:v>225</c:v>
                </c:pt>
                <c:pt idx="4">
                  <c:v>272</c:v>
                </c:pt>
                <c:pt idx="5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707520"/>
        <c:axId val="245709056"/>
      </c:barChart>
      <c:lineChart>
        <c:grouping val="standard"/>
        <c:varyColors val="0"/>
        <c:ser>
          <c:idx val="4"/>
          <c:order val="2"/>
          <c:tx>
            <c:strRef>
              <c:f>'F14'!$G$31</c:f>
              <c:strCache>
                <c:ptCount val="1"/>
                <c:pt idx="0">
                  <c:v> % magisterských absolventů celkem</c:v>
                </c:pt>
              </c:strCache>
            </c:strRef>
          </c:tx>
          <c:spPr>
            <a:ln w="19050">
              <a:solidFill>
                <a:srgbClr val="00B4D2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5E6"/>
              </a:solidFill>
              <a:ln w="1270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'F14'!$I$28:$S$28</c15:sqref>
                  </c15:fullRef>
                </c:ext>
              </c:extLst>
              <c:f>('F14'!$I$28,'F14'!$K$28,'F14'!$M$28,'F14'!$O$28,'F14'!$Q$28,'F14'!$S$28)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'F14'!$I$31:$S$31</c15:sqref>
                  </c15:fullRef>
                </c:ext>
              </c:extLst>
              <c:f>('F14'!$I$31,'F14'!$K$31,'F14'!$M$31,'F14'!$O$31,'F14'!$Q$31,'F14'!$S$31)</c:f>
              <c:numCache>
                <c:formatCode>0.0%</c:formatCode>
                <c:ptCount val="6"/>
                <c:pt idx="0">
                  <c:v>3.5593397773667865E-2</c:v>
                </c:pt>
                <c:pt idx="1">
                  <c:v>4.1933502938854283E-2</c:v>
                </c:pt>
                <c:pt idx="2">
                  <c:v>4.2434091729866376E-2</c:v>
                </c:pt>
                <c:pt idx="3">
                  <c:v>5.1018816924836265E-2</c:v>
                </c:pt>
                <c:pt idx="4">
                  <c:v>5.0558690120588563E-2</c:v>
                </c:pt>
                <c:pt idx="5">
                  <c:v>5.3634914800000003E-2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31328"/>
        <c:axId val="245732864"/>
      </c:lineChart>
      <c:catAx>
        <c:axId val="245707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57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09056"/>
        <c:scaling>
          <c:orientation val="minMax"/>
          <c:max val="30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245707520"/>
        <c:crosses val="autoZero"/>
        <c:crossBetween val="between"/>
        <c:majorUnit val="100"/>
        <c:minorUnit val="0.5"/>
      </c:valAx>
      <c:catAx>
        <c:axId val="2457313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45732864"/>
        <c:crosses val="autoZero"/>
        <c:auto val="1"/>
        <c:lblAlgn val="ctr"/>
        <c:lblOffset val="100"/>
        <c:noMultiLvlLbl val="0"/>
      </c:catAx>
      <c:valAx>
        <c:axId val="245732864"/>
        <c:scaling>
          <c:orientation val="minMax"/>
          <c:max val="7.5000000000000011E-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crossAx val="245731328"/>
        <c:crosses val="max"/>
        <c:crossBetween val="between"/>
        <c:majorUnit val="5.0000000000000027E-3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9750480419057848E-2"/>
          <c:y val="1.2417007874015746E-2"/>
          <c:w val="0.96138173077929789"/>
          <c:h val="9.18453984103002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41286201238735E-2"/>
          <c:y val="0.14555258265671911"/>
          <c:w val="0.95377915281286429"/>
          <c:h val="0.74129814667127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'F14'!$G$40</c:f>
              <c:strCache>
                <c:ptCount val="1"/>
                <c:pt idx="0">
                  <c:v>  státní občanství ČR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'F14'!$I$39:$S$39</c15:sqref>
                  </c15:fullRef>
                </c:ext>
              </c:extLst>
              <c:f>('F14'!$I$39,'F14'!$K$39,'F14'!$M$39,'F14'!$O$39,'F14'!$Q$39,'F14'!$S$39)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'F14'!$I$40:$S$40</c15:sqref>
                  </c15:fullRef>
                </c:ext>
              </c:extLst>
              <c:f>('F14'!$I$40,'F14'!$K$40,'F14'!$M$40,'F14'!$O$40,'F14'!$Q$40,'F14'!$S$40)</c:f>
              <c:numCache>
                <c:formatCode>#,##0</c:formatCode>
                <c:ptCount val="6"/>
                <c:pt idx="0">
                  <c:v>2885</c:v>
                </c:pt>
                <c:pt idx="1">
                  <c:v>3795</c:v>
                </c:pt>
                <c:pt idx="2">
                  <c:v>3941</c:v>
                </c:pt>
                <c:pt idx="3">
                  <c:v>4203</c:v>
                </c:pt>
                <c:pt idx="4">
                  <c:v>3710</c:v>
                </c:pt>
                <c:pt idx="5">
                  <c:v>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'F14'!$G$41</c:f>
              <c:strCache>
                <c:ptCount val="1"/>
                <c:pt idx="0">
                  <c:v>  cizí státní občanství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'F14'!$I$39:$S$39</c15:sqref>
                  </c15:fullRef>
                </c:ext>
              </c:extLst>
              <c:f>('F14'!$I$39,'F14'!$K$39,'F14'!$M$39,'F14'!$O$39,'F14'!$Q$39,'F14'!$S$39)</c:f>
              <c:numCache>
                <c:formatCode>0</c:formatCode>
                <c:ptCount val="6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'F14'!$I$41:$S$41</c15:sqref>
                  </c15:fullRef>
                </c:ext>
              </c:extLst>
              <c:f>('F14'!$I$41,'F14'!$K$41,'F14'!$M$41,'F14'!$O$41,'F14'!$Q$41,'F14'!$S$41)</c:f>
              <c:numCache>
                <c:formatCode>#,##0</c:formatCode>
                <c:ptCount val="6"/>
                <c:pt idx="0">
                  <c:v>232</c:v>
                </c:pt>
                <c:pt idx="1">
                  <c:v>458</c:v>
                </c:pt>
                <c:pt idx="2">
                  <c:v>566</c:v>
                </c:pt>
                <c:pt idx="3">
                  <c:v>731</c:v>
                </c:pt>
                <c:pt idx="4">
                  <c:v>769</c:v>
                </c:pt>
                <c:pt idx="5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6033792"/>
        <c:axId val="246035584"/>
      </c:barChart>
      <c:catAx>
        <c:axId val="246033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603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035584"/>
        <c:scaling>
          <c:orientation val="minMax"/>
          <c:max val="45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246033792"/>
        <c:crosses val="autoZero"/>
        <c:crossBetween val="between"/>
        <c:majorUnit val="100"/>
        <c:min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89E-2"/>
          <c:w val="0.96138173077929789"/>
          <c:h val="0.102273995421796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2716564420548861E-2"/>
          <c:w val="0.76107632909019418"/>
          <c:h val="0.956552760304944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'F15'!$E$3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E0A-4110-B82F-C648993A24C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E0A-4110-B82F-C648993A24C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E0A-4110-B82F-C648993A24C4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E0A-4110-B82F-C648993A24C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E0A-4110-B82F-C648993A24C4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E0A-4110-B82F-C648993A24C4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E0A-4110-B82F-C648993A24C4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7E0A-4110-B82F-C648993A24C4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820-4129-A149-B11FEC2AC2B5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20-4129-A149-B11FEC2AC2B5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820-4129-A149-B11FEC2AC2B5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20-4129-A149-B11FEC2AC2B5}"/>
                </c:ext>
              </c:extLst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20-4129-A149-B11FEC2AC2B5}"/>
                </c:ext>
              </c:extLst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20-4129-A149-B11FEC2AC2B5}"/>
                </c:ext>
              </c:extLst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20-4129-A149-B11FEC2AC2B5}"/>
                </c:ext>
              </c:extLst>
            </c:dLbl>
            <c:dLbl>
              <c:idx val="7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20-4129-A149-B11FEC2AC2B5}"/>
                </c:ext>
              </c:extLst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20-4129-A149-B11FEC2AC2B5}"/>
                </c:ext>
              </c:extLst>
            </c:dLbl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20-4129-A149-B11FEC2AC2B5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820-4129-A149-B11FEC2AC2B5}"/>
                </c:ext>
              </c:extLst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820-4129-A149-B11FEC2AC2B5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820-4129-A149-B11FEC2AC2B5}"/>
                </c:ext>
              </c:extLst>
            </c:dLbl>
            <c:dLbl>
              <c:idx val="1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5820-4129-A149-B11FEC2AC2B5}"/>
                </c:ext>
              </c:extLst>
            </c:dLbl>
            <c:dLbl>
              <c:idx val="1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820-4129-A149-B11FEC2AC2B5}"/>
                </c:ext>
              </c:extLst>
            </c:dLbl>
            <c:dLbl>
              <c:idx val="1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0A-4110-B82F-C648993A24C4}"/>
                </c:ext>
              </c:extLst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E0A-4110-B82F-C648993A24C4}"/>
                </c:ext>
              </c:extLst>
            </c:dLbl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E0A-4110-B82F-C648993A24C4}"/>
                </c:ext>
              </c:extLst>
            </c:dLbl>
            <c:dLbl>
              <c:idx val="18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E0A-4110-B82F-C648993A24C4}"/>
                </c:ext>
              </c:extLst>
            </c:dLbl>
            <c:dLbl>
              <c:idx val="19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E0A-4110-B82F-C648993A24C4}"/>
                </c:ext>
              </c:extLst>
            </c:dLbl>
            <c:dLbl>
              <c:idx val="20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E0A-4110-B82F-C648993A24C4}"/>
                </c:ext>
              </c:extLst>
            </c:dLbl>
            <c:dLbl>
              <c:idx val="21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E0A-4110-B82F-C648993A24C4}"/>
                </c:ext>
              </c:extLst>
            </c:dLbl>
            <c:dLbl>
              <c:idx val="22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E0A-4110-B82F-C648993A24C4}"/>
                </c:ext>
              </c:extLst>
            </c:dLbl>
            <c:dLbl>
              <c:idx val="23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E0A-4110-B82F-C648993A24C4}"/>
                </c:ext>
              </c:extLst>
            </c:dLbl>
            <c:dLbl>
              <c:idx val="24"/>
              <c:numFmt formatCode="#,##0.0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E0A-4110-B82F-C648993A24C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'F15'!$D$4:$D$28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Estonsko</c:v>
                </c:pt>
                <c:pt idx="3">
                  <c:v>Portugalsko</c:v>
                </c:pt>
                <c:pt idx="4">
                  <c:v>Slovinsko</c:v>
                </c:pt>
                <c:pt idx="5">
                  <c:v>Chorvatsko</c:v>
                </c:pt>
                <c:pt idx="6">
                  <c:v>Slovensko</c:v>
                </c:pt>
                <c:pt idx="7">
                  <c:v>Bulharsko</c:v>
                </c:pt>
                <c:pt idx="8">
                  <c:v>Belgie</c:v>
                </c:pt>
                <c:pt idx="9">
                  <c:v>Švédsko</c:v>
                </c:pt>
                <c:pt idx="10">
                  <c:v>Řecko</c:v>
                </c:pt>
                <c:pt idx="11">
                  <c:v>Rakousko</c:v>
                </c:pt>
                <c:pt idx="12">
                  <c:v>Maďarsko</c:v>
                </c:pt>
                <c:pt idx="13">
                  <c:v>Itálie</c:v>
                </c:pt>
                <c:pt idx="14">
                  <c:v>Dánsko</c:v>
                </c:pt>
                <c:pt idx="15">
                  <c:v>Nizozemsko</c:v>
                </c:pt>
                <c:pt idx="16">
                  <c:v>Finsko</c:v>
                </c:pt>
                <c:pt idx="17">
                  <c:v>Irsko</c:v>
                </c:pt>
                <c:pt idx="18">
                  <c:v>Česko</c:v>
                </c:pt>
                <c:pt idx="19">
                  <c:v>Rumunsko</c:v>
                </c:pt>
                <c:pt idx="20">
                  <c:v>Španělsko</c:v>
                </c:pt>
                <c:pt idx="21">
                  <c:v>Polsko</c:v>
                </c:pt>
                <c:pt idx="22">
                  <c:v>Francie</c:v>
                </c:pt>
                <c:pt idx="23">
                  <c:v>Velká Británie</c:v>
                </c:pt>
                <c:pt idx="24">
                  <c:v>Německo</c:v>
                </c:pt>
              </c:strCache>
            </c:strRef>
          </c:cat>
          <c:val>
            <c:numRef>
              <c:f>'F15'!$E$4:$E$28</c:f>
              <c:numCache>
                <c:formatCode>#\ ##0.0</c:formatCode>
                <c:ptCount val="25"/>
                <c:pt idx="0">
                  <c:v>0.51900000000000002</c:v>
                </c:pt>
                <c:pt idx="1">
                  <c:v>0.59499999999999997</c:v>
                </c:pt>
                <c:pt idx="2">
                  <c:v>0.63600000000000001</c:v>
                </c:pt>
                <c:pt idx="3">
                  <c:v>0.73399999999999999</c:v>
                </c:pt>
                <c:pt idx="4">
                  <c:v>0.76200000000000001</c:v>
                </c:pt>
                <c:pt idx="5">
                  <c:v>1.58</c:v>
                </c:pt>
                <c:pt idx="6">
                  <c:v>1.696</c:v>
                </c:pt>
                <c:pt idx="7">
                  <c:v>1.7150000000000001</c:v>
                </c:pt>
                <c:pt idx="8">
                  <c:v>1.831</c:v>
                </c:pt>
                <c:pt idx="9">
                  <c:v>1.911</c:v>
                </c:pt>
                <c:pt idx="10">
                  <c:v>2.14</c:v>
                </c:pt>
                <c:pt idx="11">
                  <c:v>2.4079999999999999</c:v>
                </c:pt>
                <c:pt idx="12">
                  <c:v>2.4689999999999999</c:v>
                </c:pt>
                <c:pt idx="13">
                  <c:v>3.2109999999999999</c:v>
                </c:pt>
                <c:pt idx="14">
                  <c:v>3.2240000000000002</c:v>
                </c:pt>
                <c:pt idx="15">
                  <c:v>3.4630000000000001</c:v>
                </c:pt>
                <c:pt idx="16">
                  <c:v>3.802</c:v>
                </c:pt>
                <c:pt idx="17">
                  <c:v>4.0620000000000003</c:v>
                </c:pt>
                <c:pt idx="18">
                  <c:v>4.46</c:v>
                </c:pt>
                <c:pt idx="19">
                  <c:v>5.9390000000000001</c:v>
                </c:pt>
                <c:pt idx="20">
                  <c:v>6.681</c:v>
                </c:pt>
                <c:pt idx="21">
                  <c:v>15.154999999999999</c:v>
                </c:pt>
                <c:pt idx="22">
                  <c:v>19.196999999999999</c:v>
                </c:pt>
                <c:pt idx="23">
                  <c:v>22.007999999999999</c:v>
                </c:pt>
                <c:pt idx="24">
                  <c:v>24.311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E0A-4110-B82F-C648993A24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39283584"/>
        <c:axId val="239297664"/>
      </c:barChart>
      <c:catAx>
        <c:axId val="23928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297664"/>
        <c:crosses val="autoZero"/>
        <c:auto val="1"/>
        <c:lblAlgn val="ctr"/>
        <c:lblOffset val="100"/>
        <c:noMultiLvlLbl val="0"/>
      </c:catAx>
      <c:valAx>
        <c:axId val="239297664"/>
        <c:scaling>
          <c:orientation val="minMax"/>
          <c:max val="25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39283584"/>
        <c:crosses val="autoZero"/>
        <c:crossBetween val="between"/>
        <c:majorUnit val="5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181747018464796E-2"/>
          <c:y val="0.1347375756857567"/>
          <c:w val="0.95032057834875905"/>
          <c:h val="0.7551498761377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'F2'!$I$10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7224680432645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6A-4A61-98A4-8262D42AAFAD}"/>
                </c:ext>
              </c:extLst>
            </c:dLbl>
            <c:dLbl>
              <c:idx val="2"/>
              <c:layout>
                <c:manualLayout>
                  <c:x val="0"/>
                  <c:y val="0.14792117338577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6A-4A61-98A4-8262D42AAF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'F2'!$H$11:$H$13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'F2'!$I$11:$I$13</c:f>
              <c:numCache>
                <c:formatCode>#\ ##0.0</c:formatCode>
                <c:ptCount val="3"/>
                <c:pt idx="0">
                  <c:v>2.1</c:v>
                </c:pt>
                <c:pt idx="1">
                  <c:v>3.5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6A-4A61-98A4-8262D42AAFAD}"/>
            </c:ext>
          </c:extLst>
        </c:ser>
        <c:ser>
          <c:idx val="3"/>
          <c:order val="1"/>
          <c:tx>
            <c:strRef>
              <c:f>'F2'!$J$10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5-E96A-4A61-98A4-8262D42AAF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'F2'!$H$11:$H$13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'F2'!$J$11:$J$13</c:f>
              <c:numCache>
                <c:formatCode>#\ ##0.0</c:formatCode>
                <c:ptCount val="3"/>
                <c:pt idx="0">
                  <c:v>2.4441591873531134</c:v>
                </c:pt>
                <c:pt idx="1">
                  <c:v>3.7256463161619706</c:v>
                </c:pt>
                <c:pt idx="2">
                  <c:v>1.900198085568221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6A-4A61-98A4-8262D42AAFAD}"/>
            </c:ext>
          </c:extLst>
        </c:ser>
        <c:ser>
          <c:idx val="0"/>
          <c:order val="2"/>
          <c:tx>
            <c:strRef>
              <c:f>'F2'!$K$10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'F2'!$H$11:$H$13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'F2'!$K$11:$K$13</c:f>
              <c:numCache>
                <c:formatCode>#\ ##0.0</c:formatCode>
                <c:ptCount val="3"/>
                <c:pt idx="0">
                  <c:v>3</c:v>
                </c:pt>
                <c:pt idx="1">
                  <c:v>4.4000000000000004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6A-4A61-98A4-8262D42AA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2432"/>
        <c:axId val="235696512"/>
      </c:barChart>
      <c:catAx>
        <c:axId val="2356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235696512"/>
        <c:crosses val="autoZero"/>
        <c:auto val="1"/>
        <c:lblAlgn val="ctr"/>
        <c:lblOffset val="100"/>
        <c:noMultiLvlLbl val="0"/>
      </c:catAx>
      <c:valAx>
        <c:axId val="235696512"/>
        <c:scaling>
          <c:orientation val="minMax"/>
          <c:max val="6"/>
        </c:scaling>
        <c:delete val="0"/>
        <c:axPos val="l"/>
        <c:numFmt formatCode="#\ ##0.0" sourceLinked="1"/>
        <c:majorTickMark val="none"/>
        <c:minorTickMark val="none"/>
        <c:tickLblPos val="none"/>
        <c:crossAx val="235682432"/>
        <c:crosses val="autoZero"/>
        <c:crossBetween val="between"/>
        <c:maj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43465195833998E-4"/>
          <c:y val="1.7813309407323393E-2"/>
          <c:w val="0.9695154947736796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2.6026383773227465E-2"/>
          <c:w val="0.79267166697272562"/>
          <c:h val="0.947947232453545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'F15'!$H$3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429-4755-AF9B-06109A851CC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429-4755-AF9B-06109A851CC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429-4755-AF9B-06109A851CC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429-4755-AF9B-06109A851CC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429-4755-AF9B-06109A851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429-4755-AF9B-06109A851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429-4755-AF9B-06109A851CC9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429-4755-AF9B-06109A851CC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429-4755-AF9B-06109A851CC9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86B-4B91-844B-F5ACE97C98EA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429-4755-AF9B-06109A851CC9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600"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429-4755-AF9B-06109A851CC9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sz="600"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429-4755-AF9B-06109A851CC9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86B-4B91-844B-F5ACE97C9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'F15'!$G$4:$G$29</c:f>
              <c:strCache>
                <c:ptCount val="26"/>
                <c:pt idx="0">
                  <c:v>Itálie</c:v>
                </c:pt>
                <c:pt idx="1">
                  <c:v>Portugalsko</c:v>
                </c:pt>
                <c:pt idx="2">
                  <c:v>Belgie</c:v>
                </c:pt>
                <c:pt idx="3">
                  <c:v>Litva</c:v>
                </c:pt>
                <c:pt idx="4">
                  <c:v>Španělsko</c:v>
                </c:pt>
                <c:pt idx="5">
                  <c:v>Nizozemsko</c:v>
                </c:pt>
                <c:pt idx="6">
                  <c:v>Bulharsko</c:v>
                </c:pt>
                <c:pt idx="7">
                  <c:v>Slovensko</c:v>
                </c:pt>
                <c:pt idx="8">
                  <c:v>Švédsko</c:v>
                </c:pt>
                <c:pt idx="9">
                  <c:v>Polsko</c:v>
                </c:pt>
                <c:pt idx="10">
                  <c:v>EU28</c:v>
                </c:pt>
                <c:pt idx="11">
                  <c:v>Řecko</c:v>
                </c:pt>
                <c:pt idx="12">
                  <c:v>Velká Británie</c:v>
                </c:pt>
                <c:pt idx="13">
                  <c:v>Francie</c:v>
                </c:pt>
                <c:pt idx="14">
                  <c:v>Maďarsko</c:v>
                </c:pt>
                <c:pt idx="15">
                  <c:v>Lotyšsko</c:v>
                </c:pt>
                <c:pt idx="16">
                  <c:v>Rakousko</c:v>
                </c:pt>
                <c:pt idx="17">
                  <c:v>Chorvatsko</c:v>
                </c:pt>
                <c:pt idx="18">
                  <c:v>Rumunsko</c:v>
                </c:pt>
                <c:pt idx="19">
                  <c:v>Německo</c:v>
                </c:pt>
                <c:pt idx="20">
                  <c:v>Slovinsko</c:v>
                </c:pt>
                <c:pt idx="21">
                  <c:v>Dánsko</c:v>
                </c:pt>
                <c:pt idx="22">
                  <c:v>Česko</c:v>
                </c:pt>
                <c:pt idx="23">
                  <c:v>Estonsko</c:v>
                </c:pt>
                <c:pt idx="24">
                  <c:v>Finsko</c:v>
                </c:pt>
                <c:pt idx="25">
                  <c:v>Irsko</c:v>
                </c:pt>
              </c:strCache>
            </c:strRef>
          </c:cat>
          <c:val>
            <c:numRef>
              <c:f>'F15'!$H$4:$H$29</c:f>
              <c:numCache>
                <c:formatCode>0.0%</c:formatCode>
                <c:ptCount val="26"/>
                <c:pt idx="0">
                  <c:v>8.9999999999999993E-3</c:v>
                </c:pt>
                <c:pt idx="1">
                  <c:v>0.01</c:v>
                </c:pt>
                <c:pt idx="2">
                  <c:v>1.7000000000000001E-2</c:v>
                </c:pt>
                <c:pt idx="3">
                  <c:v>1.9E-2</c:v>
                </c:pt>
                <c:pt idx="4">
                  <c:v>2.1999999999999999E-2</c:v>
                </c:pt>
                <c:pt idx="5">
                  <c:v>2.4E-2</c:v>
                </c:pt>
                <c:pt idx="6">
                  <c:v>2.8000000000000001E-2</c:v>
                </c:pt>
                <c:pt idx="7">
                  <c:v>2.9000000000000001E-2</c:v>
                </c:pt>
                <c:pt idx="8">
                  <c:v>2.9000000000000001E-2</c:v>
                </c:pt>
                <c:pt idx="9">
                  <c:v>0.03</c:v>
                </c:pt>
                <c:pt idx="10">
                  <c:v>3.3000000000000002E-2</c:v>
                </c:pt>
                <c:pt idx="11">
                  <c:v>3.3000000000000002E-2</c:v>
                </c:pt>
                <c:pt idx="12">
                  <c:v>3.5000000000000003E-2</c:v>
                </c:pt>
                <c:pt idx="13">
                  <c:v>3.6999999999999998E-2</c:v>
                </c:pt>
                <c:pt idx="14">
                  <c:v>3.7999999999999999E-2</c:v>
                </c:pt>
                <c:pt idx="15">
                  <c:v>0.04</c:v>
                </c:pt>
                <c:pt idx="16">
                  <c:v>4.3999999999999997E-2</c:v>
                </c:pt>
                <c:pt idx="17">
                  <c:v>4.4999999999999998E-2</c:v>
                </c:pt>
                <c:pt idx="18">
                  <c:v>4.5999999999999999E-2</c:v>
                </c:pt>
                <c:pt idx="19">
                  <c:v>4.7E-2</c:v>
                </c:pt>
                <c:pt idx="20">
                  <c:v>4.8000000000000001E-2</c:v>
                </c:pt>
                <c:pt idx="21">
                  <c:v>5.0999999999999997E-2</c:v>
                </c:pt>
                <c:pt idx="22">
                  <c:v>5.5195970446641832E-2</c:v>
                </c:pt>
                <c:pt idx="23">
                  <c:v>6.2E-2</c:v>
                </c:pt>
                <c:pt idx="24">
                  <c:v>6.9000000000000006E-2</c:v>
                </c:pt>
                <c:pt idx="2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429-4755-AF9B-06109A851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39359488"/>
        <c:axId val="239361024"/>
      </c:barChart>
      <c:catAx>
        <c:axId val="23935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361024"/>
        <c:crosses val="autoZero"/>
        <c:auto val="1"/>
        <c:lblAlgn val="ctr"/>
        <c:lblOffset val="100"/>
        <c:noMultiLvlLbl val="0"/>
      </c:catAx>
      <c:valAx>
        <c:axId val="239361024"/>
        <c:scaling>
          <c:orientation val="minMax"/>
          <c:max val="7.2000000000000008E-2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239359488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18210241649287"/>
          <c:y val="3.7317613388452978E-2"/>
          <c:w val="0.60901873692557129"/>
          <c:h val="0.923034791193675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'F15'!$E$30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1EB-460C-AD9D-E65812DA424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1EB-460C-AD9D-E65812DA424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1EB-460C-AD9D-E65812DA424A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1EB-460C-AD9D-E65812DA424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1EB-460C-AD9D-E65812DA424A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1EB-460C-AD9D-E65812DA424A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1EB-460C-AD9D-E65812DA424A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1EB-460C-AD9D-E65812DA424A}"/>
              </c:ext>
            </c:extLst>
          </c:dPt>
          <c:dLbls>
            <c:dLbl>
              <c:idx val="0"/>
              <c:layout/>
              <c:numFmt formatCode="#,##0" sourceLinked="0"/>
              <c:spPr/>
              <c:txPr>
                <a:bodyPr/>
                <a:lstStyle/>
                <a:p>
                  <a:pPr>
                    <a:defRPr sz="55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1EB-460C-AD9D-E65812DA424A}"/>
                </c:ext>
              </c:extLst>
            </c:dLbl>
            <c:dLbl>
              <c:idx val="1"/>
              <c:layout/>
              <c:numFmt formatCode="#,##0" sourceLinked="0"/>
              <c:spPr/>
              <c:txPr>
                <a:bodyPr/>
                <a:lstStyle/>
                <a:p>
                  <a:pPr>
                    <a:defRPr sz="55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EB-460C-AD9D-E65812DA424A}"/>
                </c:ext>
              </c:extLst>
            </c:dLbl>
            <c:dLbl>
              <c:idx val="2"/>
              <c:layout/>
              <c:numFmt formatCode="#,##0" sourceLinked="0"/>
              <c:spPr/>
              <c:txPr>
                <a:bodyPr/>
                <a:lstStyle/>
                <a:p>
                  <a:pPr>
                    <a:defRPr sz="55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1EB-460C-AD9D-E65812DA424A}"/>
                </c:ext>
              </c:extLst>
            </c:dLbl>
            <c:dLbl>
              <c:idx val="3"/>
              <c:layout/>
              <c:numFmt formatCode="#,##0" sourceLinked="0"/>
              <c:spPr/>
              <c:txPr>
                <a:bodyPr/>
                <a:lstStyle/>
                <a:p>
                  <a:pPr>
                    <a:defRPr sz="55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1EB-460C-AD9D-E65812DA424A}"/>
                </c:ext>
              </c:extLst>
            </c:dLbl>
            <c:dLbl>
              <c:idx val="4"/>
              <c:layout/>
              <c:numFmt formatCode="#,##0" sourceLinked="0"/>
              <c:spPr/>
              <c:txPr>
                <a:bodyPr/>
                <a:lstStyle/>
                <a:p>
                  <a:pPr>
                    <a:defRPr sz="55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1EB-460C-AD9D-E65812DA424A}"/>
                </c:ext>
              </c:extLst>
            </c:dLbl>
            <c:dLbl>
              <c:idx val="5"/>
              <c:layout>
                <c:manualLayout>
                  <c:x val="-0.18764431884346108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1EB-460C-AD9D-E65812DA424A}"/>
                </c:ext>
              </c:extLst>
            </c:dLbl>
            <c:dLbl>
              <c:idx val="16"/>
              <c:numFmt formatCode="#,##0" sourceLinked="0"/>
              <c:spPr/>
              <c:txPr>
                <a:bodyPr/>
                <a:lstStyle/>
                <a:p>
                  <a:pPr>
                    <a:defRPr sz="550"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1EB-460C-AD9D-E65812DA424A}"/>
                </c:ext>
              </c:extLst>
            </c:dLbl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1EB-460C-AD9D-E65812DA42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'F15'!$D$31:$D$49</c:f>
              <c:strCache>
                <c:ptCount val="19"/>
                <c:pt idx="0">
                  <c:v>Lotyšsko</c:v>
                </c:pt>
                <c:pt idx="1">
                  <c:v>Litva</c:v>
                </c:pt>
                <c:pt idx="2">
                  <c:v>Estonsko</c:v>
                </c:pt>
                <c:pt idx="3">
                  <c:v>Portugalsko</c:v>
                </c:pt>
                <c:pt idx="4">
                  <c:v>Slovinsko</c:v>
                </c:pt>
                <c:pt idx="5">
                  <c:v>Chorvatsko</c:v>
                </c:pt>
                <c:pt idx="6">
                  <c:v>Slovensko</c:v>
                </c:pt>
                <c:pt idx="7">
                  <c:v>Bulharsko</c:v>
                </c:pt>
                <c:pt idx="8">
                  <c:v>Belgie</c:v>
                </c:pt>
                <c:pt idx="9">
                  <c:v>Švédsko</c:v>
                </c:pt>
                <c:pt idx="10">
                  <c:v>Řecko</c:v>
                </c:pt>
                <c:pt idx="11">
                  <c:v>Rakousko</c:v>
                </c:pt>
                <c:pt idx="12">
                  <c:v>Maďarsko</c:v>
                </c:pt>
                <c:pt idx="13">
                  <c:v>Itálie</c:v>
                </c:pt>
                <c:pt idx="14">
                  <c:v>Dánsko</c:v>
                </c:pt>
                <c:pt idx="15">
                  <c:v>Nizozemsko</c:v>
                </c:pt>
                <c:pt idx="16">
                  <c:v>Finsko</c:v>
                </c:pt>
                <c:pt idx="17">
                  <c:v>Irsko</c:v>
                </c:pt>
                <c:pt idx="18">
                  <c:v>Česko</c:v>
                </c:pt>
              </c:strCache>
            </c:strRef>
          </c:cat>
          <c:val>
            <c:numRef>
              <c:f>'F15'!$E$31:$E$49</c:f>
              <c:numCache>
                <c:formatCode>#,##0</c:formatCode>
                <c:ptCount val="19"/>
                <c:pt idx="0">
                  <c:v>519</c:v>
                </c:pt>
                <c:pt idx="1">
                  <c:v>595</c:v>
                </c:pt>
                <c:pt idx="2">
                  <c:v>636</c:v>
                </c:pt>
                <c:pt idx="3">
                  <c:v>734</c:v>
                </c:pt>
                <c:pt idx="4">
                  <c:v>762</c:v>
                </c:pt>
                <c:pt idx="5">
                  <c:v>1580</c:v>
                </c:pt>
                <c:pt idx="6">
                  <c:v>1696</c:v>
                </c:pt>
                <c:pt idx="7">
                  <c:v>1715</c:v>
                </c:pt>
                <c:pt idx="8">
                  <c:v>1831</c:v>
                </c:pt>
                <c:pt idx="9">
                  <c:v>1911</c:v>
                </c:pt>
                <c:pt idx="10">
                  <c:v>2140</c:v>
                </c:pt>
                <c:pt idx="11">
                  <c:v>2408</c:v>
                </c:pt>
                <c:pt idx="12">
                  <c:v>2469</c:v>
                </c:pt>
                <c:pt idx="13">
                  <c:v>3211</c:v>
                </c:pt>
                <c:pt idx="14">
                  <c:v>3224</c:v>
                </c:pt>
                <c:pt idx="15">
                  <c:v>3463</c:v>
                </c:pt>
                <c:pt idx="16">
                  <c:v>3802</c:v>
                </c:pt>
                <c:pt idx="17">
                  <c:v>4062.0000000000005</c:v>
                </c:pt>
                <c:pt idx="18">
                  <c:v>4460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1EB-460C-AD9D-E65812DA4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9739264"/>
        <c:axId val="239740800"/>
      </c:barChart>
      <c:catAx>
        <c:axId val="239739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740800"/>
        <c:crosses val="autoZero"/>
        <c:auto val="1"/>
        <c:lblAlgn val="ctr"/>
        <c:lblOffset val="100"/>
        <c:noMultiLvlLbl val="0"/>
      </c:catAx>
      <c:valAx>
        <c:axId val="239740800"/>
        <c:scaling>
          <c:orientation val="minMax"/>
          <c:max val="5000"/>
          <c:min val="0"/>
        </c:scaling>
        <c:delete val="0"/>
        <c:axPos val="b"/>
        <c:majorGridlines>
          <c:spPr>
            <a:ln w="9525">
              <a:noFill/>
              <a:prstDash val="dash"/>
            </a:ln>
          </c:spPr>
        </c:majorGridlines>
        <c:numFmt formatCode="#,##0" sourceLinked="0"/>
        <c:majorTickMark val="none"/>
        <c:minorTickMark val="none"/>
        <c:tickLblPos val="none"/>
        <c:crossAx val="239739264"/>
        <c:crosses val="autoZero"/>
        <c:crossBetween val="between"/>
        <c:majorUnit val="1000"/>
        <c:minorUnit val="0.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4697008088082593E-2"/>
          <c:w val="0.75660691003911351"/>
          <c:h val="0.95318617663237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'F16'!$E$3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98C-4617-BF1B-94E3C0509B7D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98C-4617-BF1B-94E3C0509B7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98C-4617-BF1B-94E3C0509B7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022-42C5-A092-3AE29869B7AE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698C-4617-BF1B-94E3C0509B7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98C-4617-BF1B-94E3C0509B7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698C-4617-BF1B-94E3C0509B7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698C-4617-BF1B-94E3C0509B7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698C-4617-BF1B-94E3C0509B7D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698C-4617-BF1B-94E3C0509B7D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698C-4617-BF1B-94E3C0509B7D}"/>
              </c:ext>
            </c:extLst>
          </c:dPt>
          <c:dLbls>
            <c:dLbl>
              <c:idx val="6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98C-4617-BF1B-94E3C0509B7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98C-4617-BF1B-94E3C0509B7D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022-42C5-A092-3AE29869B7AE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98C-4617-BF1B-94E3C0509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'F16'!$D$4:$D$29</c:f>
              <c:strCache>
                <c:ptCount val="26"/>
                <c:pt idx="0">
                  <c:v>Belgie</c:v>
                </c:pt>
                <c:pt idx="1">
                  <c:v>Nizozemsko</c:v>
                </c:pt>
                <c:pt idx="2">
                  <c:v>Litva</c:v>
                </c:pt>
                <c:pt idx="3">
                  <c:v>Itálie</c:v>
                </c:pt>
                <c:pt idx="4">
                  <c:v>Slovensko</c:v>
                </c:pt>
                <c:pt idx="5">
                  <c:v>Španělsko</c:v>
                </c:pt>
                <c:pt idx="6">
                  <c:v>Slovinsko</c:v>
                </c:pt>
                <c:pt idx="7">
                  <c:v>Polsko</c:v>
                </c:pt>
                <c:pt idx="8">
                  <c:v>Česko</c:v>
                </c:pt>
                <c:pt idx="9">
                  <c:v>Francie</c:v>
                </c:pt>
                <c:pt idx="10">
                  <c:v>Velká Británie</c:v>
                </c:pt>
                <c:pt idx="11">
                  <c:v>Finsko</c:v>
                </c:pt>
                <c:pt idx="12">
                  <c:v>Rakousko</c:v>
                </c:pt>
                <c:pt idx="13">
                  <c:v>Irsko</c:v>
                </c:pt>
                <c:pt idx="14">
                  <c:v>EU28</c:v>
                </c:pt>
                <c:pt idx="15">
                  <c:v>Portugalsko</c:v>
                </c:pt>
                <c:pt idx="16">
                  <c:v>Německo</c:v>
                </c:pt>
                <c:pt idx="17">
                  <c:v>Maďarsko</c:v>
                </c:pt>
                <c:pt idx="18">
                  <c:v>Dánsko</c:v>
                </c:pt>
                <c:pt idx="19">
                  <c:v>Lotyšsko</c:v>
                </c:pt>
                <c:pt idx="20">
                  <c:v>Chorvatsko</c:v>
                </c:pt>
                <c:pt idx="21">
                  <c:v>Estonsko</c:v>
                </c:pt>
                <c:pt idx="22">
                  <c:v>Rumunsko</c:v>
                </c:pt>
                <c:pt idx="23">
                  <c:v>Bulharsko</c:v>
                </c:pt>
                <c:pt idx="24">
                  <c:v>Švédsko</c:v>
                </c:pt>
                <c:pt idx="25">
                  <c:v>Řecko</c:v>
                </c:pt>
              </c:strCache>
            </c:strRef>
          </c:cat>
          <c:val>
            <c:numRef>
              <c:f>'F16'!$E$4:$E$29</c:f>
              <c:numCache>
                <c:formatCode>0.0%</c:formatCode>
                <c:ptCount val="26"/>
                <c:pt idx="0">
                  <c:v>6.5000000000000002E-2</c:v>
                </c:pt>
                <c:pt idx="1">
                  <c:v>9.4E-2</c:v>
                </c:pt>
                <c:pt idx="2">
                  <c:v>0.126</c:v>
                </c:pt>
                <c:pt idx="3">
                  <c:v>0.127</c:v>
                </c:pt>
                <c:pt idx="4">
                  <c:v>0.128</c:v>
                </c:pt>
                <c:pt idx="5">
                  <c:v>0.129</c:v>
                </c:pt>
                <c:pt idx="6">
                  <c:v>0.14000000000000001</c:v>
                </c:pt>
                <c:pt idx="7">
                  <c:v>0.14599999999999999</c:v>
                </c:pt>
                <c:pt idx="8">
                  <c:v>0.15645956607495068</c:v>
                </c:pt>
                <c:pt idx="9">
                  <c:v>0.16200000000000001</c:v>
                </c:pt>
                <c:pt idx="10">
                  <c:v>0.16600000000000001</c:v>
                </c:pt>
                <c:pt idx="11">
                  <c:v>0.16700000000000001</c:v>
                </c:pt>
                <c:pt idx="12">
                  <c:v>0.17199999999999999</c:v>
                </c:pt>
                <c:pt idx="13">
                  <c:v>0.17499999999999999</c:v>
                </c:pt>
                <c:pt idx="14">
                  <c:v>0.184</c:v>
                </c:pt>
                <c:pt idx="15">
                  <c:v>0.188</c:v>
                </c:pt>
                <c:pt idx="16">
                  <c:v>0.20200000000000001</c:v>
                </c:pt>
                <c:pt idx="17">
                  <c:v>0.20599999999999999</c:v>
                </c:pt>
                <c:pt idx="18">
                  <c:v>0.223</c:v>
                </c:pt>
                <c:pt idx="19">
                  <c:v>0.22600000000000001</c:v>
                </c:pt>
                <c:pt idx="20">
                  <c:v>0.23100000000000001</c:v>
                </c:pt>
                <c:pt idx="21">
                  <c:v>0.26200000000000001</c:v>
                </c:pt>
                <c:pt idx="22">
                  <c:v>0.29599999999999999</c:v>
                </c:pt>
                <c:pt idx="23">
                  <c:v>0.315</c:v>
                </c:pt>
                <c:pt idx="24">
                  <c:v>0.317</c:v>
                </c:pt>
                <c:pt idx="25">
                  <c:v>0.34599999999999997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98C-4617-BF1B-94E3C0509B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39792896"/>
        <c:axId val="239427584"/>
      </c:barChart>
      <c:catAx>
        <c:axId val="23979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427584"/>
        <c:crosses val="autoZero"/>
        <c:auto val="1"/>
        <c:lblAlgn val="ctr"/>
        <c:lblOffset val="100"/>
        <c:noMultiLvlLbl val="0"/>
      </c:catAx>
      <c:valAx>
        <c:axId val="239427584"/>
        <c:scaling>
          <c:orientation val="minMax"/>
          <c:max val="0.35000000000000003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239792896"/>
        <c:crosses val="autoZero"/>
        <c:crossBetween val="between"/>
        <c:majorUnit val="5.000000000000001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9313486889758078"/>
          <c:h val="0.951716170609490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'F16'!$H$3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E41-4070-8524-16988377AA9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E41-4070-8524-16988377AA9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E41-4070-8524-16988377AA9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69D-4AB4-A9D6-0937DD9A4E7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E41-4070-8524-16988377AA9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E41-4070-8524-16988377AA9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3E41-4070-8524-16988377AA94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3E41-4070-8524-16988377AA9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3E41-4070-8524-16988377AA94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69D-4AB4-A9D6-0937DD9A4E74}"/>
              </c:ext>
            </c:extLst>
          </c:dPt>
          <c:dLbls>
            <c:dLbl>
              <c:idx val="24"/>
              <c:layout>
                <c:manualLayout>
                  <c:x val="-1.3798348544111256E-2"/>
                  <c:y val="-1.033267929693550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9D-4AB4-A9D6-0937DD9A4E74}"/>
                </c:ext>
              </c:extLst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600"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41-4070-8524-16988377A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'F16'!$G$4:$G$29</c:f>
              <c:strCache>
                <c:ptCount val="26"/>
                <c:pt idx="0">
                  <c:v>Itálie</c:v>
                </c:pt>
                <c:pt idx="1">
                  <c:v>Portugalsko</c:v>
                </c:pt>
                <c:pt idx="2">
                  <c:v>Řecko</c:v>
                </c:pt>
                <c:pt idx="3">
                  <c:v>Francie</c:v>
                </c:pt>
                <c:pt idx="4">
                  <c:v>Nizozemsko</c:v>
                </c:pt>
                <c:pt idx="5">
                  <c:v>Bulharsko</c:v>
                </c:pt>
                <c:pt idx="6">
                  <c:v>Belgie</c:v>
                </c:pt>
                <c:pt idx="7">
                  <c:v>Maďarsko</c:v>
                </c:pt>
                <c:pt idx="8">
                  <c:v>Litva</c:v>
                </c:pt>
                <c:pt idx="9">
                  <c:v>Španělsko</c:v>
                </c:pt>
                <c:pt idx="10">
                  <c:v>Švédsko</c:v>
                </c:pt>
                <c:pt idx="11">
                  <c:v>Chorvatsko</c:v>
                </c:pt>
                <c:pt idx="12">
                  <c:v>Dánsko</c:v>
                </c:pt>
                <c:pt idx="13">
                  <c:v>EU28</c:v>
                </c:pt>
                <c:pt idx="14">
                  <c:v>Velká Británie</c:v>
                </c:pt>
                <c:pt idx="15">
                  <c:v>Slovinsko</c:v>
                </c:pt>
                <c:pt idx="16">
                  <c:v>Rakousko</c:v>
                </c:pt>
                <c:pt idx="17">
                  <c:v>Slovensko</c:v>
                </c:pt>
                <c:pt idx="18">
                  <c:v>Rumunsko</c:v>
                </c:pt>
                <c:pt idx="19">
                  <c:v>Polsko</c:v>
                </c:pt>
                <c:pt idx="20">
                  <c:v>Německo</c:v>
                </c:pt>
                <c:pt idx="21">
                  <c:v>Lotyšsko</c:v>
                </c:pt>
                <c:pt idx="22">
                  <c:v>Irsko</c:v>
                </c:pt>
                <c:pt idx="23">
                  <c:v>Česko</c:v>
                </c:pt>
                <c:pt idx="24">
                  <c:v>Estonsko</c:v>
                </c:pt>
                <c:pt idx="25">
                  <c:v>Finsko</c:v>
                </c:pt>
              </c:strCache>
            </c:strRef>
          </c:cat>
          <c:val>
            <c:numRef>
              <c:f>'F16'!$H$4:$H$29</c:f>
              <c:numCache>
                <c:formatCode>0.0%</c:formatCode>
                <c:ptCount val="26"/>
                <c:pt idx="0">
                  <c:v>0.03</c:v>
                </c:pt>
                <c:pt idx="1">
                  <c:v>3.1E-2</c:v>
                </c:pt>
                <c:pt idx="2">
                  <c:v>4.1000000000000002E-2</c:v>
                </c:pt>
                <c:pt idx="3">
                  <c:v>5.3999999999999999E-2</c:v>
                </c:pt>
                <c:pt idx="4">
                  <c:v>5.5E-2</c:v>
                </c:pt>
                <c:pt idx="5">
                  <c:v>5.5E-2</c:v>
                </c:pt>
                <c:pt idx="6">
                  <c:v>5.7000000000000002E-2</c:v>
                </c:pt>
                <c:pt idx="7">
                  <c:v>5.8000000000000003E-2</c:v>
                </c:pt>
                <c:pt idx="8">
                  <c:v>5.8000000000000003E-2</c:v>
                </c:pt>
                <c:pt idx="9">
                  <c:v>6.2E-2</c:v>
                </c:pt>
                <c:pt idx="10">
                  <c:v>6.5000000000000002E-2</c:v>
                </c:pt>
                <c:pt idx="11">
                  <c:v>7.2999999999999995E-2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8.4000000000000005E-2</c:v>
                </c:pt>
                <c:pt idx="15">
                  <c:v>8.5000000000000006E-2</c:v>
                </c:pt>
                <c:pt idx="16">
                  <c:v>8.6999999999999994E-2</c:v>
                </c:pt>
                <c:pt idx="17">
                  <c:v>0.09</c:v>
                </c:pt>
                <c:pt idx="18">
                  <c:v>9.5000000000000001E-2</c:v>
                </c:pt>
                <c:pt idx="19">
                  <c:v>9.9000000000000005E-2</c:v>
                </c:pt>
                <c:pt idx="20">
                  <c:v>0.104</c:v>
                </c:pt>
                <c:pt idx="21">
                  <c:v>0.113</c:v>
                </c:pt>
                <c:pt idx="22">
                  <c:v>0.127</c:v>
                </c:pt>
                <c:pt idx="23">
                  <c:v>0.13051804379339285</c:v>
                </c:pt>
                <c:pt idx="24">
                  <c:v>0.14699999999999999</c:v>
                </c:pt>
                <c:pt idx="25">
                  <c:v>0.16400000000000001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E41-4070-8524-16988377AA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39703552"/>
        <c:axId val="239705088"/>
      </c:barChart>
      <c:barChart>
        <c:barDir val="bar"/>
        <c:grouping val="clustered"/>
        <c:varyColors val="0"/>
        <c:ser>
          <c:idx val="1"/>
          <c:order val="1"/>
          <c:tx>
            <c:strRef>
              <c:f>'F16'!$I$3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'F16'!$G$4:$G$29</c:f>
              <c:strCache>
                <c:ptCount val="26"/>
                <c:pt idx="0">
                  <c:v>Itálie</c:v>
                </c:pt>
                <c:pt idx="1">
                  <c:v>Portugalsko</c:v>
                </c:pt>
                <c:pt idx="2">
                  <c:v>Řecko</c:v>
                </c:pt>
                <c:pt idx="3">
                  <c:v>Francie</c:v>
                </c:pt>
                <c:pt idx="4">
                  <c:v>Nizozemsko</c:v>
                </c:pt>
                <c:pt idx="5">
                  <c:v>Bulharsko</c:v>
                </c:pt>
                <c:pt idx="6">
                  <c:v>Belgie</c:v>
                </c:pt>
                <c:pt idx="7">
                  <c:v>Maďarsko</c:v>
                </c:pt>
                <c:pt idx="8">
                  <c:v>Litva</c:v>
                </c:pt>
                <c:pt idx="9">
                  <c:v>Španělsko</c:v>
                </c:pt>
                <c:pt idx="10">
                  <c:v>Švédsko</c:v>
                </c:pt>
                <c:pt idx="11">
                  <c:v>Chorvatsko</c:v>
                </c:pt>
                <c:pt idx="12">
                  <c:v>Dánsko</c:v>
                </c:pt>
                <c:pt idx="13">
                  <c:v>EU28</c:v>
                </c:pt>
                <c:pt idx="14">
                  <c:v>Velká Británie</c:v>
                </c:pt>
                <c:pt idx="15">
                  <c:v>Slovinsko</c:v>
                </c:pt>
                <c:pt idx="16">
                  <c:v>Rakousko</c:v>
                </c:pt>
                <c:pt idx="17">
                  <c:v>Slovensko</c:v>
                </c:pt>
                <c:pt idx="18">
                  <c:v>Rumunsko</c:v>
                </c:pt>
                <c:pt idx="19">
                  <c:v>Polsko</c:v>
                </c:pt>
                <c:pt idx="20">
                  <c:v>Německo</c:v>
                </c:pt>
                <c:pt idx="21">
                  <c:v>Lotyšsko</c:v>
                </c:pt>
                <c:pt idx="22">
                  <c:v>Irsko</c:v>
                </c:pt>
                <c:pt idx="23">
                  <c:v>Česko</c:v>
                </c:pt>
                <c:pt idx="24">
                  <c:v>Estonsko</c:v>
                </c:pt>
                <c:pt idx="25">
                  <c:v>Finsko</c:v>
                </c:pt>
              </c:strCache>
            </c:strRef>
          </c:cat>
          <c:val>
            <c:numRef>
              <c:f>'F16'!$I$4:$I$29</c:f>
              <c:numCache>
                <c:formatCode>0.0%</c:formatCode>
                <c:ptCount val="26"/>
                <c:pt idx="0">
                  <c:v>3.0000000000000001E-3</c:v>
                </c:pt>
                <c:pt idx="1">
                  <c:v>6.0000000000000001E-3</c:v>
                </c:pt>
                <c:pt idx="2">
                  <c:v>2.3E-2</c:v>
                </c:pt>
                <c:pt idx="3">
                  <c:v>8.0000000000000002E-3</c:v>
                </c:pt>
                <c:pt idx="4">
                  <c:v>5.0000000000000001E-3</c:v>
                </c:pt>
                <c:pt idx="5">
                  <c:v>2.1000000000000001E-2</c:v>
                </c:pt>
                <c:pt idx="6">
                  <c:v>3.0000000000000001E-3</c:v>
                </c:pt>
                <c:pt idx="7">
                  <c:v>1.2999999999999999E-2</c:v>
                </c:pt>
                <c:pt idx="8">
                  <c:v>7.0000000000000001E-3</c:v>
                </c:pt>
                <c:pt idx="9">
                  <c:v>8.0000000000000002E-3</c:v>
                </c:pt>
                <c:pt idx="10">
                  <c:v>1.9E-2</c:v>
                </c:pt>
                <c:pt idx="11">
                  <c:v>1.7000000000000001E-2</c:v>
                </c:pt>
                <c:pt idx="12">
                  <c:v>1.4493308327273191E-2</c:v>
                </c:pt>
                <c:pt idx="13">
                  <c:v>1.4E-2</c:v>
                </c:pt>
                <c:pt idx="14">
                  <c:v>1.2999999999999999E-2</c:v>
                </c:pt>
                <c:pt idx="15">
                  <c:v>8.9999999999999993E-3</c:v>
                </c:pt>
                <c:pt idx="16">
                  <c:v>1.6E-2</c:v>
                </c:pt>
                <c:pt idx="17">
                  <c:v>8.9999999999999993E-3</c:v>
                </c:pt>
                <c:pt idx="18">
                  <c:v>3.4000000000000002E-2</c:v>
                </c:pt>
                <c:pt idx="19">
                  <c:v>1.2E-2</c:v>
                </c:pt>
                <c:pt idx="20">
                  <c:v>2.8000000000000001E-2</c:v>
                </c:pt>
                <c:pt idx="21">
                  <c:v>2.3E-2</c:v>
                </c:pt>
                <c:pt idx="22">
                  <c:v>2.5000000000000001E-2</c:v>
                </c:pt>
                <c:pt idx="23">
                  <c:v>1.749443133449485E-2</c:v>
                </c:pt>
                <c:pt idx="24">
                  <c:v>3.5999999999999997E-2</c:v>
                </c:pt>
                <c:pt idx="25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E41-4070-8524-16988377A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239470848"/>
        <c:axId val="239469312"/>
      </c:barChart>
      <c:catAx>
        <c:axId val="23970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705088"/>
        <c:crosses val="autoZero"/>
        <c:auto val="1"/>
        <c:lblAlgn val="ctr"/>
        <c:lblOffset val="100"/>
        <c:noMultiLvlLbl val="0"/>
      </c:catAx>
      <c:valAx>
        <c:axId val="239705088"/>
        <c:scaling>
          <c:orientation val="minMax"/>
          <c:max val="0.17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239703552"/>
        <c:crosses val="autoZero"/>
        <c:crossBetween val="between"/>
        <c:majorUnit val="3.0000000000000006E-2"/>
        <c:minorUnit val="1.0000000000000041E-3"/>
      </c:valAx>
      <c:valAx>
        <c:axId val="239469312"/>
        <c:scaling>
          <c:orientation val="minMax"/>
          <c:max val="0.17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239470848"/>
        <c:crosses val="max"/>
        <c:crossBetween val="between"/>
        <c:majorUnit val="3.0000000000000006E-2"/>
        <c:minorUnit val="5.0000000000000027E-3"/>
      </c:valAx>
      <c:catAx>
        <c:axId val="239470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946931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7227582210633061"/>
          <c:y val="0.76778637813765005"/>
          <c:w val="0.12586929684880363"/>
          <c:h val="0.12314147811373773"/>
        </c:manualLayout>
      </c:layout>
      <c:overlay val="0"/>
      <c:spPr>
        <a:solidFill>
          <a:schemeClr val="bg1"/>
        </a:solidFill>
        <a:ln>
          <a:solidFill>
            <a:srgbClr val="A6A6A6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7960411198600565"/>
          <c:h val="0.96347216382262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'F17'!$H$3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6FD-43D0-ADAC-522FC11A42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6FD-43D0-ADAC-522FC11A42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6FD-43D0-ADAC-522FC11A42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06D-45D2-8A77-6E6DC911B63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6FD-43D0-ADAC-522FC11A42B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6FD-43D0-ADAC-522FC11A42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6FD-43D0-ADAC-522FC11A42BA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FD-43D0-ADAC-522FC11A42B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FD-43D0-ADAC-522FC11A42BA}"/>
              </c:ext>
            </c:extLst>
          </c:dPt>
          <c:dLbls>
            <c:dLbl>
              <c:idx val="2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06D-45D2-8A77-6E6DC911B633}"/>
                </c:ext>
              </c:extLst>
            </c:dLbl>
            <c:dLbl>
              <c:idx val="25"/>
              <c:layout/>
              <c:spPr/>
              <c:txPr>
                <a:bodyPr/>
                <a:lstStyle/>
                <a:p>
                  <a:pPr>
                    <a:defRPr sz="600"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6FD-43D0-ADAC-522FC11A4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'F17'!$G$4:$G$29</c:f>
              <c:strCache>
                <c:ptCount val="26"/>
                <c:pt idx="0">
                  <c:v>Portugalsko</c:v>
                </c:pt>
                <c:pt idx="1">
                  <c:v>Itálie</c:v>
                </c:pt>
                <c:pt idx="2">
                  <c:v>Belgie</c:v>
                </c:pt>
                <c:pt idx="3">
                  <c:v>Bulharsko</c:v>
                </c:pt>
                <c:pt idx="4">
                  <c:v>Španělsko</c:v>
                </c:pt>
                <c:pt idx="5">
                  <c:v>Litva</c:v>
                </c:pt>
                <c:pt idx="6">
                  <c:v>Řecko</c:v>
                </c:pt>
                <c:pt idx="7">
                  <c:v>Nizozemsko</c:v>
                </c:pt>
                <c:pt idx="8">
                  <c:v>Švédsko</c:v>
                </c:pt>
                <c:pt idx="9">
                  <c:v>EU28</c:v>
                </c:pt>
                <c:pt idx="10">
                  <c:v>Velká Británie</c:v>
                </c:pt>
                <c:pt idx="11">
                  <c:v>Slovensko</c:v>
                </c:pt>
                <c:pt idx="12">
                  <c:v>Francie</c:v>
                </c:pt>
                <c:pt idx="13">
                  <c:v>Polsko</c:v>
                </c:pt>
                <c:pt idx="14">
                  <c:v>Rumunsko</c:v>
                </c:pt>
                <c:pt idx="15">
                  <c:v>Německo</c:v>
                </c:pt>
                <c:pt idx="16">
                  <c:v>Česko</c:v>
                </c:pt>
                <c:pt idx="17">
                  <c:v>Rakousko</c:v>
                </c:pt>
                <c:pt idx="18">
                  <c:v>Chorvatsko</c:v>
                </c:pt>
                <c:pt idx="19">
                  <c:v>Lotyšsko</c:v>
                </c:pt>
                <c:pt idx="20">
                  <c:v>Maďarsko</c:v>
                </c:pt>
                <c:pt idx="21">
                  <c:v>Dánsko</c:v>
                </c:pt>
                <c:pt idx="22">
                  <c:v>Slovinsko</c:v>
                </c:pt>
                <c:pt idx="23">
                  <c:v>Irsko</c:v>
                </c:pt>
                <c:pt idx="24">
                  <c:v>Estonsko</c:v>
                </c:pt>
                <c:pt idx="25">
                  <c:v>Finsko</c:v>
                </c:pt>
              </c:strCache>
            </c:strRef>
          </c:cat>
          <c:val>
            <c:numRef>
              <c:f>'F17'!$H$4:$H$29</c:f>
              <c:numCache>
                <c:formatCode>0.0%</c:formatCode>
                <c:ptCount val="26"/>
                <c:pt idx="0">
                  <c:v>1.9E-2</c:v>
                </c:pt>
                <c:pt idx="1">
                  <c:v>1.9E-2</c:v>
                </c:pt>
                <c:pt idx="2">
                  <c:v>3.9E-2</c:v>
                </c:pt>
                <c:pt idx="3">
                  <c:v>4.2000000000000003E-2</c:v>
                </c:pt>
                <c:pt idx="4">
                  <c:v>4.2999999999999997E-2</c:v>
                </c:pt>
                <c:pt idx="5">
                  <c:v>4.4999999999999998E-2</c:v>
                </c:pt>
                <c:pt idx="6">
                  <c:v>4.7E-2</c:v>
                </c:pt>
                <c:pt idx="7">
                  <c:v>4.9000000000000002E-2</c:v>
                </c:pt>
                <c:pt idx="8">
                  <c:v>5.5E-2</c:v>
                </c:pt>
                <c:pt idx="9">
                  <c:v>6.4000000000000001E-2</c:v>
                </c:pt>
                <c:pt idx="10">
                  <c:v>6.6000000000000003E-2</c:v>
                </c:pt>
                <c:pt idx="11">
                  <c:v>6.7000000000000004E-2</c:v>
                </c:pt>
                <c:pt idx="12">
                  <c:v>7.0999999999999994E-2</c:v>
                </c:pt>
                <c:pt idx="13">
                  <c:v>7.0999999999999994E-2</c:v>
                </c:pt>
                <c:pt idx="14">
                  <c:v>7.3999999999999996E-2</c:v>
                </c:pt>
                <c:pt idx="15">
                  <c:v>7.8E-2</c:v>
                </c:pt>
                <c:pt idx="16">
                  <c:v>7.9670915213777227E-2</c:v>
                </c:pt>
                <c:pt idx="17">
                  <c:v>8.5999999999999993E-2</c:v>
                </c:pt>
                <c:pt idx="18">
                  <c:v>8.6999999999999994E-2</c:v>
                </c:pt>
                <c:pt idx="19">
                  <c:v>8.6999999999999994E-2</c:v>
                </c:pt>
                <c:pt idx="20">
                  <c:v>8.7999999999999995E-2</c:v>
                </c:pt>
                <c:pt idx="21">
                  <c:v>9.6000000000000002E-2</c:v>
                </c:pt>
                <c:pt idx="22">
                  <c:v>0.111</c:v>
                </c:pt>
                <c:pt idx="23">
                  <c:v>0.11899999999999999</c:v>
                </c:pt>
                <c:pt idx="24">
                  <c:v>0.13300000000000001</c:v>
                </c:pt>
                <c:pt idx="25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6FD-43D0-ADAC-522FC11A42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39620864"/>
        <c:axId val="239622400"/>
      </c:barChart>
      <c:barChart>
        <c:barDir val="bar"/>
        <c:grouping val="clustered"/>
        <c:varyColors val="0"/>
        <c:ser>
          <c:idx val="1"/>
          <c:order val="1"/>
          <c:tx>
            <c:strRef>
              <c:f>'F17'!$I$3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-1.839779805881500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06D-45D2-8A77-6E6DC911B633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06D-45D2-8A77-6E6DC911B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'F17'!$G$4:$G$29</c:f>
              <c:strCache>
                <c:ptCount val="26"/>
                <c:pt idx="0">
                  <c:v>Portugalsko</c:v>
                </c:pt>
                <c:pt idx="1">
                  <c:v>Itálie</c:v>
                </c:pt>
                <c:pt idx="2">
                  <c:v>Belgie</c:v>
                </c:pt>
                <c:pt idx="3">
                  <c:v>Bulharsko</c:v>
                </c:pt>
                <c:pt idx="4">
                  <c:v>Španělsko</c:v>
                </c:pt>
                <c:pt idx="5">
                  <c:v>Litva</c:v>
                </c:pt>
                <c:pt idx="6">
                  <c:v>Řecko</c:v>
                </c:pt>
                <c:pt idx="7">
                  <c:v>Nizozemsko</c:v>
                </c:pt>
                <c:pt idx="8">
                  <c:v>Švédsko</c:v>
                </c:pt>
                <c:pt idx="9">
                  <c:v>EU28</c:v>
                </c:pt>
                <c:pt idx="10">
                  <c:v>Velká Británie</c:v>
                </c:pt>
                <c:pt idx="11">
                  <c:v>Slovensko</c:v>
                </c:pt>
                <c:pt idx="12">
                  <c:v>Francie</c:v>
                </c:pt>
                <c:pt idx="13">
                  <c:v>Polsko</c:v>
                </c:pt>
                <c:pt idx="14">
                  <c:v>Rumunsko</c:v>
                </c:pt>
                <c:pt idx="15">
                  <c:v>Německo</c:v>
                </c:pt>
                <c:pt idx="16">
                  <c:v>Česko</c:v>
                </c:pt>
                <c:pt idx="17">
                  <c:v>Rakousko</c:v>
                </c:pt>
                <c:pt idx="18">
                  <c:v>Chorvatsko</c:v>
                </c:pt>
                <c:pt idx="19">
                  <c:v>Lotyšsko</c:v>
                </c:pt>
                <c:pt idx="20">
                  <c:v>Maďarsko</c:v>
                </c:pt>
                <c:pt idx="21">
                  <c:v>Dánsko</c:v>
                </c:pt>
                <c:pt idx="22">
                  <c:v>Slovinsko</c:v>
                </c:pt>
                <c:pt idx="23">
                  <c:v>Irsko</c:v>
                </c:pt>
                <c:pt idx="24">
                  <c:v>Estonsko</c:v>
                </c:pt>
                <c:pt idx="25">
                  <c:v>Finsko</c:v>
                </c:pt>
              </c:strCache>
            </c:strRef>
          </c:cat>
          <c:val>
            <c:numRef>
              <c:f>'F17'!$I$4:$I$29</c:f>
              <c:numCache>
                <c:formatCode>0.0%</c:formatCode>
                <c:ptCount val="26"/>
                <c:pt idx="0">
                  <c:v>4.0000000000000001E-3</c:v>
                </c:pt>
                <c:pt idx="1">
                  <c:v>2E-3</c:v>
                </c:pt>
                <c:pt idx="2">
                  <c:v>2E-3</c:v>
                </c:pt>
                <c:pt idx="3">
                  <c:v>1.7999999999999999E-2</c:v>
                </c:pt>
                <c:pt idx="4">
                  <c:v>6.0000000000000001E-3</c:v>
                </c:pt>
                <c:pt idx="5">
                  <c:v>3.0000000000000001E-3</c:v>
                </c:pt>
                <c:pt idx="6">
                  <c:v>2.1999999999999999E-2</c:v>
                </c:pt>
                <c:pt idx="7">
                  <c:v>5.0000000000000001E-3</c:v>
                </c:pt>
                <c:pt idx="8">
                  <c:v>1.4E-2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7.0000000000000001E-3</c:v>
                </c:pt>
                <c:pt idx="12">
                  <c:v>1.0999999999999999E-2</c:v>
                </c:pt>
                <c:pt idx="13">
                  <c:v>8.0000000000000002E-3</c:v>
                </c:pt>
                <c:pt idx="14">
                  <c:v>2.5999999999999999E-2</c:v>
                </c:pt>
                <c:pt idx="15">
                  <c:v>1.7000000000000001E-2</c:v>
                </c:pt>
                <c:pt idx="16">
                  <c:v>2.1307363140032464E-2</c:v>
                </c:pt>
                <c:pt idx="17">
                  <c:v>1.2999999999999999E-2</c:v>
                </c:pt>
                <c:pt idx="18">
                  <c:v>1.6E-2</c:v>
                </c:pt>
                <c:pt idx="19">
                  <c:v>1.4999999999999999E-2</c:v>
                </c:pt>
                <c:pt idx="20">
                  <c:v>1.2999999999999999E-2</c:v>
                </c:pt>
                <c:pt idx="21">
                  <c:v>0.02</c:v>
                </c:pt>
                <c:pt idx="22">
                  <c:v>1.0999999999999999E-2</c:v>
                </c:pt>
                <c:pt idx="23">
                  <c:v>2.7E-2</c:v>
                </c:pt>
                <c:pt idx="24">
                  <c:v>2.5999999999999999E-2</c:v>
                </c:pt>
                <c:pt idx="25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FD-43D0-ADAC-522FC11A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239638016"/>
        <c:axId val="239636480"/>
      </c:barChart>
      <c:catAx>
        <c:axId val="23962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622400"/>
        <c:crosses val="autoZero"/>
        <c:auto val="1"/>
        <c:lblAlgn val="ctr"/>
        <c:lblOffset val="100"/>
        <c:noMultiLvlLbl val="0"/>
      </c:catAx>
      <c:valAx>
        <c:axId val="239622400"/>
        <c:scaling>
          <c:orientation val="minMax"/>
          <c:max val="0.14000000000000001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239620864"/>
        <c:crosses val="autoZero"/>
        <c:crossBetween val="between"/>
        <c:majorUnit val="2.0000000000000011E-2"/>
        <c:minorUnit val="1.0000000000000041E-3"/>
      </c:valAx>
      <c:valAx>
        <c:axId val="239636480"/>
        <c:scaling>
          <c:orientation val="minMax"/>
          <c:max val="0.14000000000000001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239638016"/>
        <c:crosses val="max"/>
        <c:crossBetween val="between"/>
        <c:majorUnit val="2.0000000000000011E-2"/>
        <c:minorUnit val="5.0000000000000027E-3"/>
      </c:valAx>
      <c:catAx>
        <c:axId val="239638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96364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630769230769231"/>
          <c:y val="0.76678192358262731"/>
          <c:w val="0.12586929684880363"/>
          <c:h val="0.1231414781137377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4697008088082593E-2"/>
          <c:w val="0.74740801100970589"/>
          <c:h val="0.950187887553246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'F17'!$E$3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0C8-46AD-83BF-70B25013A8C0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0C8-46AD-83BF-70B25013A8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C8-46AD-83BF-70B25013A8C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0C8-46AD-83BF-70B25013A8C0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9EE-4EF5-AACB-AA6BA9CEB79C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0C8-46AD-83BF-70B25013A8C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0C8-46AD-83BF-70B25013A8C0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0C8-46AD-83BF-70B25013A8C0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0C8-46AD-83BF-70B25013A8C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0C8-46AD-83BF-70B25013A8C0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F0C8-46AD-83BF-70B25013A8C0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0C8-46AD-83BF-70B25013A8C0}"/>
              </c:ext>
            </c:extLst>
          </c:dPt>
          <c:dLbls>
            <c:dLbl>
              <c:idx val="4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0C8-46AD-83BF-70B25013A8C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0C8-46AD-83BF-70B25013A8C0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9EE-4EF5-AACB-AA6BA9CEB79C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0C8-46AD-83BF-70B25013A8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'F17'!$D$4:$D$29</c:f>
              <c:strCache>
                <c:ptCount val="26"/>
                <c:pt idx="0">
                  <c:v>Belgie</c:v>
                </c:pt>
                <c:pt idx="1">
                  <c:v>Litva</c:v>
                </c:pt>
                <c:pt idx="2">
                  <c:v>Nizozemsko</c:v>
                </c:pt>
                <c:pt idx="3">
                  <c:v>Slovensko</c:v>
                </c:pt>
                <c:pt idx="4">
                  <c:v>Slovinsko</c:v>
                </c:pt>
                <c:pt idx="5">
                  <c:v>Itálie</c:v>
                </c:pt>
                <c:pt idx="6">
                  <c:v>Česko</c:v>
                </c:pt>
                <c:pt idx="7">
                  <c:v>Rakousko</c:v>
                </c:pt>
                <c:pt idx="8">
                  <c:v>Španělsko</c:v>
                </c:pt>
                <c:pt idx="9">
                  <c:v>Francie</c:v>
                </c:pt>
                <c:pt idx="10">
                  <c:v>Polsko</c:v>
                </c:pt>
                <c:pt idx="11">
                  <c:v>Německo</c:v>
                </c:pt>
                <c:pt idx="12">
                  <c:v>EU28</c:v>
                </c:pt>
                <c:pt idx="13">
                  <c:v>Irsko</c:v>
                </c:pt>
                <c:pt idx="14">
                  <c:v>Velká Británie</c:v>
                </c:pt>
                <c:pt idx="15">
                  <c:v>Finsko</c:v>
                </c:pt>
                <c:pt idx="16">
                  <c:v>Chorvatsko</c:v>
                </c:pt>
                <c:pt idx="17">
                  <c:v>Maďarsko</c:v>
                </c:pt>
                <c:pt idx="18">
                  <c:v>Dánsko</c:v>
                </c:pt>
                <c:pt idx="19">
                  <c:v>Portugalsko</c:v>
                </c:pt>
                <c:pt idx="20">
                  <c:v>Lotyšsko</c:v>
                </c:pt>
                <c:pt idx="21">
                  <c:v>Estonsko</c:v>
                </c:pt>
                <c:pt idx="22">
                  <c:v>Švédsko</c:v>
                </c:pt>
                <c:pt idx="23">
                  <c:v>Rumunsko</c:v>
                </c:pt>
                <c:pt idx="24">
                  <c:v>Řecko</c:v>
                </c:pt>
                <c:pt idx="25">
                  <c:v>Bulharsko</c:v>
                </c:pt>
              </c:strCache>
            </c:strRef>
          </c:cat>
          <c:val>
            <c:numRef>
              <c:f>'F17'!$E$4:$E$29</c:f>
              <c:numCache>
                <c:formatCode>0.0%</c:formatCode>
                <c:ptCount val="26"/>
                <c:pt idx="0">
                  <c:v>5.7000000000000002E-2</c:v>
                </c:pt>
                <c:pt idx="1">
                  <c:v>0.11799999999999999</c:v>
                </c:pt>
                <c:pt idx="2">
                  <c:v>0.127</c:v>
                </c:pt>
                <c:pt idx="3">
                  <c:v>0.14199999999999999</c:v>
                </c:pt>
                <c:pt idx="4">
                  <c:v>0.14799999999999999</c:v>
                </c:pt>
                <c:pt idx="5">
                  <c:v>0.14899999999999999</c:v>
                </c:pt>
                <c:pt idx="6">
                  <c:v>0.15645956607495068</c:v>
                </c:pt>
                <c:pt idx="7">
                  <c:v>0.16</c:v>
                </c:pt>
                <c:pt idx="8">
                  <c:v>0.16700000000000001</c:v>
                </c:pt>
                <c:pt idx="9">
                  <c:v>0.17699999999999999</c:v>
                </c:pt>
                <c:pt idx="10">
                  <c:v>0.17899999999999999</c:v>
                </c:pt>
                <c:pt idx="11">
                  <c:v>0.183</c:v>
                </c:pt>
                <c:pt idx="12">
                  <c:v>0.19600000000000001</c:v>
                </c:pt>
                <c:pt idx="13">
                  <c:v>0.20100000000000001</c:v>
                </c:pt>
                <c:pt idx="14">
                  <c:v>0.20200000000000001</c:v>
                </c:pt>
                <c:pt idx="15">
                  <c:v>0.20799999999999999</c:v>
                </c:pt>
                <c:pt idx="16">
                  <c:v>0.21299999999999999</c:v>
                </c:pt>
                <c:pt idx="17">
                  <c:v>0.21299999999999999</c:v>
                </c:pt>
                <c:pt idx="18">
                  <c:v>0.23499999999999999</c:v>
                </c:pt>
                <c:pt idx="19">
                  <c:v>0.23699999999999999</c:v>
                </c:pt>
                <c:pt idx="20">
                  <c:v>0.249</c:v>
                </c:pt>
                <c:pt idx="21">
                  <c:v>0.27400000000000002</c:v>
                </c:pt>
                <c:pt idx="22">
                  <c:v>0.313</c:v>
                </c:pt>
                <c:pt idx="23">
                  <c:v>0.33100000000000002</c:v>
                </c:pt>
                <c:pt idx="24">
                  <c:v>0.39600000000000002</c:v>
                </c:pt>
                <c:pt idx="25">
                  <c:v>0.39900000000000002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0C8-46AD-83BF-70B25013A8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48125312"/>
        <c:axId val="248126848"/>
      </c:barChart>
      <c:catAx>
        <c:axId val="24812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8126848"/>
        <c:crosses val="autoZero"/>
        <c:auto val="1"/>
        <c:lblAlgn val="ctr"/>
        <c:lblOffset val="100"/>
        <c:noMultiLvlLbl val="0"/>
      </c:catAx>
      <c:valAx>
        <c:axId val="248126848"/>
        <c:scaling>
          <c:orientation val="minMax"/>
          <c:max val="0.42000000000000004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248125312"/>
        <c:crosses val="autoZero"/>
        <c:crossBetween val="between"/>
        <c:majorUnit val="5.000000000000001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978657668987937"/>
          <c:w val="0.94717788874052022"/>
          <c:h val="0.64850101863183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'F18'!$G$31</c:f>
              <c:strCache>
                <c:ptCount val="1"/>
                <c:pt idx="0">
                  <c:v>v tisících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'F18'!$H$30:$L$30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'F18'!$H$31:$L$31</c:f>
              <c:numCache>
                <c:formatCode>0.0</c:formatCode>
                <c:ptCount val="5"/>
                <c:pt idx="0">
                  <c:v>27.582078200000019</c:v>
                </c:pt>
                <c:pt idx="1">
                  <c:v>38.436369189550035</c:v>
                </c:pt>
                <c:pt idx="2">
                  <c:v>44.761862847300023</c:v>
                </c:pt>
                <c:pt idx="3">
                  <c:v>53.203000000000003</c:v>
                </c:pt>
                <c:pt idx="4">
                  <c:v>72.001999999999995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9-4770-A753-15DFF51B8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48170368"/>
        <c:axId val="248171904"/>
      </c:barChart>
      <c:lineChart>
        <c:grouping val="standard"/>
        <c:varyColors val="0"/>
        <c:ser>
          <c:idx val="0"/>
          <c:order val="1"/>
          <c:tx>
            <c:strRef>
              <c:f>'F18'!$G$32</c:f>
              <c:strCache>
                <c:ptCount val="1"/>
                <c:pt idx="0">
                  <c:v> % zaměstnané populace v ČR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'F18'!$H$30:$L$30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'F18'!$H$32:$L$32</c:f>
              <c:numCache>
                <c:formatCode>0.0%</c:formatCode>
                <c:ptCount val="5"/>
                <c:pt idx="0">
                  <c:v>5.5873464511108153E-3</c:v>
                </c:pt>
                <c:pt idx="1">
                  <c:v>8.0665387176693526E-3</c:v>
                </c:pt>
                <c:pt idx="2">
                  <c:v>9.0942562217589014E-3</c:v>
                </c:pt>
                <c:pt idx="3">
                  <c:v>1.0879841179635476E-2</c:v>
                </c:pt>
                <c:pt idx="4">
                  <c:v>1.3789247631143172E-2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9-4770-A753-15DFF51B8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91616"/>
        <c:axId val="248190080"/>
      </c:lineChart>
      <c:catAx>
        <c:axId val="2481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17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17190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248170368"/>
        <c:crosses val="autoZero"/>
        <c:crossBetween val="between"/>
        <c:majorUnit val="20"/>
        <c:minorUnit val="10"/>
      </c:valAx>
      <c:valAx>
        <c:axId val="248190080"/>
        <c:scaling>
          <c:orientation val="minMax"/>
          <c:max val="1.800000000000002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48191616"/>
        <c:crosses val="max"/>
        <c:crossBetween val="between"/>
        <c:majorUnit val="1.0000000000000041E-3"/>
        <c:minorUnit val="1.0000000000000022E-4"/>
      </c:valAx>
      <c:catAx>
        <c:axId val="24819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819008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518E-2"/>
          <c:w val="0.93987068689584563"/>
          <c:h val="0.143189480229038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2966829682549725"/>
          <c:w val="0.88045518531636369"/>
          <c:h val="0.746991332543503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'F18'!$G$42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'F18'!$H$41:$I$41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'F18'!$H$42:$I$42</c:f>
              <c:numCache>
                <c:formatCode>0%</c:formatCode>
                <c:ptCount val="2"/>
                <c:pt idx="0">
                  <c:v>0.9251170046801872</c:v>
                </c:pt>
                <c:pt idx="1">
                  <c:v>0.89796116774534052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C-48C9-9AEF-6FCC120AE120}"/>
            </c:ext>
          </c:extLst>
        </c:ser>
        <c:ser>
          <c:idx val="1"/>
          <c:order val="1"/>
          <c:tx>
            <c:strRef>
              <c:f>'F18'!$G$43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'F18'!$H$41:$I$41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'F18'!$H$43:$I$43</c:f>
              <c:numCache>
                <c:formatCode>0%</c:formatCode>
                <c:ptCount val="2"/>
                <c:pt idx="0">
                  <c:v>7.4882995319812781E-2</c:v>
                </c:pt>
                <c:pt idx="1">
                  <c:v>0.10203883225465961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C-48C9-9AEF-6FCC120AE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238080"/>
        <c:axId val="248239616"/>
      </c:barChart>
      <c:catAx>
        <c:axId val="24823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239616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82380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4249803993508998"/>
          <c:y val="3.1195797552826345E-2"/>
          <c:w val="0.38375670859425737"/>
          <c:h val="0.178648458752149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9182731469006E-2"/>
          <c:y val="0.33033790744800923"/>
          <c:w val="0.88923413883609359"/>
          <c:h val="0.646321995353756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'F18'!$G$49</c:f>
              <c:strCache>
                <c:ptCount val="1"/>
                <c:pt idx="0">
                  <c:v> magisterské a doktorské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'F18'!$H$48:$I$48</c:f>
              <c:numCache>
                <c:formatCode>0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'F18'!$H$49:$I$49</c:f>
              <c:numCache>
                <c:formatCode>0%</c:formatCode>
                <c:ptCount val="2"/>
                <c:pt idx="0">
                  <c:v>0.68687005242365529</c:v>
                </c:pt>
                <c:pt idx="1">
                  <c:v>0.70078608927529795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A-450B-A25B-EC4CCE824E46}"/>
            </c:ext>
          </c:extLst>
        </c:ser>
        <c:ser>
          <c:idx val="1"/>
          <c:order val="1"/>
          <c:tx>
            <c:strRef>
              <c:f>'F18'!$G$50</c:f>
              <c:strCache>
                <c:ptCount val="1"/>
                <c:pt idx="0">
                  <c:v> bakalářské a vyšší odborné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'F18'!$H$48:$I$48</c:f>
              <c:numCache>
                <c:formatCode>0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'F18'!$H$50:$I$50</c:f>
              <c:numCache>
                <c:formatCode>0%</c:formatCode>
                <c:ptCount val="2"/>
                <c:pt idx="0">
                  <c:v>0.14918961140402268</c:v>
                </c:pt>
                <c:pt idx="1">
                  <c:v>0.16542596038998916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A-450B-A25B-EC4CCE824E46}"/>
            </c:ext>
          </c:extLst>
        </c:ser>
        <c:ser>
          <c:idx val="2"/>
          <c:order val="2"/>
          <c:tx>
            <c:strRef>
              <c:f>'F18'!$G$51</c:f>
              <c:strCache>
                <c:ptCount val="1"/>
                <c:pt idx="0">
                  <c:v> nižší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8A-450B-A25B-EC4CCE824E46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8A-450B-A25B-EC4CCE824E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'F18'!$H$48:$I$48</c:f>
              <c:numCache>
                <c:formatCode>0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'F18'!$H$51:$I$51</c:f>
              <c:numCache>
                <c:formatCode>0%</c:formatCode>
                <c:ptCount val="2"/>
                <c:pt idx="0">
                  <c:v>0.16394033617232204</c:v>
                </c:pt>
                <c:pt idx="1">
                  <c:v>0.13380183883781008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A-450B-A25B-EC4CCE824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287616"/>
        <c:axId val="248289152"/>
      </c:barChart>
      <c:catAx>
        <c:axId val="2482876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2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289152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828761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5.4234386529222162E-2"/>
          <c:y val="6.3483703440588901E-2"/>
          <c:w val="0.89978848707727499"/>
          <c:h val="0.212148554615146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13907245932259"/>
          <c:y val="3.040051572500807E-2"/>
          <c:w val="0.71052078806316099"/>
          <c:h val="0.936523534558180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'F19'!$E$2</c:f>
              <c:strCache>
                <c:ptCount val="1"/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B03-4861-B4DE-EF80B8157636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B03-4861-B4DE-EF80B815763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B03-4861-B4DE-EF80B8157636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B03-4861-B4DE-EF80B815763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B03-4861-B4DE-EF80B815763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B03-4861-B4DE-EF80B815763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B03-4861-B4DE-EF80B815763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B03-4861-B4DE-EF80B815763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5B03-4861-B4DE-EF80B8157636}"/>
              </c:ext>
            </c:extLst>
          </c:dPt>
          <c:dLbls>
            <c:dLbl>
              <c:idx val="12"/>
              <c:spPr/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B03-4861-B4DE-EF80B8157636}"/>
                </c:ext>
              </c:extLst>
            </c:dLbl>
            <c:dLbl>
              <c:idx val="15"/>
              <c:spPr/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B03-4861-B4DE-EF80B81576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'F19'!$D$3:$D$28</c:f>
              <c:strCache>
                <c:ptCount val="26"/>
                <c:pt idx="0">
                  <c:v>Řecko</c:v>
                </c:pt>
                <c:pt idx="1">
                  <c:v>Itálie</c:v>
                </c:pt>
                <c:pt idx="2">
                  <c:v>Rumunsko</c:v>
                </c:pt>
                <c:pt idx="3">
                  <c:v>Slovensko</c:v>
                </c:pt>
                <c:pt idx="4">
                  <c:v>Chorvatsko</c:v>
                </c:pt>
                <c:pt idx="5">
                  <c:v>Španělsko</c:v>
                </c:pt>
                <c:pt idx="6">
                  <c:v>Bulharsko</c:v>
                </c:pt>
                <c:pt idx="7">
                  <c:v>Portugalsko</c:v>
                </c:pt>
                <c:pt idx="8">
                  <c:v>Maďarsko</c:v>
                </c:pt>
                <c:pt idx="9">
                  <c:v>Litva</c:v>
                </c:pt>
                <c:pt idx="10">
                  <c:v>Lotyšsko</c:v>
                </c:pt>
                <c:pt idx="11">
                  <c:v>Polsko</c:v>
                </c:pt>
                <c:pt idx="12">
                  <c:v>Česko</c:v>
                </c:pt>
                <c:pt idx="13">
                  <c:v>Francie</c:v>
                </c:pt>
                <c:pt idx="14">
                  <c:v>Slovinsko</c:v>
                </c:pt>
                <c:pt idx="15">
                  <c:v>EU28</c:v>
                </c:pt>
                <c:pt idx="16">
                  <c:v>Německo</c:v>
                </c:pt>
                <c:pt idx="17">
                  <c:v>Rakousko</c:v>
                </c:pt>
                <c:pt idx="18">
                  <c:v>Estonsko</c:v>
                </c:pt>
                <c:pt idx="19">
                  <c:v>Dánsko</c:v>
                </c:pt>
                <c:pt idx="20">
                  <c:v>Belgie</c:v>
                </c:pt>
                <c:pt idx="21">
                  <c:v>Irsko</c:v>
                </c:pt>
                <c:pt idx="22">
                  <c:v>Velká Británie</c:v>
                </c:pt>
                <c:pt idx="23">
                  <c:v>Nizozemsko</c:v>
                </c:pt>
                <c:pt idx="24">
                  <c:v>Finsko</c:v>
                </c:pt>
                <c:pt idx="25">
                  <c:v>Švédsko</c:v>
                </c:pt>
              </c:strCache>
            </c:strRef>
          </c:cat>
          <c:val>
            <c:numRef>
              <c:f>'F19'!$E$3:$E$28</c:f>
              <c:numCache>
                <c:formatCode>0.0%</c:formatCode>
                <c:ptCount val="26"/>
                <c:pt idx="0">
                  <c:v>5.8330848455778505E-3</c:v>
                </c:pt>
                <c:pt idx="1">
                  <c:v>7.0984993267601965E-3</c:v>
                </c:pt>
                <c:pt idx="2">
                  <c:v>7.785325986667588E-3</c:v>
                </c:pt>
                <c:pt idx="3">
                  <c:v>8.6940806891373946E-3</c:v>
                </c:pt>
                <c:pt idx="4">
                  <c:v>9.5338548397021737E-3</c:v>
                </c:pt>
                <c:pt idx="5">
                  <c:v>9.5712918596744731E-3</c:v>
                </c:pt>
                <c:pt idx="6">
                  <c:v>1.1485113322540711E-2</c:v>
                </c:pt>
                <c:pt idx="7">
                  <c:v>1.1681196127486018E-2</c:v>
                </c:pt>
                <c:pt idx="8">
                  <c:v>1.2828925227303572E-2</c:v>
                </c:pt>
                <c:pt idx="9">
                  <c:v>1.2834649025686448E-2</c:v>
                </c:pt>
                <c:pt idx="10">
                  <c:v>1.3428567836388018E-2</c:v>
                </c:pt>
                <c:pt idx="11">
                  <c:v>1.3450969694386427E-2</c:v>
                </c:pt>
                <c:pt idx="12">
                  <c:v>1.3761693733721462E-2</c:v>
                </c:pt>
                <c:pt idx="13">
                  <c:v>1.5559066355154095E-2</c:v>
                </c:pt>
                <c:pt idx="14">
                  <c:v>1.6510340423313521E-2</c:v>
                </c:pt>
                <c:pt idx="15">
                  <c:v>1.7568157116545205E-2</c:v>
                </c:pt>
                <c:pt idx="16">
                  <c:v>1.8702566508895055E-2</c:v>
                </c:pt>
                <c:pt idx="17">
                  <c:v>1.9171155290583046E-2</c:v>
                </c:pt>
                <c:pt idx="18">
                  <c:v>2.2864367597935014E-2</c:v>
                </c:pt>
                <c:pt idx="19">
                  <c:v>2.6040834842512697E-2</c:v>
                </c:pt>
                <c:pt idx="20">
                  <c:v>2.685410809004269E-2</c:v>
                </c:pt>
                <c:pt idx="21">
                  <c:v>2.7405956884371727E-2</c:v>
                </c:pt>
                <c:pt idx="22">
                  <c:v>2.906083207668771E-2</c:v>
                </c:pt>
                <c:pt idx="23">
                  <c:v>3.2359583604499816E-2</c:v>
                </c:pt>
                <c:pt idx="24">
                  <c:v>3.5023817321688508E-2</c:v>
                </c:pt>
                <c:pt idx="25">
                  <c:v>3.5874523558228455E-2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B03-4861-B4DE-EF80B81576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48363264"/>
        <c:axId val="248365056"/>
      </c:barChart>
      <c:catAx>
        <c:axId val="24836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8365056"/>
        <c:crosses val="autoZero"/>
        <c:auto val="1"/>
        <c:lblAlgn val="ctr"/>
        <c:lblOffset val="100"/>
        <c:noMultiLvlLbl val="0"/>
      </c:catAx>
      <c:valAx>
        <c:axId val="248365056"/>
        <c:scaling>
          <c:orientation val="minMax"/>
          <c:max val="4.0000000000000008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248363264"/>
        <c:crosses val="autoZero"/>
        <c:crossBetween val="between"/>
        <c:majorUnit val="5.0000000000000027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859787263434175E-2"/>
          <c:y val="0.13652912866830552"/>
          <c:w val="0.96920132801378933"/>
          <c:h val="0.70321970795143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'F2'!$I$36</c:f>
              <c:strCache>
                <c:ptCount val="1"/>
                <c:pt idx="0">
                  <c:v> stolní  počítače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'F2'!$H$37:$H$39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'F2'!$I$37:$I$39</c:f>
              <c:numCache>
                <c:formatCode>0%</c:formatCode>
                <c:ptCount val="3"/>
                <c:pt idx="0">
                  <c:v>0.71019993780525725</c:v>
                </c:pt>
                <c:pt idx="1">
                  <c:v>0.72722120951670333</c:v>
                </c:pt>
                <c:pt idx="2">
                  <c:v>0.80544933961392817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A3D-83B6-17079CE28D54}"/>
            </c:ext>
          </c:extLst>
        </c:ser>
        <c:ser>
          <c:idx val="1"/>
          <c:order val="1"/>
          <c:tx>
            <c:strRef>
              <c:f>'F2'!$J$36</c:f>
              <c:strCache>
                <c:ptCount val="1"/>
                <c:pt idx="0">
                  <c:v> přenosné počítače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'F2'!$H$37:$H$39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'F2'!$J$37:$J$39</c:f>
              <c:numCache>
                <c:formatCode>0%</c:formatCode>
                <c:ptCount val="3"/>
                <c:pt idx="0">
                  <c:v>0.13446869226407154</c:v>
                </c:pt>
                <c:pt idx="1">
                  <c:v>0.12024330118911568</c:v>
                </c:pt>
                <c:pt idx="2">
                  <c:v>0.10849727533019304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A3D-83B6-17079CE28D54}"/>
            </c:ext>
          </c:extLst>
        </c:ser>
        <c:ser>
          <c:idx val="2"/>
          <c:order val="2"/>
          <c:tx>
            <c:strRef>
              <c:f>'F2'!$K$36</c:f>
              <c:strCache>
                <c:ptCount val="1"/>
                <c:pt idx="0">
                  <c:v> tablety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2-4B16-9D48-198D90F3E2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12-4B16-9D48-198D90F3E2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'F2'!$H$37:$H$39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'F2'!$K$37:$K$39</c:f>
              <c:numCache>
                <c:formatCode>0%</c:formatCode>
                <c:ptCount val="3"/>
                <c:pt idx="0">
                  <c:v>0.15533136993067115</c:v>
                </c:pt>
                <c:pt idx="1">
                  <c:v>0.15253548929418098</c:v>
                </c:pt>
                <c:pt idx="2">
                  <c:v>8.6053385055878825E-2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A3D-83B6-17079CE28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720704"/>
        <c:axId val="235722240"/>
      </c:barChart>
      <c:catAx>
        <c:axId val="2357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5722240"/>
        <c:crosses val="autoZero"/>
        <c:auto val="1"/>
        <c:lblAlgn val="ctr"/>
        <c:lblOffset val="100"/>
        <c:noMultiLvlLbl val="0"/>
      </c:catAx>
      <c:valAx>
        <c:axId val="23572224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5720704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4212869537562198"/>
          <c:y val="1.0200360787564235E-2"/>
          <c:w val="0.72500609992052778"/>
          <c:h val="0.1288610775114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13907245932259"/>
          <c:y val="3.040051572500807E-2"/>
          <c:w val="0.71983101143890993"/>
          <c:h val="0.94179011294235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'F19'!$H$2</c:f>
              <c:strCache>
                <c:ptCount val="1"/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2E3-4E9F-98FB-A953ACBB0338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B4C-48AD-914B-4064445BF78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2E3-4E9F-98FB-A953ACBB033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2E3-4E9F-98FB-A953ACBB033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2E3-4E9F-98FB-A953ACBB033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2E3-4E9F-98FB-A953ACBB033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2E3-4E9F-98FB-A953ACBB033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2E3-4E9F-98FB-A953ACBB033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2E3-4E9F-98FB-A953ACBB0338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82E3-4E9F-98FB-A953ACBB0338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2E3-4E9F-98FB-A953ACBB0338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B4C-48AD-914B-4064445BF784}"/>
                </c:ext>
              </c:extLst>
            </c:dLbl>
            <c:dLbl>
              <c:idx val="10"/>
              <c:numFmt formatCode="0.0%" sourceLinked="0"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2E3-4E9F-98FB-A953ACBB0338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87-4929-A553-8B8CE541998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'F19'!$G$3:$G$28</c:f>
              <c:strCache>
                <c:ptCount val="26"/>
                <c:pt idx="0">
                  <c:v>Česko</c:v>
                </c:pt>
                <c:pt idx="1">
                  <c:v>Řecko</c:v>
                </c:pt>
                <c:pt idx="2">
                  <c:v>Maďarsko</c:v>
                </c:pt>
                <c:pt idx="3">
                  <c:v>Slovinsko</c:v>
                </c:pt>
                <c:pt idx="4">
                  <c:v>Belgie</c:v>
                </c:pt>
                <c:pt idx="5">
                  <c:v>Nizozemsko</c:v>
                </c:pt>
                <c:pt idx="6">
                  <c:v>Německo</c:v>
                </c:pt>
                <c:pt idx="7">
                  <c:v>Polsko</c:v>
                </c:pt>
                <c:pt idx="8">
                  <c:v>Rakousko</c:v>
                </c:pt>
                <c:pt idx="9">
                  <c:v>EU28</c:v>
                </c:pt>
                <c:pt idx="10">
                  <c:v>Itálie</c:v>
                </c:pt>
                <c:pt idx="11">
                  <c:v>Chorvatsko</c:v>
                </c:pt>
                <c:pt idx="12">
                  <c:v>Portugalsko</c:v>
                </c:pt>
                <c:pt idx="13">
                  <c:v>Velká Británie</c:v>
                </c:pt>
                <c:pt idx="14">
                  <c:v>Francie</c:v>
                </c:pt>
                <c:pt idx="15">
                  <c:v>Finsko</c:v>
                </c:pt>
                <c:pt idx="16">
                  <c:v>Estonsko</c:v>
                </c:pt>
                <c:pt idx="17">
                  <c:v>Dánsko</c:v>
                </c:pt>
                <c:pt idx="18">
                  <c:v>Lotyšsko</c:v>
                </c:pt>
                <c:pt idx="19">
                  <c:v>Španělsko</c:v>
                </c:pt>
                <c:pt idx="20">
                  <c:v>Irsko</c:v>
                </c:pt>
                <c:pt idx="21">
                  <c:v>Švédsko</c:v>
                </c:pt>
                <c:pt idx="22">
                  <c:v>Slovensko</c:v>
                </c:pt>
                <c:pt idx="23">
                  <c:v>Rumunsko</c:v>
                </c:pt>
                <c:pt idx="24">
                  <c:v>Litva</c:v>
                </c:pt>
                <c:pt idx="25">
                  <c:v>Bulharsko</c:v>
                </c:pt>
              </c:strCache>
            </c:strRef>
          </c:cat>
          <c:val>
            <c:numRef>
              <c:f>'F19'!$H$3:$H$28</c:f>
              <c:numCache>
                <c:formatCode>0%</c:formatCode>
                <c:ptCount val="26"/>
                <c:pt idx="0">
                  <c:v>0.1002343021784891</c:v>
                </c:pt>
                <c:pt idx="1">
                  <c:v>0.10308343137168685</c:v>
                </c:pt>
                <c:pt idx="2">
                  <c:v>0.10820313209328121</c:v>
                </c:pt>
                <c:pt idx="3">
                  <c:v>0.12294674462233901</c:v>
                </c:pt>
                <c:pt idx="4">
                  <c:v>0.12881668128767282</c:v>
                </c:pt>
                <c:pt idx="5">
                  <c:v>0.1349225058367774</c:v>
                </c:pt>
                <c:pt idx="6">
                  <c:v>0.13709439452783487</c:v>
                </c:pt>
                <c:pt idx="7">
                  <c:v>0.14106120454552454</c:v>
                </c:pt>
                <c:pt idx="8">
                  <c:v>0.14178474080580297</c:v>
                </c:pt>
                <c:pt idx="9">
                  <c:v>0.1664249886845505</c:v>
                </c:pt>
                <c:pt idx="10">
                  <c:v>0.16932072845200125</c:v>
                </c:pt>
                <c:pt idx="11">
                  <c:v>0.16979623831785878</c:v>
                </c:pt>
                <c:pt idx="12">
                  <c:v>0.17337236245974208</c:v>
                </c:pt>
                <c:pt idx="13">
                  <c:v>0.17569785430457871</c:v>
                </c:pt>
                <c:pt idx="14">
                  <c:v>0.18124111535352033</c:v>
                </c:pt>
                <c:pt idx="15">
                  <c:v>0.18452961787919442</c:v>
                </c:pt>
                <c:pt idx="16">
                  <c:v>0.1877692109873694</c:v>
                </c:pt>
                <c:pt idx="17">
                  <c:v>0.19406586435589307</c:v>
                </c:pt>
                <c:pt idx="18">
                  <c:v>0.19518187698656345</c:v>
                </c:pt>
                <c:pt idx="19">
                  <c:v>0.1967045386399329</c:v>
                </c:pt>
                <c:pt idx="20">
                  <c:v>0.21768377791240884</c:v>
                </c:pt>
                <c:pt idx="21">
                  <c:v>0.22784660231838064</c:v>
                </c:pt>
                <c:pt idx="22">
                  <c:v>0.24402727738385085</c:v>
                </c:pt>
                <c:pt idx="23">
                  <c:v>0.25116854216964257</c:v>
                </c:pt>
                <c:pt idx="24">
                  <c:v>0.25123714065986297</c:v>
                </c:pt>
                <c:pt idx="25">
                  <c:v>0.33431200886142182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E3-4E9F-98FB-A953ACBB03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38222720"/>
        <c:axId val="239498368"/>
      </c:barChart>
      <c:catAx>
        <c:axId val="23822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498368"/>
        <c:crosses val="autoZero"/>
        <c:auto val="1"/>
        <c:lblAlgn val="ctr"/>
        <c:lblOffset val="100"/>
        <c:noMultiLvlLbl val="0"/>
      </c:catAx>
      <c:valAx>
        <c:axId val="239498368"/>
        <c:scaling>
          <c:orientation val="minMax"/>
          <c:max val="0.26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238222720"/>
        <c:crosses val="autoZero"/>
        <c:crossBetween val="between"/>
        <c:majorUnit val="5.000000000000001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70165098249292E-2"/>
          <c:y val="0.14186896395485352"/>
          <c:w val="0.94853729390346952"/>
          <c:h val="0.60704188311550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'F20'!$G$25</c:f>
              <c:strCache>
                <c:ptCount val="1"/>
                <c:pt idx="0">
                  <c:v> tis. Kč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'F20'!$H$23:$P$24</c:f>
              <c:multiLvlStrCache>
                <c:ptCount val="9"/>
                <c:lvl>
                  <c:pt idx="0">
                    <c:v>2013</c:v>
                  </c:pt>
                  <c:pt idx="1">
                    <c:v>2015</c:v>
                  </c:pt>
                  <c:pt idx="2">
                    <c:v>2017</c:v>
                  </c:pt>
                  <c:pt idx="3">
                    <c:v>2013</c:v>
                  </c:pt>
                  <c:pt idx="4">
                    <c:v>2015</c:v>
                  </c:pt>
                  <c:pt idx="5">
                    <c:v>2017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</c:lvl>
                <c:lvl>
                  <c:pt idx="0">
                    <c:v>Celkem 
v národním hospodářství</c:v>
                  </c:pt>
                  <c:pt idx="3">
                    <c:v>ve mzdové 
sféře</c:v>
                  </c:pt>
                  <c:pt idx="6">
                    <c:v>v platové 
sféře</c:v>
                  </c:pt>
                </c:lvl>
              </c:multiLvlStrCache>
            </c:multiLvlStrRef>
          </c:cat>
          <c:val>
            <c:numRef>
              <c:f>'F20'!$H$25:$P$25</c:f>
              <c:numCache>
                <c:formatCode>#\ ##0.0</c:formatCode>
                <c:ptCount val="9"/>
                <c:pt idx="0">
                  <c:v>46.933471500000003</c:v>
                </c:pt>
                <c:pt idx="1">
                  <c:v>51.318532900000001</c:v>
                </c:pt>
                <c:pt idx="2">
                  <c:v>56.746693899999997</c:v>
                </c:pt>
                <c:pt idx="3">
                  <c:v>48.278097199999998</c:v>
                </c:pt>
                <c:pt idx="4">
                  <c:v>52.643118700000002</c:v>
                </c:pt>
                <c:pt idx="5">
                  <c:v>57.810079799999997</c:v>
                </c:pt>
                <c:pt idx="6">
                  <c:v>30.7560799</c:v>
                </c:pt>
                <c:pt idx="7">
                  <c:v>33.606508099999999</c:v>
                </c:pt>
                <c:pt idx="8">
                  <c:v>38.876196799999995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2E3-A1A6-3887D797D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8016256"/>
        <c:axId val="248022144"/>
      </c:barChart>
      <c:scatterChart>
        <c:scatterStyle val="lineMarker"/>
        <c:varyColors val="0"/>
        <c:ser>
          <c:idx val="1"/>
          <c:order val="1"/>
          <c:tx>
            <c:strRef>
              <c:f>'F20'!$G$26</c:f>
              <c:strCache>
                <c:ptCount val="1"/>
                <c:pt idx="0">
                  <c:v> % průměrné mzdy v dané sféře v ČR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7E5FF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184%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A2-42E3-A1A6-3887D797D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multiLvlStrRef>
              <c:f>'F20'!$H$23:$P$24</c:f>
              <c:multiLvlStrCache>
                <c:ptCount val="9"/>
                <c:lvl>
                  <c:pt idx="0">
                    <c:v>2013</c:v>
                  </c:pt>
                  <c:pt idx="1">
                    <c:v>2015</c:v>
                  </c:pt>
                  <c:pt idx="2">
                    <c:v>2017</c:v>
                  </c:pt>
                  <c:pt idx="3">
                    <c:v>2013</c:v>
                  </c:pt>
                  <c:pt idx="4">
                    <c:v>2015</c:v>
                  </c:pt>
                  <c:pt idx="5">
                    <c:v>2017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</c:lvl>
                <c:lvl>
                  <c:pt idx="0">
                    <c:v>Celkem 
v národním hospodářství</c:v>
                  </c:pt>
                  <c:pt idx="3">
                    <c:v>ve mzdové 
sféře</c:v>
                  </c:pt>
                  <c:pt idx="6">
                    <c:v>v platové 
sféře</c:v>
                  </c:pt>
                </c:lvl>
              </c:multiLvlStrCache>
            </c:multiLvlStrRef>
          </c:xVal>
          <c:yVal>
            <c:numRef>
              <c:f>'F20'!$H$26:$P$26</c:f>
              <c:numCache>
                <c:formatCode>0%</c:formatCode>
                <c:ptCount val="9"/>
                <c:pt idx="0">
                  <c:v>1.7906020945404602</c:v>
                </c:pt>
                <c:pt idx="1">
                  <c:v>1.8452602531372477</c:v>
                </c:pt>
                <c:pt idx="2">
                  <c:v>1.8241473713295719</c:v>
                </c:pt>
                <c:pt idx="3">
                  <c:v>1.8390435161472156</c:v>
                </c:pt>
                <c:pt idx="4">
                  <c:v>1.8951991846863787</c:v>
                </c:pt>
                <c:pt idx="5">
                  <c:v>1.8690506270509091</c:v>
                </c:pt>
                <c:pt idx="6">
                  <c:v>1.1818344940233878</c:v>
                </c:pt>
                <c:pt idx="7">
                  <c:v>1.2014879699072964</c:v>
                </c:pt>
                <c:pt idx="8">
                  <c:v>1.2160783715563073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A2-42E3-A1A6-3887D797D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029568"/>
        <c:axId val="248023680"/>
      </c:scatterChart>
      <c:catAx>
        <c:axId val="2480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8022144"/>
        <c:crosses val="autoZero"/>
        <c:auto val="1"/>
        <c:lblAlgn val="ctr"/>
        <c:lblOffset val="100"/>
        <c:noMultiLvlLbl val="0"/>
      </c:catAx>
      <c:valAx>
        <c:axId val="248022144"/>
        <c:scaling>
          <c:orientation val="minMax"/>
          <c:max val="8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48016256"/>
        <c:crosses val="autoZero"/>
        <c:crossBetween val="between"/>
        <c:majorUnit val="5"/>
        <c:minorUnit val="1"/>
      </c:valAx>
      <c:valAx>
        <c:axId val="248023680"/>
        <c:scaling>
          <c:orientation val="minMax"/>
          <c:max val="2.4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crossAx val="248029568"/>
        <c:crosses val="max"/>
        <c:crossBetween val="midCat"/>
        <c:majorUnit val="0.2"/>
      </c:valAx>
      <c:valAx>
        <c:axId val="248029568"/>
        <c:scaling>
          <c:orientation val="minMax"/>
        </c:scaling>
        <c:delete val="1"/>
        <c:axPos val="b"/>
        <c:majorTickMark val="out"/>
        <c:minorTickMark val="none"/>
        <c:tickLblPos val="none"/>
        <c:crossAx val="248023680"/>
        <c:crosses val="autoZero"/>
        <c:crossBetween val="midCat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5511009705924965E-2"/>
          <c:y val="4.1900729017293442E-2"/>
          <c:w val="0.82377093566480242"/>
          <c:h val="9.74446434569133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70165098249292E-2"/>
          <c:y val="0.15729597324689348"/>
          <c:w val="0.94392813359434391"/>
          <c:h val="0.65134843873188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'F20'!$G$39</c:f>
              <c:strCache>
                <c:ptCount val="1"/>
                <c:pt idx="0">
                  <c:v> tis. Kč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1-B0C3-40A7-B79A-DB2F9FAE4116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3-B0C3-40A7-B79A-DB2F9FAE4116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5-B0C3-40A7-B79A-DB2F9FAE4116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0C3-40A7-B79A-DB2F9FAE4116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0C3-40A7-B79A-DB2F9FAE4116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0C3-40A7-B79A-DB2F9FAE41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'F20'!$H$37:$M$38</c:f>
              <c:multiLvlStrCache>
                <c:ptCount val="6"/>
                <c:lvl>
                  <c:pt idx="0">
                    <c:v>2013</c:v>
                  </c:pt>
                  <c:pt idx="1">
                    <c:v>2015</c:v>
                  </c:pt>
                  <c:pt idx="2">
                    <c:v>2017</c:v>
                  </c:pt>
                  <c:pt idx="3">
                    <c:v>2013</c:v>
                  </c:pt>
                  <c:pt idx="4">
                    <c:v>2015</c:v>
                  </c:pt>
                  <c:pt idx="5">
                    <c:v>2017</c:v>
                  </c:pt>
                </c:lvl>
                <c:lvl>
                  <c:pt idx="0">
                    <c:v>muži</c:v>
                  </c:pt>
                  <c:pt idx="3">
                    <c:v>ženy</c:v>
                  </c:pt>
                </c:lvl>
              </c:multiLvlStrCache>
            </c:multiLvlStrRef>
          </c:cat>
          <c:val>
            <c:numRef>
              <c:f>'F20'!$H$39:$M$39</c:f>
              <c:numCache>
                <c:formatCode>#\ ##0.0</c:formatCode>
                <c:ptCount val="6"/>
                <c:pt idx="0">
                  <c:v>42.782593500000004</c:v>
                </c:pt>
                <c:pt idx="1">
                  <c:v>52.296331700000003</c:v>
                </c:pt>
                <c:pt idx="2">
                  <c:v>58.024672100000004</c:v>
                </c:pt>
                <c:pt idx="3">
                  <c:v>36.729506800000003</c:v>
                </c:pt>
                <c:pt idx="4">
                  <c:v>43.700932299999998</c:v>
                </c:pt>
                <c:pt idx="5">
                  <c:v>47.765209599999999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C3-40A7-B79A-DB2F9FAE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8071296"/>
        <c:axId val="248072832"/>
      </c:barChart>
      <c:scatterChart>
        <c:scatterStyle val="lineMarker"/>
        <c:varyColors val="0"/>
        <c:ser>
          <c:idx val="1"/>
          <c:order val="1"/>
          <c:tx>
            <c:strRef>
              <c:f>'F20'!$G$40</c:f>
              <c:strCache>
                <c:ptCount val="1"/>
                <c:pt idx="0">
                  <c:v> % průměrné mzdy mužů a žen v ČR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7E5FF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multiLvlStrRef>
              <c:f>'F20'!$H$37:$M$38</c:f>
              <c:multiLvlStrCache>
                <c:ptCount val="6"/>
                <c:lvl>
                  <c:pt idx="0">
                    <c:v>2013</c:v>
                  </c:pt>
                  <c:pt idx="1">
                    <c:v>2015</c:v>
                  </c:pt>
                  <c:pt idx="2">
                    <c:v>2017</c:v>
                  </c:pt>
                  <c:pt idx="3">
                    <c:v>2013</c:v>
                  </c:pt>
                  <c:pt idx="4">
                    <c:v>2015</c:v>
                  </c:pt>
                  <c:pt idx="5">
                    <c:v>2017</c:v>
                  </c:pt>
                </c:lvl>
                <c:lvl>
                  <c:pt idx="0">
                    <c:v>muži</c:v>
                  </c:pt>
                  <c:pt idx="3">
                    <c:v>ženy</c:v>
                  </c:pt>
                </c:lvl>
              </c:multiLvlStrCache>
            </c:multiLvlStrRef>
          </c:xVal>
          <c:yVal>
            <c:numRef>
              <c:f>'F20'!$H$40:$M$40</c:f>
              <c:numCache>
                <c:formatCode>0%</c:formatCode>
                <c:ptCount val="6"/>
                <c:pt idx="0">
                  <c:v>1.6491537518087231</c:v>
                </c:pt>
                <c:pt idx="1">
                  <c:v>1.6956206374424487</c:v>
                </c:pt>
                <c:pt idx="2">
                  <c:v>1.6920178820400409</c:v>
                </c:pt>
                <c:pt idx="3">
                  <c:v>1.7851409476879758</c:v>
                </c:pt>
                <c:pt idx="4">
                  <c:v>1.8137682535070971</c:v>
                </c:pt>
                <c:pt idx="5">
                  <c:v>1.7568945329566221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C3-40A7-B79A-DB2F9FAE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084352"/>
        <c:axId val="248082816"/>
      </c:scatterChart>
      <c:catAx>
        <c:axId val="2480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8072832"/>
        <c:crosses val="autoZero"/>
        <c:auto val="1"/>
        <c:lblAlgn val="ctr"/>
        <c:lblOffset val="100"/>
        <c:noMultiLvlLbl val="0"/>
      </c:catAx>
      <c:valAx>
        <c:axId val="248072832"/>
        <c:scaling>
          <c:orientation val="minMax"/>
          <c:max val="8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48071296"/>
        <c:crosses val="autoZero"/>
        <c:crossBetween val="between"/>
        <c:majorUnit val="5"/>
        <c:minorUnit val="1"/>
      </c:valAx>
      <c:valAx>
        <c:axId val="248082816"/>
        <c:scaling>
          <c:orientation val="minMax"/>
          <c:max val="2.299999999999999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crossAx val="248084352"/>
        <c:crosses val="max"/>
        <c:crossBetween val="midCat"/>
        <c:majorUnit val="1"/>
        <c:minorUnit val="0.1"/>
      </c:valAx>
      <c:valAx>
        <c:axId val="248084352"/>
        <c:scaling>
          <c:orientation val="minMax"/>
        </c:scaling>
        <c:delete val="1"/>
        <c:axPos val="b"/>
        <c:majorTickMark val="out"/>
        <c:minorTickMark val="none"/>
        <c:tickLblPos val="none"/>
        <c:crossAx val="248082816"/>
        <c:crosses val="autoZero"/>
        <c:crossBetween val="midCat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8005215123859193E-2"/>
          <c:y val="1.8760215079233485E-2"/>
          <c:w val="0.89799543676662319"/>
          <c:h val="9.7444643456913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357285563082927"/>
          <c:y val="1.8613357465228745E-2"/>
          <c:w val="0.51737395797429897"/>
          <c:h val="0.94940083347262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'F21'!$H$23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'F21'!$G$24:$G$30</c:f>
              <c:strCache>
                <c:ptCount val="7"/>
                <c:pt idx="0">
                  <c:v>Administrátoři a správci sítí </c:v>
                </c:pt>
                <c:pt idx="1">
                  <c:v>Vývojáři webu a multimédií</c:v>
                </c:pt>
                <c:pt idx="2">
                  <c:v>Návrháři a správci databází </c:v>
                </c:pt>
                <c:pt idx="3">
                  <c:v>Programátoři IT aplikací</c:v>
                </c:pt>
                <c:pt idx="4">
                  <c:v>Spec. v oblasti bezpečnosti dat</c:v>
                </c:pt>
                <c:pt idx="5">
                  <c:v>Vývojáři softwaru </c:v>
                </c:pt>
                <c:pt idx="6">
                  <c:v>Systémoví analytici </c:v>
                </c:pt>
              </c:strCache>
            </c:strRef>
          </c:cat>
          <c:val>
            <c:numRef>
              <c:f>'F21'!$H$24:$H$30</c:f>
              <c:numCache>
                <c:formatCode>#\ ##0.0__</c:formatCode>
                <c:ptCount val="7"/>
                <c:pt idx="0">
                  <c:v>41.657156499999999</c:v>
                </c:pt>
                <c:pt idx="1">
                  <c:v>53.6174058</c:v>
                </c:pt>
                <c:pt idx="2">
                  <c:v>43.291518199999999</c:v>
                </c:pt>
                <c:pt idx="3">
                  <c:v>45.7281105</c:v>
                </c:pt>
                <c:pt idx="4">
                  <c:v>56.822386100000003</c:v>
                </c:pt>
                <c:pt idx="5">
                  <c:v>46.341302300000002</c:v>
                </c:pt>
                <c:pt idx="6">
                  <c:v>53.5863418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2-48CB-A4FD-D8104AD03EC8}"/>
            </c:ext>
          </c:extLst>
        </c:ser>
        <c:ser>
          <c:idx val="1"/>
          <c:order val="1"/>
          <c:tx>
            <c:strRef>
              <c:f>'F21'!$I$23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'F21'!$G$24:$G$30</c:f>
              <c:strCache>
                <c:ptCount val="7"/>
                <c:pt idx="0">
                  <c:v>Administrátoři a správci sítí </c:v>
                </c:pt>
                <c:pt idx="1">
                  <c:v>Vývojáři webu a multimédií</c:v>
                </c:pt>
                <c:pt idx="2">
                  <c:v>Návrháři a správci databází </c:v>
                </c:pt>
                <c:pt idx="3">
                  <c:v>Programátoři IT aplikací</c:v>
                </c:pt>
                <c:pt idx="4">
                  <c:v>Spec. v oblasti bezpečnosti dat</c:v>
                </c:pt>
                <c:pt idx="5">
                  <c:v>Vývojáři softwaru </c:v>
                </c:pt>
                <c:pt idx="6">
                  <c:v>Systémoví analytici </c:v>
                </c:pt>
              </c:strCache>
            </c:strRef>
          </c:cat>
          <c:val>
            <c:numRef>
              <c:f>'F21'!$I$24:$I$30</c:f>
              <c:numCache>
                <c:formatCode>#\ ##0.0__</c:formatCode>
                <c:ptCount val="7"/>
                <c:pt idx="0">
                  <c:v>49.374840400000004</c:v>
                </c:pt>
                <c:pt idx="1">
                  <c:v>50.487542000000005</c:v>
                </c:pt>
                <c:pt idx="2">
                  <c:v>52.645630199999999</c:v>
                </c:pt>
                <c:pt idx="3">
                  <c:v>54.343055800000002</c:v>
                </c:pt>
                <c:pt idx="4">
                  <c:v>58.266536200000004</c:v>
                </c:pt>
                <c:pt idx="5">
                  <c:v>61.156930000000003</c:v>
                </c:pt>
                <c:pt idx="6">
                  <c:v>61.883056500000002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2-48CB-A4FD-D8104AD0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9466240"/>
        <c:axId val="249476224"/>
      </c:barChart>
      <c:catAx>
        <c:axId val="24946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9476224"/>
        <c:crosses val="autoZero"/>
        <c:auto val="1"/>
        <c:lblAlgn val="ctr"/>
        <c:lblOffset val="100"/>
        <c:tickLblSkip val="1"/>
        <c:noMultiLvlLbl val="0"/>
      </c:catAx>
      <c:valAx>
        <c:axId val="249476224"/>
        <c:scaling>
          <c:orientation val="minMax"/>
          <c:max val="80"/>
          <c:min val="0"/>
        </c:scaling>
        <c:delete val="0"/>
        <c:axPos val="b"/>
        <c:numFmt formatCode="#\ ##0.0__" sourceLinked="1"/>
        <c:majorTickMark val="none"/>
        <c:minorTickMark val="none"/>
        <c:tickLblPos val="none"/>
        <c:crossAx val="249466240"/>
        <c:crosses val="autoZero"/>
        <c:crossBetween val="between"/>
        <c:majorUnit val="10"/>
        <c:minorUnit val="5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2398558597711136"/>
          <c:y val="0.6894069212891154"/>
          <c:w val="0.12808554181944617"/>
          <c:h val="0.24914054500576269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010940432521457"/>
          <c:y val="1.8613357465228745E-2"/>
          <c:w val="0.58329848426121378"/>
          <c:h val="0.94940083347262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'F21'!$H$35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'F21'!$G$36:$G$43</c:f>
              <c:strCache>
                <c:ptCount val="8"/>
                <c:pt idx="0">
                  <c:v>Vzdělávání </c:v>
                </c:pt>
                <c:pt idx="1">
                  <c:v>Veřejná správa</c:v>
                </c:pt>
                <c:pt idx="2">
                  <c:v>Zdravotní a sociální péče</c:v>
                </c:pt>
                <c:pt idx="3">
                  <c:v>Obchod</c:v>
                </c:pt>
                <c:pt idx="4">
                  <c:v>Doprava a skladování </c:v>
                </c:pt>
                <c:pt idx="5">
                  <c:v>Zpracovatelský průmysl </c:v>
                </c:pt>
                <c:pt idx="6">
                  <c:v>Inform. a komunik. činnosti</c:v>
                </c:pt>
                <c:pt idx="7">
                  <c:v>Peněžnictví a pojišťovnictví</c:v>
                </c:pt>
              </c:strCache>
            </c:strRef>
          </c:cat>
          <c:val>
            <c:numRef>
              <c:f>'F21'!$H$36:$H$43</c:f>
              <c:numCache>
                <c:formatCode>#\ ##0.0__</c:formatCode>
                <c:ptCount val="8"/>
                <c:pt idx="0">
                  <c:v>36.708791699999999</c:v>
                </c:pt>
                <c:pt idx="1">
                  <c:v>31.679862099999998</c:v>
                </c:pt>
                <c:pt idx="2">
                  <c:v>35.666107499999995</c:v>
                </c:pt>
                <c:pt idx="3">
                  <c:v>41.827234600000004</c:v>
                </c:pt>
                <c:pt idx="4">
                  <c:v>41.307944000000006</c:v>
                </c:pt>
                <c:pt idx="5">
                  <c:v>43.084837099999994</c:v>
                </c:pt>
                <c:pt idx="6">
                  <c:v>50.801888599999998</c:v>
                </c:pt>
                <c:pt idx="7">
                  <c:v>59.8265849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9-4D71-B0BD-955A4FF53090}"/>
            </c:ext>
          </c:extLst>
        </c:ser>
        <c:ser>
          <c:idx val="1"/>
          <c:order val="1"/>
          <c:tx>
            <c:strRef>
              <c:f>'F21'!$I$35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'F21'!$G$36:$G$43</c:f>
              <c:strCache>
                <c:ptCount val="8"/>
                <c:pt idx="0">
                  <c:v>Vzdělávání </c:v>
                </c:pt>
                <c:pt idx="1">
                  <c:v>Veřejná správa</c:v>
                </c:pt>
                <c:pt idx="2">
                  <c:v>Zdravotní a sociální péče</c:v>
                </c:pt>
                <c:pt idx="3">
                  <c:v>Obchod</c:v>
                </c:pt>
                <c:pt idx="4">
                  <c:v>Doprava a skladování </c:v>
                </c:pt>
                <c:pt idx="5">
                  <c:v>Zpracovatelský průmysl </c:v>
                </c:pt>
                <c:pt idx="6">
                  <c:v>Inform. a komunik. činnosti</c:v>
                </c:pt>
                <c:pt idx="7">
                  <c:v>Peněžnictví a pojišťovnictví</c:v>
                </c:pt>
              </c:strCache>
            </c:strRef>
          </c:cat>
          <c:val>
            <c:numRef>
              <c:f>'F21'!$I$36:$I$43</c:f>
              <c:numCache>
                <c:formatCode>#\ ##0.0__</c:formatCode>
                <c:ptCount val="8"/>
                <c:pt idx="0">
                  <c:v>39.542538299999997</c:v>
                </c:pt>
                <c:pt idx="1">
                  <c:v>40.277802900000005</c:v>
                </c:pt>
                <c:pt idx="2">
                  <c:v>40.662997300000001</c:v>
                </c:pt>
                <c:pt idx="3">
                  <c:v>48.325846299999995</c:v>
                </c:pt>
                <c:pt idx="4">
                  <c:v>50.152751700000003</c:v>
                </c:pt>
                <c:pt idx="5">
                  <c:v>50.159443599999996</c:v>
                </c:pt>
                <c:pt idx="6">
                  <c:v>61.456701200000005</c:v>
                </c:pt>
                <c:pt idx="7">
                  <c:v>65.181936399999998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9-4D71-B0BD-955A4FF53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9837824"/>
        <c:axId val="249851904"/>
      </c:barChart>
      <c:catAx>
        <c:axId val="24983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9851904"/>
        <c:crosses val="autoZero"/>
        <c:auto val="1"/>
        <c:lblAlgn val="ctr"/>
        <c:lblOffset val="100"/>
        <c:tickLblSkip val="1"/>
        <c:noMultiLvlLbl val="0"/>
      </c:catAx>
      <c:valAx>
        <c:axId val="249851904"/>
        <c:scaling>
          <c:orientation val="minMax"/>
          <c:max val="70"/>
          <c:min val="0"/>
        </c:scaling>
        <c:delete val="0"/>
        <c:axPos val="b"/>
        <c:numFmt formatCode="#\ ##0.0__" sourceLinked="1"/>
        <c:majorTickMark val="none"/>
        <c:minorTickMark val="none"/>
        <c:tickLblPos val="none"/>
        <c:crossAx val="249837824"/>
        <c:crosses val="autoZero"/>
        <c:crossBetween val="between"/>
        <c:majorUnit val="10"/>
        <c:minorUnit val="5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2398558597711136"/>
          <c:y val="0.71633025871766032"/>
          <c:w val="0.12808554181944617"/>
          <c:h val="0.23119210794796274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18691588785038E-2"/>
          <c:y val="0.17744257824790621"/>
          <c:w val="0.97209404510250985"/>
          <c:h val="0.70542978289858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'F22'!$G$23</c:f>
              <c:strCache>
                <c:ptCount val="1"/>
                <c:pt idx="0">
                  <c:v> v mzdové sféře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'F22'!$H$22:$L$22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'F22'!$H$23:$L$23</c:f>
              <c:numCache>
                <c:formatCode>#\ ##0.0__</c:formatCode>
                <c:ptCount val="5"/>
                <c:pt idx="0">
                  <c:v>48.873704799999999</c:v>
                </c:pt>
                <c:pt idx="1">
                  <c:v>51.493497300000001</c:v>
                </c:pt>
                <c:pt idx="2">
                  <c:v>53.661999999999999</c:v>
                </c:pt>
                <c:pt idx="3">
                  <c:v>55.916414500000002</c:v>
                </c:pt>
                <c:pt idx="4">
                  <c:v>59.642777499999994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1-4F6A-A166-3433F83604A0}"/>
            </c:ext>
          </c:extLst>
        </c:ser>
        <c:ser>
          <c:idx val="1"/>
          <c:order val="1"/>
          <c:tx>
            <c:strRef>
              <c:f>'F22'!$G$24</c:f>
              <c:strCache>
                <c:ptCount val="1"/>
                <c:pt idx="0">
                  <c:v> v platové sféře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'F22'!$H$22:$L$22</c:f>
              <c:numCache>
                <c:formatCode>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'F22'!$H$24:$L$24</c:f>
              <c:numCache>
                <c:formatCode>#\ ##0.0__</c:formatCode>
                <c:ptCount val="5"/>
                <c:pt idx="0">
                  <c:v>32.4806211</c:v>
                </c:pt>
                <c:pt idx="1">
                  <c:v>33.567085899999995</c:v>
                </c:pt>
                <c:pt idx="2">
                  <c:v>35.076999999999998</c:v>
                </c:pt>
                <c:pt idx="3">
                  <c:v>37.206128400000004</c:v>
                </c:pt>
                <c:pt idx="4">
                  <c:v>40.440073600000005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1-4F6A-A166-3433F8360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49989760"/>
        <c:axId val="249999744"/>
      </c:barChart>
      <c:catAx>
        <c:axId val="249989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9999744"/>
        <c:crosses val="autoZero"/>
        <c:auto val="1"/>
        <c:lblAlgn val="ctr"/>
        <c:lblOffset val="100"/>
        <c:noMultiLvlLbl val="0"/>
      </c:catAx>
      <c:valAx>
        <c:axId val="249999744"/>
        <c:scaling>
          <c:orientation val="minMax"/>
          <c:max val="70"/>
          <c:min val="0"/>
        </c:scaling>
        <c:delete val="0"/>
        <c:axPos val="l"/>
        <c:numFmt formatCode="#\ ##0.0__" sourceLinked="1"/>
        <c:majorTickMark val="none"/>
        <c:minorTickMark val="none"/>
        <c:tickLblPos val="none"/>
        <c:crossAx val="249989760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5546376308529891"/>
          <c:y val="2.9946211587732051E-2"/>
          <c:w val="0.68548111880446472"/>
          <c:h val="0.10857088720237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18691588785038E-2"/>
          <c:y val="0.14306556994319009"/>
          <c:w val="0.97209404510250985"/>
          <c:h val="0.73980652823408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'F22'!$H$35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'F22'!$G$36:$G$39</c:f>
              <c:strCache>
                <c:ptCount val="4"/>
                <c:pt idx="0">
                  <c:v>  25-34 let</c:v>
                </c:pt>
                <c:pt idx="1">
                  <c:v>  35-44 let</c:v>
                </c:pt>
                <c:pt idx="2">
                  <c:v>  45-54 let</c:v>
                </c:pt>
                <c:pt idx="3">
                  <c:v>  55 let a více</c:v>
                </c:pt>
              </c:strCache>
            </c:strRef>
          </c:cat>
          <c:val>
            <c:numRef>
              <c:f>'F22'!$H$36:$H$39</c:f>
              <c:numCache>
                <c:formatCode>#\ ##0.0__</c:formatCode>
                <c:ptCount val="4"/>
                <c:pt idx="0">
                  <c:v>44.5483349</c:v>
                </c:pt>
                <c:pt idx="1">
                  <c:v>56.915382700000002</c:v>
                </c:pt>
                <c:pt idx="2">
                  <c:v>50.590802199999999</c:v>
                </c:pt>
                <c:pt idx="3">
                  <c:v>43.439813700000002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2-4BEB-8733-212F71437055}"/>
            </c:ext>
          </c:extLst>
        </c:ser>
        <c:ser>
          <c:idx val="2"/>
          <c:order val="2"/>
          <c:tx>
            <c:strRef>
              <c:f>'F22'!$J$35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'F22'!$G$36:$G$39</c:f>
              <c:strCache>
                <c:ptCount val="4"/>
                <c:pt idx="0">
                  <c:v>  25-34 let</c:v>
                </c:pt>
                <c:pt idx="1">
                  <c:v>  35-44 let</c:v>
                </c:pt>
                <c:pt idx="2">
                  <c:v>  45-54 let</c:v>
                </c:pt>
                <c:pt idx="3">
                  <c:v>  55 let a více</c:v>
                </c:pt>
              </c:strCache>
            </c:strRef>
          </c:cat>
          <c:val>
            <c:numRef>
              <c:f>'F22'!$J$36:$J$39</c:f>
              <c:numCache>
                <c:formatCode>#\ ##0.0__</c:formatCode>
                <c:ptCount val="4"/>
                <c:pt idx="0">
                  <c:v>48.512999999999998</c:v>
                </c:pt>
                <c:pt idx="1">
                  <c:v>62.326000000000001</c:v>
                </c:pt>
                <c:pt idx="2">
                  <c:v>53.637</c:v>
                </c:pt>
                <c:pt idx="3">
                  <c:v>47.161999999999999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72-4BEB-8733-212F71437055}"/>
            </c:ext>
          </c:extLst>
        </c:ser>
        <c:ser>
          <c:idx val="4"/>
          <c:order val="4"/>
          <c:tx>
            <c:strRef>
              <c:f>'F22'!$L$35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'F22'!$G$36:$G$39</c:f>
              <c:strCache>
                <c:ptCount val="4"/>
                <c:pt idx="0">
                  <c:v>  25-34 let</c:v>
                </c:pt>
                <c:pt idx="1">
                  <c:v>  35-44 let</c:v>
                </c:pt>
                <c:pt idx="2">
                  <c:v>  45-54 let</c:v>
                </c:pt>
                <c:pt idx="3">
                  <c:v>  55 let a více</c:v>
                </c:pt>
              </c:strCache>
            </c:strRef>
          </c:cat>
          <c:val>
            <c:numRef>
              <c:f>'F22'!$L$36:$L$39</c:f>
              <c:numCache>
                <c:formatCode>#\ ##0.0__</c:formatCode>
                <c:ptCount val="4"/>
                <c:pt idx="0">
                  <c:v>53.341192999999997</c:v>
                </c:pt>
                <c:pt idx="1">
                  <c:v>69.852705</c:v>
                </c:pt>
                <c:pt idx="2">
                  <c:v>62.3804205</c:v>
                </c:pt>
                <c:pt idx="3">
                  <c:v>53.016532300000001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2-4FA7-BF18-F3E6E040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9552896"/>
        <c:axId val="249554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'F22'!$I$35</c15:sqref>
                        </c15:formulaRef>
                      </c:ext>
                    </c:extLst>
                    <c:strCache>
                      <c:ptCount val="1"/>
                      <c:pt idx="0">
                        <c:v> 2014</c:v>
                      </c:pt>
                    </c:strCache>
                  </c:strRef>
                </c:tx>
                <c:spPr>
                  <a:solidFill>
                    <a:srgbClr val="00B4D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'F22'!$G$36:$G$39</c15:sqref>
                        </c15:formulaRef>
                      </c:ext>
                    </c:extLst>
                    <c:strCache>
                      <c:ptCount val="4"/>
                      <c:pt idx="0">
                        <c:v>  25-34 let</c:v>
                      </c:pt>
                      <c:pt idx="1">
                        <c:v>  35-44 let</c:v>
                      </c:pt>
                      <c:pt idx="2">
                        <c:v>  45-54 let</c:v>
                      </c:pt>
                      <c:pt idx="3">
                        <c:v>  55 let a více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'F22'!$I$36:$I$39</c15:sqref>
                        </c15:formulaRef>
                      </c:ext>
                    </c:extLst>
                    <c:numCache>
                      <c:formatCode>#\ ##0.0__</c:formatCode>
                      <c:ptCount val="4"/>
                      <c:pt idx="0">
                        <c:v>46.621039599999996</c:v>
                      </c:pt>
                      <c:pt idx="1">
                        <c:v>60.253273</c:v>
                      </c:pt>
                      <c:pt idx="2">
                        <c:v>51.282317499999998</c:v>
                      </c:pt>
                      <c:pt idx="3">
                        <c:v>45.940626799999997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472-4BEB-8733-212F7143705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'F22'!$K$35</c15:sqref>
                        </c15:formulaRef>
                      </c:ext>
                    </c:extLst>
                    <c:strCache>
                      <c:ptCount val="1"/>
                      <c:pt idx="0">
                        <c:v> 2016</c:v>
                      </c:pt>
                    </c:strCache>
                  </c:strRef>
                </c:tx>
                <c:spPr>
                  <a:solidFill>
                    <a:srgbClr val="ABF3FF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b="1"/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'F22'!$G$36:$G$39</c15:sqref>
                        </c15:formulaRef>
                      </c:ext>
                    </c:extLst>
                    <c:strCache>
                      <c:ptCount val="4"/>
                      <c:pt idx="0">
                        <c:v>  25-34 let</c:v>
                      </c:pt>
                      <c:pt idx="1">
                        <c:v>  35-44 let</c:v>
                      </c:pt>
                      <c:pt idx="2">
                        <c:v>  45-54 let</c:v>
                      </c:pt>
                      <c:pt idx="3">
                        <c:v>  55 let a více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'F22'!$K$36:$K$39</c15:sqref>
                        </c15:formulaRef>
                      </c:ext>
                    </c:extLst>
                    <c:numCache>
                      <c:formatCode>#\ ##0.0__</c:formatCode>
                      <c:ptCount val="4"/>
                      <c:pt idx="0">
                        <c:v>50.215000000000003</c:v>
                      </c:pt>
                      <c:pt idx="1">
                        <c:v>65.528999999999996</c:v>
                      </c:pt>
                      <c:pt idx="2">
                        <c:v>58.844000000000001</c:v>
                      </c:pt>
                      <c:pt idx="3">
                        <c:v>52.482999999999997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472-4BEB-8733-212F71437055}"/>
                  </c:ext>
                </c:extLst>
              </c15:ser>
            </c15:filteredBarSeries>
          </c:ext>
        </c:extLst>
      </c:barChart>
      <c:catAx>
        <c:axId val="2495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9554432"/>
        <c:crosses val="autoZero"/>
        <c:auto val="1"/>
        <c:lblAlgn val="ctr"/>
        <c:lblOffset val="100"/>
        <c:noMultiLvlLbl val="0"/>
      </c:catAx>
      <c:valAx>
        <c:axId val="249554432"/>
        <c:scaling>
          <c:orientation val="minMax"/>
          <c:max val="80"/>
          <c:min val="0"/>
        </c:scaling>
        <c:delete val="0"/>
        <c:axPos val="l"/>
        <c:numFmt formatCode="#\ ##0.0__" sourceLinked="1"/>
        <c:majorTickMark val="none"/>
        <c:minorTickMark val="none"/>
        <c:tickLblPos val="none"/>
        <c:crossAx val="249552896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226190693680692"/>
          <c:y val="2.9946505970285607E-2"/>
          <c:w val="0.67625299157790886"/>
          <c:h val="9.899914229827040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E-2"/>
          <c:y val="0.11627086614173231"/>
          <c:w val="0.95318028422080092"/>
          <c:h val="0.717373228346456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'F2'!$I$25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'F2'!$H$26:$H$28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'F2'!$I$26:$I$28</c:f>
              <c:numCache>
                <c:formatCode>#\ ##0.0</c:formatCode>
                <c:ptCount val="3"/>
                <c:pt idx="0">
                  <c:v>2.2000000000000002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949-A0A0-8BF3FCEA5294}"/>
            </c:ext>
          </c:extLst>
        </c:ser>
        <c:ser>
          <c:idx val="3"/>
          <c:order val="1"/>
          <c:tx>
            <c:strRef>
              <c:f>'F2'!$J$25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'F2'!$H$26:$H$28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'F2'!$J$26:$J$28</c:f>
              <c:numCache>
                <c:formatCode>#\ ##0.0</c:formatCode>
                <c:ptCount val="3"/>
                <c:pt idx="0">
                  <c:v>2.3633878120337188</c:v>
                </c:pt>
                <c:pt idx="1">
                  <c:v>3.2111047376066253</c:v>
                </c:pt>
                <c:pt idx="2">
                  <c:v>2.6405873770861259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949-A0A0-8BF3FCEA5294}"/>
            </c:ext>
          </c:extLst>
        </c:ser>
        <c:ser>
          <c:idx val="0"/>
          <c:order val="2"/>
          <c:tx>
            <c:strRef>
              <c:f>'F2'!$K$25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'F2'!$H$26:$H$28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'F2'!$K$26:$K$28</c:f>
              <c:numCache>
                <c:formatCode>#\ ##0.0</c:formatCode>
                <c:ptCount val="3"/>
                <c:pt idx="0">
                  <c:v>2.6</c:v>
                </c:pt>
                <c:pt idx="1">
                  <c:v>3.5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949-A0A0-8BF3FCEA5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65760"/>
        <c:axId val="235767296"/>
      </c:barChart>
      <c:catAx>
        <c:axId val="23576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235767296"/>
        <c:crosses val="autoZero"/>
        <c:auto val="1"/>
        <c:lblAlgn val="ctr"/>
        <c:lblOffset val="100"/>
        <c:noMultiLvlLbl val="0"/>
      </c:catAx>
      <c:valAx>
        <c:axId val="235767296"/>
        <c:scaling>
          <c:orientation val="minMax"/>
          <c:max val="6"/>
        </c:scaling>
        <c:delete val="0"/>
        <c:axPos val="l"/>
        <c:numFmt formatCode="#\ ##0.0" sourceLinked="1"/>
        <c:majorTickMark val="none"/>
        <c:minorTickMark val="none"/>
        <c:tickLblPos val="none"/>
        <c:crossAx val="23576576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1551924473493106E-2"/>
          <c:y val="1.5468921627954334E-2"/>
          <c:w val="0.9574164851125635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54918151528321E-2"/>
          <c:y val="0.10918592078881326"/>
          <c:w val="0.94294319011930505"/>
          <c:h val="0.79966763367648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'F3'!$I$20</c:f>
              <c:strCache>
                <c:ptCount val="1"/>
                <c:pt idx="0">
                  <c:v> do 2 let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'F3'!$H$21:$H$24</c:f>
              <c:strCache>
                <c:ptCount val="4"/>
                <c:pt idx="0">
                  <c:v>Počítače celkem</c:v>
                </c:pt>
                <c:pt idx="1">
                  <c:v>  stolní</c:v>
                </c:pt>
                <c:pt idx="2">
                  <c:v>  přenosné</c:v>
                </c:pt>
                <c:pt idx="3">
                  <c:v>  tablety</c:v>
                </c:pt>
              </c:strCache>
            </c:strRef>
          </c:cat>
          <c:val>
            <c:numRef>
              <c:f>'F3'!$I$21:$I$24</c:f>
              <c:numCache>
                <c:formatCode>0%</c:formatCode>
                <c:ptCount val="4"/>
                <c:pt idx="0">
                  <c:v>0.19575746654260737</c:v>
                </c:pt>
                <c:pt idx="1">
                  <c:v>0.16361772354470894</c:v>
                </c:pt>
                <c:pt idx="2">
                  <c:v>0.24469519746800605</c:v>
                </c:pt>
                <c:pt idx="3">
                  <c:v>0.3262676174967713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A-4B2D-B835-B6C221AF4717}"/>
            </c:ext>
          </c:extLst>
        </c:ser>
        <c:ser>
          <c:idx val="1"/>
          <c:order val="1"/>
          <c:tx>
            <c:strRef>
              <c:f>'F3'!$J$20</c:f>
              <c:strCache>
                <c:ptCount val="1"/>
                <c:pt idx="0">
                  <c:v> 3 až 9 let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'F3'!$H$21:$H$24</c:f>
              <c:strCache>
                <c:ptCount val="4"/>
                <c:pt idx="0">
                  <c:v>Počítače celkem</c:v>
                </c:pt>
                <c:pt idx="1">
                  <c:v>  stolní</c:v>
                </c:pt>
                <c:pt idx="2">
                  <c:v>  přenosné</c:v>
                </c:pt>
                <c:pt idx="3">
                  <c:v>  tablety</c:v>
                </c:pt>
              </c:strCache>
            </c:strRef>
          </c:cat>
          <c:val>
            <c:numRef>
              <c:f>'F3'!$J$21:$J$24</c:f>
              <c:numCache>
                <c:formatCode>0%</c:formatCode>
                <c:ptCount val="4"/>
                <c:pt idx="0">
                  <c:v>0.73706663528407979</c:v>
                </c:pt>
                <c:pt idx="1">
                  <c:v>0.74996499299859964</c:v>
                </c:pt>
                <c:pt idx="2">
                  <c:v>0.72610430714187424</c:v>
                </c:pt>
                <c:pt idx="3">
                  <c:v>0.67373238250322864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7A-4B2D-B835-B6C221AF4717}"/>
            </c:ext>
          </c:extLst>
        </c:ser>
        <c:ser>
          <c:idx val="2"/>
          <c:order val="2"/>
          <c:tx>
            <c:strRef>
              <c:f>'F3'!$K$20</c:f>
              <c:strCache>
                <c:ptCount val="1"/>
                <c:pt idx="0">
                  <c:v> 10 a více let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2"/>
              <c:layout>
                <c:manualLayout>
                  <c:x val="4.6175101803374056E-3"/>
                  <c:y val="1.1935198450867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DC-43F4-8C4E-ABF26D79CF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DC-43F4-8C4E-ABF26D79C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'F3'!$H$21:$H$24</c:f>
              <c:strCache>
                <c:ptCount val="4"/>
                <c:pt idx="0">
                  <c:v>Počítače celkem</c:v>
                </c:pt>
                <c:pt idx="1">
                  <c:v>  stolní</c:v>
                </c:pt>
                <c:pt idx="2">
                  <c:v>  přenosné</c:v>
                </c:pt>
                <c:pt idx="3">
                  <c:v>  tablety</c:v>
                </c:pt>
              </c:strCache>
            </c:strRef>
          </c:cat>
          <c:val>
            <c:numRef>
              <c:f>'F3'!$K$21:$K$24</c:f>
              <c:numCache>
                <c:formatCode>0%</c:formatCode>
                <c:ptCount val="4"/>
                <c:pt idx="0">
                  <c:v>6.7462754631076857E-2</c:v>
                </c:pt>
                <c:pt idx="1">
                  <c:v>8.6417283456691335E-2</c:v>
                </c:pt>
                <c:pt idx="2">
                  <c:v>2.9283060410072934E-2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7A-4B2D-B835-B6C221AF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9064576"/>
        <c:axId val="239066112"/>
      </c:barChart>
      <c:catAx>
        <c:axId val="23906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9066112"/>
        <c:crosses val="autoZero"/>
        <c:auto val="1"/>
        <c:lblAlgn val="ctr"/>
        <c:lblOffset val="100"/>
        <c:noMultiLvlLbl val="0"/>
      </c:catAx>
      <c:valAx>
        <c:axId val="239066112"/>
        <c:scaling>
          <c:orientation val="minMax"/>
          <c:max val="1"/>
          <c:min val="0"/>
        </c:scaling>
        <c:delete val="1"/>
        <c:axPos val="l"/>
        <c:majorGridlines>
          <c:spPr>
            <a:ln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9064576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0718890337534397E-2"/>
          <c:y val="3.3532917266988031E-2"/>
          <c:w val="0.9185618571635521"/>
          <c:h val="4.38956863655394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33762078232797E-2"/>
          <c:y val="9.6688110315473696E-2"/>
          <c:w val="0.93394650711706173"/>
          <c:h val="0.804055235977938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'F3'!$I$34</c:f>
              <c:strCache>
                <c:ptCount val="1"/>
                <c:pt idx="0">
                  <c:v> do 2 let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'F3'!$H$35:$H$38</c:f>
              <c:strCache>
                <c:ptCount val="4"/>
                <c:pt idx="0">
                  <c:v>Školy celkem</c:v>
                </c:pt>
                <c:pt idx="1">
                  <c:v>  1. stupeň ZŠ</c:v>
                </c:pt>
                <c:pt idx="2">
                  <c:v>  2. stupeň ZŠ</c:v>
                </c:pt>
                <c:pt idx="3">
                  <c:v>  střední školy</c:v>
                </c:pt>
              </c:strCache>
            </c:strRef>
          </c:cat>
          <c:val>
            <c:numRef>
              <c:f>'F3'!$I$35:$I$38</c:f>
              <c:numCache>
                <c:formatCode>0%</c:formatCode>
                <c:ptCount val="4"/>
                <c:pt idx="0">
                  <c:v>0.16361772354470894</c:v>
                </c:pt>
                <c:pt idx="1">
                  <c:v>0.14268052389599351</c:v>
                </c:pt>
                <c:pt idx="2">
                  <c:v>0.15746272533638112</c:v>
                </c:pt>
                <c:pt idx="3">
                  <c:v>0.18545742265440449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A-4B2D-B835-B6C221AF4717}"/>
            </c:ext>
          </c:extLst>
        </c:ser>
        <c:ser>
          <c:idx val="1"/>
          <c:order val="1"/>
          <c:tx>
            <c:strRef>
              <c:f>'F3'!$J$34</c:f>
              <c:strCache>
                <c:ptCount val="1"/>
                <c:pt idx="0">
                  <c:v> 3 až 9 let</c:v>
                </c:pt>
              </c:strCache>
            </c:strRef>
          </c:tx>
          <c:spPr>
            <a:solidFill>
              <a:srgbClr val="1DDF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'F3'!$H$35:$H$38</c:f>
              <c:strCache>
                <c:ptCount val="4"/>
                <c:pt idx="0">
                  <c:v>Školy celkem</c:v>
                </c:pt>
                <c:pt idx="1">
                  <c:v>  1. stupeň ZŠ</c:v>
                </c:pt>
                <c:pt idx="2">
                  <c:v>  2. stupeň ZŠ</c:v>
                </c:pt>
                <c:pt idx="3">
                  <c:v>  střední školy</c:v>
                </c:pt>
              </c:strCache>
            </c:strRef>
          </c:cat>
          <c:val>
            <c:numRef>
              <c:f>'F3'!$J$35:$J$38</c:f>
              <c:numCache>
                <c:formatCode>0%</c:formatCode>
                <c:ptCount val="4"/>
                <c:pt idx="0">
                  <c:v>0.74996499299859964</c:v>
                </c:pt>
                <c:pt idx="1">
                  <c:v>0.77328748599466834</c:v>
                </c:pt>
                <c:pt idx="2">
                  <c:v>0.7695854330095071</c:v>
                </c:pt>
                <c:pt idx="3">
                  <c:v>0.72881453111024475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7A-4B2D-B835-B6C221AF4717}"/>
            </c:ext>
          </c:extLst>
        </c:ser>
        <c:ser>
          <c:idx val="2"/>
          <c:order val="2"/>
          <c:tx>
            <c:strRef>
              <c:f>'F3'!$K$34</c:f>
              <c:strCache>
                <c:ptCount val="1"/>
                <c:pt idx="0">
                  <c:v> 10 a více let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'F3'!$H$35:$H$38</c:f>
              <c:strCache>
                <c:ptCount val="4"/>
                <c:pt idx="0">
                  <c:v>Školy celkem</c:v>
                </c:pt>
                <c:pt idx="1">
                  <c:v>  1. stupeň ZŠ</c:v>
                </c:pt>
                <c:pt idx="2">
                  <c:v>  2. stupeň ZŠ</c:v>
                </c:pt>
                <c:pt idx="3">
                  <c:v>  střední školy</c:v>
                </c:pt>
              </c:strCache>
            </c:strRef>
          </c:cat>
          <c:val>
            <c:numRef>
              <c:f>'F3'!$K$35:$K$38</c:f>
              <c:numCache>
                <c:formatCode>0%</c:formatCode>
                <c:ptCount val="4"/>
                <c:pt idx="0">
                  <c:v>8.6417283456691335E-2</c:v>
                </c:pt>
                <c:pt idx="1">
                  <c:v>8.4031990109338178E-2</c:v>
                </c:pt>
                <c:pt idx="2">
                  <c:v>7.2951841654111907E-2</c:v>
                </c:pt>
                <c:pt idx="3">
                  <c:v>8.5728046235350769E-2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7A-4B2D-B835-B6C221AF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084992"/>
        <c:axId val="235786624"/>
      </c:barChart>
      <c:catAx>
        <c:axId val="2340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  <c:max val="1"/>
          <c:min val="0"/>
        </c:scaling>
        <c:delete val="1"/>
        <c:axPos val="l"/>
        <c:majorGridlines>
          <c:spPr>
            <a:ln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4084992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876551811202838E-2"/>
          <c:y val="1.8005511526310525E-2"/>
          <c:w val="0.93753608275122857"/>
          <c:h val="7.60743759853488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51305939304639E-2"/>
          <c:y val="2.3647244094488186E-2"/>
          <c:w val="0.96883221036572098"/>
          <c:h val="0.76998530183727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'F4'!$G$33</c:f>
              <c:strCache>
                <c:ptCount val="1"/>
                <c:pt idx="0">
                  <c:v> stolní počítač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'F4'!$H$31:$L$32</c:f>
              <c:strCache>
                <c:ptCount val="5"/>
                <c:pt idx="0">
                  <c:v>základní 
školy</c:v>
                </c:pt>
                <c:pt idx="1">
                  <c:v>6 nebo 8letá gymnázia</c:v>
                </c:pt>
                <c:pt idx="2">
                  <c:v> 4letá 
gymnázia</c:v>
                </c:pt>
                <c:pt idx="3">
                  <c:v>odborné školy 
zakončené maturitou</c:v>
                </c:pt>
                <c:pt idx="4">
                  <c:v>odborné školy 
bez maturity</c:v>
                </c:pt>
              </c:strCache>
            </c:strRef>
          </c:cat>
          <c:val>
            <c:numRef>
              <c:f>'F4'!$H$33:$L$33</c:f>
              <c:numCache>
                <c:formatCode>0.0%</c:formatCode>
                <c:ptCount val="5"/>
                <c:pt idx="0">
                  <c:v>0.72388784366086056</c:v>
                </c:pt>
                <c:pt idx="1">
                  <c:v>0.58596527923028652</c:v>
                </c:pt>
                <c:pt idx="2">
                  <c:v>0.64897146648971471</c:v>
                </c:pt>
                <c:pt idx="3">
                  <c:v>0.69784721868797395</c:v>
                </c:pt>
                <c:pt idx="4">
                  <c:v>0.6704067321178121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2-4667-9A30-9AC9D41349D8}"/>
            </c:ext>
          </c:extLst>
        </c:ser>
        <c:ser>
          <c:idx val="1"/>
          <c:order val="1"/>
          <c:tx>
            <c:strRef>
              <c:f>'F4'!$G$34</c:f>
              <c:strCache>
                <c:ptCount val="1"/>
                <c:pt idx="0">
                  <c:v> notebook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'F4'!$H$31:$L$32</c:f>
              <c:strCache>
                <c:ptCount val="5"/>
                <c:pt idx="0">
                  <c:v>základní 
školy</c:v>
                </c:pt>
                <c:pt idx="1">
                  <c:v>6 nebo 8letá gymnázia</c:v>
                </c:pt>
                <c:pt idx="2">
                  <c:v> 4letá 
gymnázia</c:v>
                </c:pt>
                <c:pt idx="3">
                  <c:v>odborné školy 
zakončené maturitou</c:v>
                </c:pt>
                <c:pt idx="4">
                  <c:v>odborné školy 
bez maturity</c:v>
                </c:pt>
              </c:strCache>
            </c:strRef>
          </c:cat>
          <c:val>
            <c:numRef>
              <c:f>'F4'!$H$34:$L$34</c:f>
              <c:numCache>
                <c:formatCode>0%</c:formatCode>
                <c:ptCount val="5"/>
                <c:pt idx="0" formatCode="0.0%">
                  <c:v>0.201495793081957</c:v>
                </c:pt>
                <c:pt idx="1">
                  <c:v>0.12994231777661247</c:v>
                </c:pt>
                <c:pt idx="2" formatCode="0.0%">
                  <c:v>8.4771318478807173E-2</c:v>
                </c:pt>
                <c:pt idx="3" formatCode="0.0%">
                  <c:v>0.17821373257614867</c:v>
                </c:pt>
                <c:pt idx="4" formatCode="0.0%">
                  <c:v>0.2511437908496732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2-4667-9A30-9AC9D41349D8}"/>
            </c:ext>
          </c:extLst>
        </c:ser>
        <c:ser>
          <c:idx val="2"/>
          <c:order val="2"/>
          <c:tx>
            <c:strRef>
              <c:f>'F4'!$G$35</c:f>
              <c:strCache>
                <c:ptCount val="1"/>
                <c:pt idx="0">
                  <c:v> tablet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'F4'!$H$31:$L$32</c:f>
              <c:strCache>
                <c:ptCount val="5"/>
                <c:pt idx="0">
                  <c:v>základní 
školy</c:v>
                </c:pt>
                <c:pt idx="1">
                  <c:v>6 nebo 8letá gymnázia</c:v>
                </c:pt>
                <c:pt idx="2">
                  <c:v> 4letá 
gymnázia</c:v>
                </c:pt>
                <c:pt idx="3">
                  <c:v>odborné školy 
zakončené maturitou</c:v>
                </c:pt>
                <c:pt idx="4">
                  <c:v>odborné školy 
bez maturity</c:v>
                </c:pt>
              </c:strCache>
            </c:strRef>
          </c:cat>
          <c:val>
            <c:numRef>
              <c:f>'F4'!$H$35:$L$35</c:f>
              <c:numCache>
                <c:formatCode>0%</c:formatCode>
                <c:ptCount val="5"/>
                <c:pt idx="0" formatCode="0.0%">
                  <c:v>0.1501464613058679</c:v>
                </c:pt>
                <c:pt idx="1">
                  <c:v>0.10446503791069923</c:v>
                </c:pt>
                <c:pt idx="2" formatCode="0.0%">
                  <c:v>6.8197278911564629E-2</c:v>
                </c:pt>
                <c:pt idx="3" formatCode="0.0%">
                  <c:v>0.109536354056902</c:v>
                </c:pt>
                <c:pt idx="4" formatCode="0.0%">
                  <c:v>0.22400534938147776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2-4667-9A30-9AC9D4134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4114048"/>
        <c:axId val="234124032"/>
      </c:barChart>
      <c:catAx>
        <c:axId val="234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12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24032"/>
        <c:scaling>
          <c:orientation val="minMax"/>
          <c:max val="1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crossAx val="23411404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184777722024183"/>
          <c:y val="4.2091863517060374E-2"/>
          <c:w val="0.75202670758271462"/>
          <c:h val="0.104072921243893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5" footer="0.492125984500007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911960208202048E-3"/>
          <c:y val="2.7892845200948965E-2"/>
          <c:w val="0.73456839324966838"/>
          <c:h val="0.7597736863630115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'F4'!$I$16</c:f>
              <c:strCache>
                <c:ptCount val="1"/>
                <c:pt idx="0">
                  <c:v> mají 
k dispozici 
a používají je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'F4'!$G$17:$H$24</c:f>
              <c:multiLvlStrCache>
                <c:ptCount val="8"/>
                <c:lvl>
                  <c:pt idx="0">
                    <c:v>doma</c:v>
                  </c:pt>
                  <c:pt idx="1">
                    <c:v>ve škole</c:v>
                  </c:pt>
                  <c:pt idx="2">
                    <c:v>doma</c:v>
                  </c:pt>
                  <c:pt idx="3">
                    <c:v>ve škole</c:v>
                  </c:pt>
                  <c:pt idx="4">
                    <c:v>doma</c:v>
                  </c:pt>
                  <c:pt idx="5">
                    <c:v>ve škole</c:v>
                  </c:pt>
                  <c:pt idx="6">
                    <c:v>doma</c:v>
                  </c:pt>
                  <c:pt idx="7">
                    <c:v>ve škole</c:v>
                  </c:pt>
                </c:lvl>
                <c:lvl>
                  <c:pt idx="0">
                    <c:v>internet</c:v>
                  </c:pt>
                  <c:pt idx="2">
                    <c:v>stolní počítač</c:v>
                  </c:pt>
                  <c:pt idx="4">
                    <c:v>notebook</c:v>
                  </c:pt>
                  <c:pt idx="6">
                    <c:v>tablet</c:v>
                  </c:pt>
                </c:lvl>
              </c:multiLvlStrCache>
            </c:multiLvlStrRef>
          </c:cat>
          <c:val>
            <c:numRef>
              <c:f>'F4'!$I$17:$I$24</c:f>
              <c:numCache>
                <c:formatCode>0.0%</c:formatCode>
                <c:ptCount val="8"/>
                <c:pt idx="0">
                  <c:v>0.97400000000000009</c:v>
                </c:pt>
                <c:pt idx="1">
                  <c:v>0.77600000000000002</c:v>
                </c:pt>
                <c:pt idx="2">
                  <c:v>0.66299999999999992</c:v>
                </c:pt>
                <c:pt idx="3">
                  <c:v>0.65700000000000003</c:v>
                </c:pt>
                <c:pt idx="4">
                  <c:v>0.7609999999999999</c:v>
                </c:pt>
                <c:pt idx="5">
                  <c:v>0.17599999999999999</c:v>
                </c:pt>
                <c:pt idx="6">
                  <c:v>0.49700000000000005</c:v>
                </c:pt>
                <c:pt idx="7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4-4546-9C98-088F0081E3EC}"/>
            </c:ext>
          </c:extLst>
        </c:ser>
        <c:ser>
          <c:idx val="1"/>
          <c:order val="1"/>
          <c:tx>
            <c:strRef>
              <c:f>'F4'!$J$16</c:f>
              <c:strCache>
                <c:ptCount val="1"/>
                <c:pt idx="0">
                  <c:v> mají 
k dispozici, ale nepoužívají je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14-4546-9C98-088F0081E3EC}"/>
                </c:ext>
              </c:extLst>
            </c:dLbl>
            <c:dLbl>
              <c:idx val="6"/>
              <c:layout>
                <c:manualLayout>
                  <c:x val="0"/>
                  <c:y val="1.00628970684483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14-4546-9C98-088F0081E3E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'F4'!$G$17:$H$24</c:f>
              <c:multiLvlStrCache>
                <c:ptCount val="8"/>
                <c:lvl>
                  <c:pt idx="0">
                    <c:v>doma</c:v>
                  </c:pt>
                  <c:pt idx="1">
                    <c:v>ve škole</c:v>
                  </c:pt>
                  <c:pt idx="2">
                    <c:v>doma</c:v>
                  </c:pt>
                  <c:pt idx="3">
                    <c:v>ve škole</c:v>
                  </c:pt>
                  <c:pt idx="4">
                    <c:v>doma</c:v>
                  </c:pt>
                  <c:pt idx="5">
                    <c:v>ve škole</c:v>
                  </c:pt>
                  <c:pt idx="6">
                    <c:v>doma</c:v>
                  </c:pt>
                  <c:pt idx="7">
                    <c:v>ve škole</c:v>
                  </c:pt>
                </c:lvl>
                <c:lvl>
                  <c:pt idx="0">
                    <c:v>internet</c:v>
                  </c:pt>
                  <c:pt idx="2">
                    <c:v>stolní počítač</c:v>
                  </c:pt>
                  <c:pt idx="4">
                    <c:v>notebook</c:v>
                  </c:pt>
                  <c:pt idx="6">
                    <c:v>tablet</c:v>
                  </c:pt>
                </c:lvl>
              </c:multiLvlStrCache>
            </c:multiLvlStrRef>
          </c:cat>
          <c:val>
            <c:numRef>
              <c:f>'F4'!$J$17:$J$24</c:f>
              <c:numCache>
                <c:formatCode>0.0%</c:formatCode>
                <c:ptCount val="8"/>
                <c:pt idx="0">
                  <c:v>1.3000000000000001E-2</c:v>
                </c:pt>
                <c:pt idx="1">
                  <c:v>0.128</c:v>
                </c:pt>
                <c:pt idx="2">
                  <c:v>0.16600000000000001</c:v>
                </c:pt>
                <c:pt idx="3">
                  <c:v>0.13800000000000001</c:v>
                </c:pt>
                <c:pt idx="4">
                  <c:v>0.114</c:v>
                </c:pt>
                <c:pt idx="5">
                  <c:v>0.11</c:v>
                </c:pt>
                <c:pt idx="6">
                  <c:v>0.187</c:v>
                </c:pt>
                <c:pt idx="7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4-4546-9C98-088F0081E3EC}"/>
            </c:ext>
          </c:extLst>
        </c:ser>
        <c:ser>
          <c:idx val="0"/>
          <c:order val="2"/>
          <c:tx>
            <c:strRef>
              <c:f>'F4'!$K$16</c:f>
              <c:strCache>
                <c:ptCount val="1"/>
                <c:pt idx="0">
                  <c:v> nemají je 
k dispozici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4-4546-9C98-088F0081E3EC}"/>
                </c:ext>
              </c:extLst>
            </c:dLbl>
            <c:dLbl>
              <c:idx val="6"/>
              <c:layout>
                <c:manualLayout>
                  <c:x val="-4.643448934493013E-3"/>
                  <c:y val="-1.5094345602672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14-4546-9C98-088F0081E3E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'F4'!$G$17:$H$24</c:f>
              <c:multiLvlStrCache>
                <c:ptCount val="8"/>
                <c:lvl>
                  <c:pt idx="0">
                    <c:v>doma</c:v>
                  </c:pt>
                  <c:pt idx="1">
                    <c:v>ve škole</c:v>
                  </c:pt>
                  <c:pt idx="2">
                    <c:v>doma</c:v>
                  </c:pt>
                  <c:pt idx="3">
                    <c:v>ve škole</c:v>
                  </c:pt>
                  <c:pt idx="4">
                    <c:v>doma</c:v>
                  </c:pt>
                  <c:pt idx="5">
                    <c:v>ve škole</c:v>
                  </c:pt>
                  <c:pt idx="6">
                    <c:v>doma</c:v>
                  </c:pt>
                  <c:pt idx="7">
                    <c:v>ve škole</c:v>
                  </c:pt>
                </c:lvl>
                <c:lvl>
                  <c:pt idx="0">
                    <c:v>internet</c:v>
                  </c:pt>
                  <c:pt idx="2">
                    <c:v>stolní počítač</c:v>
                  </c:pt>
                  <c:pt idx="4">
                    <c:v>notebook</c:v>
                  </c:pt>
                  <c:pt idx="6">
                    <c:v>tablet</c:v>
                  </c:pt>
                </c:lvl>
              </c:multiLvlStrCache>
            </c:multiLvlStrRef>
          </c:cat>
          <c:val>
            <c:numRef>
              <c:f>'F4'!$K$17:$K$24</c:f>
              <c:numCache>
                <c:formatCode>0.0%</c:formatCode>
                <c:ptCount val="8"/>
                <c:pt idx="0">
                  <c:v>1.2999999999999999E-2</c:v>
                </c:pt>
                <c:pt idx="1">
                  <c:v>9.6000000000000002E-2</c:v>
                </c:pt>
                <c:pt idx="2">
                  <c:v>0.17100000000000001</c:v>
                </c:pt>
                <c:pt idx="3">
                  <c:v>0.20599999999999999</c:v>
                </c:pt>
                <c:pt idx="4">
                  <c:v>0.125</c:v>
                </c:pt>
                <c:pt idx="5">
                  <c:v>0.71399999999999997</c:v>
                </c:pt>
                <c:pt idx="6">
                  <c:v>0.316</c:v>
                </c:pt>
                <c:pt idx="7">
                  <c:v>0.77300000000000002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14-4546-9C98-088F0081E3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34155008"/>
        <c:axId val="228201216"/>
      </c:barChart>
      <c:catAx>
        <c:axId val="2341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28201216"/>
        <c:crosses val="autoZero"/>
        <c:auto val="1"/>
        <c:lblAlgn val="ctr"/>
        <c:lblOffset val="100"/>
        <c:noMultiLvlLbl val="0"/>
      </c:catAx>
      <c:valAx>
        <c:axId val="22820121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4155008"/>
        <c:crosses val="autoZero"/>
        <c:crossBetween val="between"/>
        <c:maj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76899463114927924"/>
          <c:y val="0.14752381175080495"/>
          <c:w val="0.21692401855039567"/>
          <c:h val="0.619664814919979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9525</xdr:rowOff>
        </xdr:from>
        <xdr:to>
          <xdr:col>4</xdr:col>
          <xdr:colOff>571500</xdr:colOff>
          <xdr:row>42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74839</xdr:colOff>
      <xdr:row>41</xdr:row>
      <xdr:rowOff>108858</xdr:rowOff>
    </xdr:from>
    <xdr:to>
      <xdr:col>4</xdr:col>
      <xdr:colOff>589189</xdr:colOff>
      <xdr:row>83</xdr:row>
      <xdr:rowOff>2722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" y="6803572"/>
          <a:ext cx="2963636" cy="6751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2</xdr:row>
      <xdr:rowOff>7327</xdr:rowOff>
    </xdr:from>
    <xdr:to>
      <xdr:col>0</xdr:col>
      <xdr:colOff>2756492</xdr:colOff>
      <xdr:row>43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2320552</xdr:colOff>
      <xdr:row>2</xdr:row>
      <xdr:rowOff>102054</xdr:rowOff>
    </xdr:from>
    <xdr:to>
      <xdr:col>1</xdr:col>
      <xdr:colOff>27732</xdr:colOff>
      <xdr:row>3</xdr:row>
      <xdr:rowOff>132406</xdr:rowOff>
    </xdr:to>
    <xdr:sp macro="" textlink="">
      <xdr:nvSpPr>
        <xdr:cNvPr id="6" name="TextovéPole 5"/>
        <xdr:cNvSpPr txBox="1"/>
      </xdr:nvSpPr>
      <xdr:spPr>
        <a:xfrm>
          <a:off x="2320552" y="789215"/>
          <a:ext cx="469430" cy="173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39 %  </a:t>
          </a:r>
          <a:r>
            <a:rPr lang="cs-CZ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544285</xdr:colOff>
      <xdr:row>29</xdr:row>
      <xdr:rowOff>284250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20411</xdr:rowOff>
    </xdr:from>
    <xdr:to>
      <xdr:col>4</xdr:col>
      <xdr:colOff>6804</xdr:colOff>
      <xdr:row>42</xdr:row>
      <xdr:rowOff>137295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2748643</xdr:colOff>
      <xdr:row>44</xdr:row>
      <xdr:rowOff>13606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20411</xdr:rowOff>
    </xdr:from>
    <xdr:to>
      <xdr:col>3</xdr:col>
      <xdr:colOff>419100</xdr:colOff>
      <xdr:row>27</xdr:row>
      <xdr:rowOff>13606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29</xdr:row>
      <xdr:rowOff>27214</xdr:rowOff>
    </xdr:from>
    <xdr:to>
      <xdr:col>3</xdr:col>
      <xdr:colOff>394607</xdr:colOff>
      <xdr:row>35</xdr:row>
      <xdr:rowOff>108858</xdr:rowOff>
    </xdr:to>
    <xdr:graphicFrame macro="">
      <xdr:nvGraphicFramePr>
        <xdr:cNvPr id="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374196</xdr:colOff>
      <xdr:row>44</xdr:row>
      <xdr:rowOff>68035</xdr:rowOff>
    </xdr:to>
    <xdr:graphicFrame macro="">
      <xdr:nvGraphicFramePr>
        <xdr:cNvPr id="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20411</xdr:colOff>
      <xdr:row>47</xdr:row>
      <xdr:rowOff>54430</xdr:rowOff>
    </xdr:from>
    <xdr:to>
      <xdr:col>3</xdr:col>
      <xdr:colOff>401411</xdr:colOff>
      <xdr:row>55</xdr:row>
      <xdr:rowOff>6804</xdr:rowOff>
    </xdr:to>
    <xdr:graphicFrame macro="">
      <xdr:nvGraphicFramePr>
        <xdr:cNvPr id="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</xdr:rowOff>
    </xdr:from>
    <xdr:to>
      <xdr:col>0</xdr:col>
      <xdr:colOff>2761200</xdr:colOff>
      <xdr:row>22</xdr:row>
      <xdr:rowOff>74838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20410</xdr:rowOff>
    </xdr:from>
    <xdr:to>
      <xdr:col>0</xdr:col>
      <xdr:colOff>2761200</xdr:colOff>
      <xdr:row>42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2217964</xdr:colOff>
      <xdr:row>24</xdr:row>
      <xdr:rowOff>47625</xdr:rowOff>
    </xdr:from>
    <xdr:to>
      <xdr:col>2</xdr:col>
      <xdr:colOff>68035</xdr:colOff>
      <xdr:row>25</xdr:row>
      <xdr:rowOff>68036</xdr:rowOff>
    </xdr:to>
    <xdr:sp macro="" textlink="">
      <xdr:nvSpPr>
        <xdr:cNvPr id="6" name="TextovéPole 5"/>
        <xdr:cNvSpPr txBox="1"/>
      </xdr:nvSpPr>
      <xdr:spPr>
        <a:xfrm>
          <a:off x="2217964" y="4000500"/>
          <a:ext cx="802821" cy="163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3,7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%  //  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74839</xdr:rowOff>
    </xdr:from>
    <xdr:to>
      <xdr:col>3</xdr:col>
      <xdr:colOff>415017</xdr:colOff>
      <xdr:row>25</xdr:row>
      <xdr:rowOff>13606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27214</xdr:rowOff>
    </xdr:from>
    <xdr:to>
      <xdr:col>3</xdr:col>
      <xdr:colOff>415017</xdr:colOff>
      <xdr:row>36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40822</xdr:rowOff>
    </xdr:from>
    <xdr:to>
      <xdr:col>3</xdr:col>
      <xdr:colOff>408214</xdr:colOff>
      <xdr:row>46</xdr:row>
      <xdr:rowOff>115662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2741838</xdr:colOff>
      <xdr:row>24</xdr:row>
      <xdr:rowOff>13607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34016</xdr:colOff>
      <xdr:row>25</xdr:row>
      <xdr:rowOff>27215</xdr:rowOff>
    </xdr:from>
    <xdr:to>
      <xdr:col>0</xdr:col>
      <xdr:colOff>2762249</xdr:colOff>
      <xdr:row>43</xdr:row>
      <xdr:rowOff>88447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1054553</xdr:colOff>
      <xdr:row>7</xdr:row>
      <xdr:rowOff>34017</xdr:rowOff>
    </xdr:from>
    <xdr:to>
      <xdr:col>0</xdr:col>
      <xdr:colOff>2605768</xdr:colOff>
      <xdr:row>22</xdr:row>
      <xdr:rowOff>54428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238124</xdr:rowOff>
    </xdr:from>
    <xdr:to>
      <xdr:col>0</xdr:col>
      <xdr:colOff>2761200</xdr:colOff>
      <xdr:row>22</xdr:row>
      <xdr:rowOff>74838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2761200</xdr:colOff>
      <xdr:row>43</xdr:row>
      <xdr:rowOff>102053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24</xdr:row>
      <xdr:rowOff>13608</xdr:rowOff>
    </xdr:from>
    <xdr:to>
      <xdr:col>1</xdr:col>
      <xdr:colOff>19360</xdr:colOff>
      <xdr:row>44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2761200</xdr:colOff>
      <xdr:row>22</xdr:row>
      <xdr:rowOff>74839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142874</xdr:rowOff>
    </xdr:from>
    <xdr:to>
      <xdr:col>4</xdr:col>
      <xdr:colOff>0</xdr:colOff>
      <xdr:row>37</xdr:row>
      <xdr:rowOff>122463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40</xdr:row>
      <xdr:rowOff>6803</xdr:rowOff>
    </xdr:from>
    <xdr:to>
      <xdr:col>3</xdr:col>
      <xdr:colOff>319768</xdr:colOff>
      <xdr:row>44</xdr:row>
      <xdr:rowOff>108858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34019</xdr:colOff>
      <xdr:row>47</xdr:row>
      <xdr:rowOff>40820</xdr:rowOff>
    </xdr:from>
    <xdr:to>
      <xdr:col>3</xdr:col>
      <xdr:colOff>353786</xdr:colOff>
      <xdr:row>51</xdr:row>
      <xdr:rowOff>13607</xdr:rowOff>
    </xdr:to>
    <xdr:graphicFrame macro="">
      <xdr:nvGraphicFramePr>
        <xdr:cNvPr id="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3</xdr:col>
      <xdr:colOff>516021</xdr:colOff>
      <xdr:row>46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11</xdr:row>
      <xdr:rowOff>0</xdr:rowOff>
    </xdr:from>
    <xdr:to>
      <xdr:col>3</xdr:col>
      <xdr:colOff>435430</xdr:colOff>
      <xdr:row>19</xdr:row>
      <xdr:rowOff>136071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0</xdr:colOff>
      <xdr:row>23</xdr:row>
      <xdr:rowOff>34017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45</xdr:row>
      <xdr:rowOff>6803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2149931</xdr:colOff>
      <xdr:row>24</xdr:row>
      <xdr:rowOff>54429</xdr:rowOff>
    </xdr:from>
    <xdr:to>
      <xdr:col>2</xdr:col>
      <xdr:colOff>2</xdr:colOff>
      <xdr:row>25</xdr:row>
      <xdr:rowOff>74840</xdr:rowOff>
    </xdr:to>
    <xdr:sp macro="" textlink="">
      <xdr:nvSpPr>
        <xdr:cNvPr id="4" name="TextovéPole 3"/>
        <xdr:cNvSpPr txBox="1"/>
      </xdr:nvSpPr>
      <xdr:spPr>
        <a:xfrm>
          <a:off x="2149931" y="3939268"/>
          <a:ext cx="802821" cy="163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33,4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%  //  </a:t>
          </a:r>
          <a:endParaRPr lang="cs-CZ" sz="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22</xdr:row>
      <xdr:rowOff>13608</xdr:rowOff>
    </xdr:from>
    <xdr:to>
      <xdr:col>3</xdr:col>
      <xdr:colOff>387804</xdr:colOff>
      <xdr:row>33</xdr:row>
      <xdr:rowOff>88446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285750</xdr:rowOff>
    </xdr:from>
    <xdr:to>
      <xdr:col>3</xdr:col>
      <xdr:colOff>408214</xdr:colOff>
      <xdr:row>47</xdr:row>
      <xdr:rowOff>129268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6804</xdr:rowOff>
    </xdr:from>
    <xdr:to>
      <xdr:col>4</xdr:col>
      <xdr:colOff>5754</xdr:colOff>
      <xdr:row>31</xdr:row>
      <xdr:rowOff>136070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4</xdr:col>
      <xdr:colOff>5754</xdr:colOff>
      <xdr:row>45</xdr:row>
      <xdr:rowOff>95250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21</xdr:row>
      <xdr:rowOff>40821</xdr:rowOff>
    </xdr:from>
    <xdr:to>
      <xdr:col>4</xdr:col>
      <xdr:colOff>1815</xdr:colOff>
      <xdr:row>32</xdr:row>
      <xdr:rowOff>20411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389618</xdr:colOff>
      <xdr:row>45</xdr:row>
      <xdr:rowOff>48985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8</xdr:row>
      <xdr:rowOff>197304</xdr:rowOff>
    </xdr:from>
    <xdr:to>
      <xdr:col>4</xdr:col>
      <xdr:colOff>387803</xdr:colOff>
      <xdr:row>19</xdr:row>
      <xdr:rowOff>113304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190501</xdr:rowOff>
    </xdr:from>
    <xdr:to>
      <xdr:col>4</xdr:col>
      <xdr:colOff>367393</xdr:colOff>
      <xdr:row>43</xdr:row>
      <xdr:rowOff>99697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22</xdr:row>
      <xdr:rowOff>6803</xdr:rowOff>
    </xdr:from>
    <xdr:to>
      <xdr:col>4</xdr:col>
      <xdr:colOff>386357</xdr:colOff>
      <xdr:row>32</xdr:row>
      <xdr:rowOff>160928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265338</xdr:rowOff>
    </xdr:from>
    <xdr:to>
      <xdr:col>5</xdr:col>
      <xdr:colOff>1757</xdr:colOff>
      <xdr:row>29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6802</xdr:rowOff>
    </xdr:from>
    <xdr:to>
      <xdr:col>5</xdr:col>
      <xdr:colOff>0</xdr:colOff>
      <xdr:row>43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265339</xdr:rowOff>
    </xdr:from>
    <xdr:to>
      <xdr:col>2</xdr:col>
      <xdr:colOff>519793</xdr:colOff>
      <xdr:row>44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54428</xdr:rowOff>
    </xdr:from>
    <xdr:to>
      <xdr:col>2</xdr:col>
      <xdr:colOff>496661</xdr:colOff>
      <xdr:row>29</xdr:row>
      <xdr:rowOff>6802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12247</xdr:colOff>
      <xdr:row>2</xdr:row>
      <xdr:rowOff>16330</xdr:rowOff>
    </xdr:from>
    <xdr:to>
      <xdr:col>0</xdr:col>
      <xdr:colOff>2745922</xdr:colOff>
      <xdr:row>44</xdr:row>
      <xdr:rowOff>95251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6800</xdr:rowOff>
    </xdr:from>
    <xdr:to>
      <xdr:col>4</xdr:col>
      <xdr:colOff>5754</xdr:colOff>
      <xdr:row>28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</xdr:rowOff>
    </xdr:from>
    <xdr:to>
      <xdr:col>4</xdr:col>
      <xdr:colOff>5754</xdr:colOff>
      <xdr:row>44</xdr:row>
      <xdr:rowOff>13608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44</xdr:row>
      <xdr:rowOff>102052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5864</xdr:rowOff>
    </xdr:from>
    <xdr:to>
      <xdr:col>4</xdr:col>
      <xdr:colOff>4371</xdr:colOff>
      <xdr:row>33</xdr:row>
      <xdr:rowOff>230864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6805</xdr:rowOff>
    </xdr:from>
    <xdr:to>
      <xdr:col>4</xdr:col>
      <xdr:colOff>6150</xdr:colOff>
      <xdr:row>45</xdr:row>
      <xdr:rowOff>88930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GroupWise/D)%20IT%20ve%20ve&#345;ejn&#233;%20spr&#225;v&#283;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GroupWise/D)%20IT%20ve%20ve&#345;ejn&#233;%20spr&#225;v&#283;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workbookViewId="0">
      <selection sqref="A1:J1"/>
    </sheetView>
  </sheetViews>
  <sheetFormatPr defaultRowHeight="12.75"/>
  <cols>
    <col min="1" max="1" width="2.7109375" customWidth="1"/>
    <col min="2" max="2" width="13.140625" style="378" customWidth="1"/>
    <col min="10" max="10" width="33.28515625" customWidth="1"/>
  </cols>
  <sheetData>
    <row r="1" spans="1:10" ht="29.25" customHeight="1">
      <c r="A1" s="757" t="s">
        <v>70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0" ht="18" customHeight="1">
      <c r="A2" s="71"/>
      <c r="B2" s="379" t="s">
        <v>71</v>
      </c>
      <c r="C2" s="72"/>
      <c r="D2" s="73"/>
      <c r="E2" s="74"/>
      <c r="F2" s="74"/>
      <c r="G2" s="74"/>
    </row>
    <row r="3" spans="1:10" ht="18" customHeight="1">
      <c r="A3" s="75"/>
      <c r="B3" s="758" t="s">
        <v>72</v>
      </c>
      <c r="C3" s="758"/>
      <c r="D3" s="758"/>
      <c r="E3" s="758"/>
      <c r="F3" s="758"/>
      <c r="G3" s="758"/>
      <c r="H3" s="758"/>
      <c r="I3" s="758"/>
      <c r="J3" s="758"/>
    </row>
    <row r="4" spans="1:10" ht="18" customHeight="1">
      <c r="A4" s="378"/>
      <c r="B4" s="377" t="s">
        <v>154</v>
      </c>
      <c r="C4" s="755" t="s">
        <v>350</v>
      </c>
      <c r="D4" s="755"/>
      <c r="E4" s="755"/>
      <c r="F4" s="755"/>
      <c r="G4" s="755"/>
      <c r="H4" s="755"/>
      <c r="I4" s="755"/>
      <c r="J4" s="755"/>
    </row>
    <row r="5" spans="1:10" ht="18" customHeight="1">
      <c r="A5" s="378"/>
      <c r="B5" s="377" t="s">
        <v>73</v>
      </c>
      <c r="C5" s="755" t="s">
        <v>309</v>
      </c>
      <c r="D5" s="755"/>
      <c r="E5" s="755"/>
      <c r="F5" s="755"/>
      <c r="G5" s="755"/>
      <c r="H5" s="755"/>
      <c r="I5" s="755"/>
      <c r="J5" s="755"/>
    </row>
    <row r="6" spans="1:10" ht="18" customHeight="1">
      <c r="A6" s="378"/>
      <c r="B6" s="377" t="s">
        <v>74</v>
      </c>
      <c r="C6" s="755" t="s">
        <v>479</v>
      </c>
      <c r="D6" s="755"/>
      <c r="E6" s="755"/>
      <c r="F6" s="755"/>
      <c r="G6" s="755"/>
      <c r="H6" s="755"/>
      <c r="I6" s="755"/>
      <c r="J6" s="755"/>
    </row>
    <row r="7" spans="1:10" ht="18" customHeight="1">
      <c r="A7" s="378"/>
      <c r="B7" s="377" t="s">
        <v>75</v>
      </c>
      <c r="C7" s="755" t="s">
        <v>453</v>
      </c>
      <c r="D7" s="755"/>
      <c r="E7" s="755"/>
      <c r="F7" s="755"/>
      <c r="G7" s="755"/>
      <c r="H7" s="755"/>
      <c r="I7" s="755"/>
      <c r="J7" s="755"/>
    </row>
    <row r="8" spans="1:10" ht="18" customHeight="1">
      <c r="A8" s="378"/>
      <c r="B8" s="377" t="s">
        <v>76</v>
      </c>
      <c r="C8" s="755" t="s">
        <v>454</v>
      </c>
      <c r="D8" s="755"/>
      <c r="E8" s="755"/>
      <c r="F8" s="755"/>
      <c r="G8" s="755"/>
      <c r="H8" s="755"/>
      <c r="I8" s="755"/>
      <c r="J8" s="755"/>
    </row>
    <row r="9" spans="1:10" s="117" customFormat="1" ht="18" customHeight="1">
      <c r="A9" s="378"/>
      <c r="B9" s="377" t="s">
        <v>77</v>
      </c>
      <c r="C9" s="755" t="s">
        <v>455</v>
      </c>
      <c r="D9" s="755"/>
      <c r="E9" s="755"/>
      <c r="F9" s="755"/>
      <c r="G9" s="755"/>
      <c r="H9" s="755"/>
      <c r="I9" s="755"/>
      <c r="J9" s="755"/>
    </row>
    <row r="10" spans="1:10" s="117" customFormat="1" ht="18" customHeight="1">
      <c r="A10" s="378"/>
      <c r="B10" s="377" t="s">
        <v>116</v>
      </c>
      <c r="C10" s="755" t="s">
        <v>456</v>
      </c>
      <c r="D10" s="755"/>
      <c r="E10" s="755"/>
      <c r="F10" s="755"/>
      <c r="G10" s="755"/>
      <c r="H10" s="755"/>
      <c r="I10" s="755"/>
      <c r="J10" s="755"/>
    </row>
    <row r="11" spans="1:10" s="117" customFormat="1" ht="18" customHeight="1">
      <c r="A11" s="378"/>
      <c r="B11" s="377" t="s">
        <v>137</v>
      </c>
      <c r="C11" s="381" t="s">
        <v>457</v>
      </c>
      <c r="D11" s="381"/>
      <c r="E11" s="381"/>
      <c r="F11" s="381"/>
      <c r="G11" s="381"/>
      <c r="H11" s="381"/>
      <c r="I11" s="381"/>
      <c r="J11" s="381"/>
    </row>
    <row r="12" spans="1:10" s="117" customFormat="1" ht="18" customHeight="1">
      <c r="A12" s="378"/>
      <c r="B12" s="377" t="s">
        <v>311</v>
      </c>
      <c r="C12" s="381" t="s">
        <v>155</v>
      </c>
      <c r="D12" s="381"/>
      <c r="E12" s="381"/>
      <c r="F12" s="381"/>
      <c r="G12" s="381"/>
      <c r="H12" s="381"/>
      <c r="I12" s="381"/>
      <c r="J12" s="381"/>
    </row>
    <row r="13" spans="1:10" s="117" customFormat="1" ht="18" customHeight="1">
      <c r="A13" s="378"/>
      <c r="B13" s="377" t="s">
        <v>312</v>
      </c>
      <c r="C13" s="381" t="s">
        <v>310</v>
      </c>
      <c r="D13" s="381"/>
      <c r="E13" s="381"/>
      <c r="F13" s="381"/>
      <c r="G13" s="381"/>
      <c r="H13" s="381"/>
      <c r="I13" s="381"/>
      <c r="J13" s="381"/>
    </row>
    <row r="14" spans="1:10" s="117" customFormat="1" ht="18" customHeight="1">
      <c r="A14" s="378"/>
      <c r="B14" s="377" t="s">
        <v>313</v>
      </c>
      <c r="C14" s="381" t="s">
        <v>317</v>
      </c>
      <c r="D14" s="381"/>
      <c r="E14" s="381"/>
      <c r="F14" s="381"/>
      <c r="G14" s="381"/>
      <c r="H14" s="381"/>
      <c r="I14" s="381"/>
      <c r="J14" s="381"/>
    </row>
    <row r="15" spans="1:10" s="117" customFormat="1" ht="18" customHeight="1">
      <c r="A15" s="378"/>
      <c r="B15" s="377" t="s">
        <v>314</v>
      </c>
      <c r="C15" s="381" t="s">
        <v>318</v>
      </c>
      <c r="D15" s="381"/>
      <c r="E15" s="381"/>
      <c r="F15" s="381"/>
      <c r="G15" s="381"/>
      <c r="H15" s="381"/>
      <c r="I15" s="381"/>
      <c r="J15" s="381"/>
    </row>
    <row r="16" spans="1:10" s="117" customFormat="1" ht="18" customHeight="1">
      <c r="A16" s="378"/>
      <c r="B16" s="377" t="s">
        <v>315</v>
      </c>
      <c r="C16" s="381" t="s">
        <v>490</v>
      </c>
      <c r="D16" s="381"/>
      <c r="E16" s="381"/>
      <c r="F16" s="381"/>
      <c r="G16" s="381"/>
      <c r="H16" s="381"/>
      <c r="I16" s="381"/>
      <c r="J16" s="381"/>
    </row>
    <row r="17" spans="1:10" s="117" customFormat="1" ht="18" customHeight="1">
      <c r="A17" s="378"/>
      <c r="B17" s="377" t="s">
        <v>316</v>
      </c>
      <c r="C17" s="381" t="s">
        <v>319</v>
      </c>
      <c r="D17" s="381"/>
      <c r="E17" s="381"/>
      <c r="F17" s="381"/>
      <c r="G17" s="381"/>
      <c r="H17" s="381"/>
      <c r="I17" s="381"/>
      <c r="J17" s="381"/>
    </row>
    <row r="18" spans="1:10" ht="18" customHeight="1">
      <c r="A18" s="75"/>
      <c r="B18" s="758" t="s">
        <v>78</v>
      </c>
      <c r="C18" s="758"/>
      <c r="D18" s="758"/>
      <c r="E18" s="758"/>
      <c r="F18" s="758"/>
      <c r="G18" s="758"/>
      <c r="H18" s="758"/>
      <c r="I18" s="758"/>
      <c r="J18" s="758"/>
    </row>
    <row r="19" spans="1:10" ht="18" customHeight="1">
      <c r="B19" s="377" t="s">
        <v>153</v>
      </c>
      <c r="C19" s="755" t="s">
        <v>357</v>
      </c>
      <c r="D19" s="755"/>
      <c r="E19" s="755"/>
      <c r="F19" s="755"/>
      <c r="G19" s="755"/>
      <c r="H19" s="755"/>
      <c r="I19" s="755"/>
      <c r="J19" s="755"/>
    </row>
    <row r="20" spans="1:10" ht="18" customHeight="1">
      <c r="B20" s="377" t="s">
        <v>320</v>
      </c>
      <c r="C20" s="755" t="s">
        <v>358</v>
      </c>
      <c r="D20" s="755"/>
      <c r="E20" s="755"/>
      <c r="F20" s="755"/>
      <c r="G20" s="755"/>
      <c r="H20" s="755"/>
      <c r="I20" s="755"/>
      <c r="J20" s="755"/>
    </row>
    <row r="21" spans="1:10" ht="18" customHeight="1">
      <c r="A21" s="378"/>
      <c r="B21" s="377" t="s">
        <v>321</v>
      </c>
      <c r="C21" s="755" t="s">
        <v>359</v>
      </c>
      <c r="D21" s="755"/>
      <c r="E21" s="755"/>
      <c r="F21" s="755"/>
      <c r="G21" s="755"/>
      <c r="H21" s="755"/>
      <c r="I21" s="755"/>
      <c r="J21" s="755"/>
    </row>
    <row r="22" spans="1:10" ht="18" customHeight="1">
      <c r="A22" s="378"/>
      <c r="B22" s="377" t="s">
        <v>322</v>
      </c>
      <c r="C22" s="755" t="s">
        <v>360</v>
      </c>
      <c r="D22" s="755"/>
      <c r="E22" s="755"/>
      <c r="F22" s="755"/>
      <c r="G22" s="755"/>
      <c r="H22" s="755"/>
      <c r="I22" s="755"/>
      <c r="J22" s="755"/>
    </row>
    <row r="23" spans="1:10" ht="18" customHeight="1">
      <c r="A23" s="378"/>
      <c r="B23" s="377" t="s">
        <v>323</v>
      </c>
      <c r="C23" s="755" t="s">
        <v>458</v>
      </c>
      <c r="D23" s="755"/>
      <c r="E23" s="755"/>
      <c r="F23" s="755"/>
      <c r="G23" s="755"/>
      <c r="H23" s="755"/>
      <c r="I23" s="755"/>
      <c r="J23" s="755"/>
    </row>
    <row r="24" spans="1:10" ht="18" customHeight="1">
      <c r="A24" s="378"/>
      <c r="B24" s="377" t="s">
        <v>324</v>
      </c>
      <c r="C24" s="755" t="s">
        <v>465</v>
      </c>
      <c r="D24" s="755"/>
      <c r="E24" s="755"/>
      <c r="F24" s="755"/>
      <c r="G24" s="755"/>
      <c r="H24" s="755"/>
      <c r="I24" s="755"/>
      <c r="J24" s="755"/>
    </row>
    <row r="25" spans="1:10" ht="18" customHeight="1">
      <c r="A25" s="378"/>
      <c r="B25" s="377" t="s">
        <v>325</v>
      </c>
      <c r="C25" s="755" t="s">
        <v>466</v>
      </c>
      <c r="D25" s="755"/>
      <c r="E25" s="755"/>
      <c r="F25" s="755"/>
      <c r="G25" s="755"/>
      <c r="H25" s="755"/>
      <c r="I25" s="755"/>
      <c r="J25" s="755"/>
    </row>
    <row r="26" spans="1:10" ht="18" customHeight="1">
      <c r="A26" s="378"/>
      <c r="B26" s="377" t="s">
        <v>326</v>
      </c>
      <c r="C26" s="755" t="s">
        <v>361</v>
      </c>
      <c r="D26" s="755"/>
      <c r="E26" s="755"/>
      <c r="F26" s="755"/>
      <c r="G26" s="755"/>
      <c r="H26" s="755"/>
      <c r="I26" s="755"/>
      <c r="J26" s="755"/>
    </row>
    <row r="27" spans="1:10" ht="18" customHeight="1">
      <c r="A27" s="378"/>
      <c r="B27" s="377" t="s">
        <v>327</v>
      </c>
      <c r="C27" s="755" t="s">
        <v>362</v>
      </c>
      <c r="D27" s="755"/>
      <c r="E27" s="755"/>
      <c r="F27" s="755"/>
      <c r="G27" s="755"/>
      <c r="H27" s="755"/>
      <c r="I27" s="755"/>
      <c r="J27" s="755"/>
    </row>
    <row r="28" spans="1:10" ht="18" customHeight="1">
      <c r="A28" s="378"/>
      <c r="B28" s="377" t="s">
        <v>328</v>
      </c>
      <c r="C28" s="755" t="s">
        <v>138</v>
      </c>
      <c r="D28" s="755"/>
      <c r="E28" s="755"/>
      <c r="F28" s="755"/>
      <c r="G28" s="755"/>
      <c r="H28" s="755"/>
      <c r="I28" s="755"/>
      <c r="J28" s="755"/>
    </row>
    <row r="29" spans="1:10" ht="18" customHeight="1">
      <c r="A29" s="378"/>
      <c r="B29" s="377" t="s">
        <v>152</v>
      </c>
      <c r="C29" s="755" t="s">
        <v>467</v>
      </c>
      <c r="D29" s="755"/>
      <c r="E29" s="755"/>
      <c r="F29" s="755"/>
      <c r="G29" s="755"/>
      <c r="H29" s="755"/>
      <c r="I29" s="755"/>
      <c r="J29" s="755"/>
    </row>
    <row r="30" spans="1:10" ht="18" customHeight="1">
      <c r="A30" s="378"/>
      <c r="B30" s="377" t="s">
        <v>79</v>
      </c>
      <c r="C30" s="756" t="s">
        <v>468</v>
      </c>
      <c r="D30" s="755"/>
      <c r="E30" s="755"/>
      <c r="F30" s="755"/>
      <c r="G30" s="755"/>
      <c r="H30" s="755"/>
      <c r="I30" s="755"/>
      <c r="J30" s="755"/>
    </row>
    <row r="31" spans="1:10" ht="18" customHeight="1">
      <c r="A31" s="378"/>
      <c r="B31" s="377" t="s">
        <v>80</v>
      </c>
      <c r="C31" s="755" t="s">
        <v>459</v>
      </c>
      <c r="D31" s="755"/>
      <c r="E31" s="755"/>
      <c r="F31" s="755"/>
      <c r="G31" s="755"/>
      <c r="H31" s="755"/>
      <c r="I31" s="755"/>
      <c r="J31" s="755"/>
    </row>
    <row r="32" spans="1:10" ht="18" customHeight="1">
      <c r="A32" s="378"/>
      <c r="B32" s="377" t="s">
        <v>81</v>
      </c>
      <c r="C32" s="755" t="s">
        <v>469</v>
      </c>
      <c r="D32" s="755"/>
      <c r="E32" s="755"/>
      <c r="F32" s="755"/>
      <c r="G32" s="755"/>
      <c r="H32" s="755"/>
      <c r="I32" s="755"/>
      <c r="J32" s="755"/>
    </row>
    <row r="33" spans="1:10" ht="18.75" customHeight="1">
      <c r="A33" s="378"/>
      <c r="B33" s="377" t="s">
        <v>103</v>
      </c>
      <c r="C33" s="755" t="s">
        <v>470</v>
      </c>
      <c r="D33" s="755"/>
      <c r="E33" s="755"/>
      <c r="F33" s="755"/>
      <c r="G33" s="755"/>
      <c r="H33" s="755"/>
      <c r="I33" s="755"/>
      <c r="J33" s="755"/>
    </row>
    <row r="34" spans="1:10" ht="18.75" customHeight="1">
      <c r="A34" s="378"/>
      <c r="B34" s="377" t="s">
        <v>104</v>
      </c>
      <c r="C34" s="755" t="s">
        <v>460</v>
      </c>
      <c r="D34" s="755"/>
      <c r="E34" s="755"/>
      <c r="F34" s="755"/>
      <c r="G34" s="755"/>
      <c r="H34" s="755"/>
      <c r="I34" s="755"/>
      <c r="J34" s="755"/>
    </row>
    <row r="35" spans="1:10" ht="18.75" customHeight="1">
      <c r="A35" s="378"/>
      <c r="B35" s="377" t="s">
        <v>113</v>
      </c>
      <c r="C35" s="754" t="s">
        <v>464</v>
      </c>
      <c r="D35" s="754"/>
      <c r="E35" s="754"/>
      <c r="F35" s="754"/>
      <c r="G35" s="754"/>
      <c r="H35" s="754"/>
      <c r="I35" s="754"/>
      <c r="J35" s="754"/>
    </row>
    <row r="36" spans="1:10" ht="18.75" customHeight="1">
      <c r="A36" s="378"/>
      <c r="B36" s="377" t="s">
        <v>114</v>
      </c>
      <c r="C36" s="754" t="s">
        <v>463</v>
      </c>
      <c r="D36" s="754"/>
      <c r="E36" s="754"/>
      <c r="F36" s="754"/>
      <c r="G36" s="754"/>
      <c r="H36" s="754"/>
      <c r="I36" s="754"/>
      <c r="J36" s="754"/>
    </row>
    <row r="37" spans="1:10" ht="18.75" customHeight="1">
      <c r="A37" s="378"/>
      <c r="B37" s="377" t="s">
        <v>115</v>
      </c>
      <c r="C37" s="753" t="s">
        <v>461</v>
      </c>
      <c r="D37" s="754"/>
      <c r="E37" s="754"/>
      <c r="F37" s="754"/>
      <c r="G37" s="754"/>
      <c r="H37" s="754"/>
      <c r="I37" s="754"/>
      <c r="J37" s="754"/>
    </row>
    <row r="38" spans="1:10" ht="18.75" customHeight="1">
      <c r="A38" s="378"/>
      <c r="B38" s="377" t="s">
        <v>139</v>
      </c>
      <c r="C38" s="754" t="s">
        <v>363</v>
      </c>
      <c r="D38" s="754"/>
      <c r="E38" s="754"/>
      <c r="F38" s="754"/>
      <c r="G38" s="754"/>
      <c r="H38" s="754"/>
      <c r="I38" s="754"/>
      <c r="J38" s="754"/>
    </row>
    <row r="39" spans="1:10" ht="18.75" customHeight="1">
      <c r="A39" s="378"/>
      <c r="B39" s="377" t="s">
        <v>140</v>
      </c>
      <c r="C39" s="754" t="s">
        <v>364</v>
      </c>
      <c r="D39" s="754"/>
      <c r="E39" s="754"/>
      <c r="F39" s="754"/>
      <c r="G39" s="754"/>
      <c r="H39" s="754"/>
      <c r="I39" s="754"/>
      <c r="J39" s="754"/>
    </row>
    <row r="40" spans="1:10" ht="18.75" customHeight="1">
      <c r="A40" s="378"/>
      <c r="B40" s="377" t="s">
        <v>141</v>
      </c>
      <c r="C40" s="754" t="s">
        <v>365</v>
      </c>
      <c r="D40" s="754"/>
      <c r="E40" s="754"/>
      <c r="F40" s="754"/>
      <c r="G40" s="754"/>
      <c r="H40" s="754"/>
      <c r="I40" s="754"/>
      <c r="J40" s="754"/>
    </row>
    <row r="41" spans="1:10" ht="18.75" customHeight="1">
      <c r="A41" s="378"/>
      <c r="B41" s="377" t="s">
        <v>142</v>
      </c>
      <c r="C41" s="754" t="s">
        <v>462</v>
      </c>
      <c r="D41" s="754"/>
      <c r="E41" s="754"/>
      <c r="F41" s="754"/>
      <c r="G41" s="754"/>
      <c r="H41" s="754"/>
      <c r="I41" s="754"/>
      <c r="J41" s="754"/>
    </row>
    <row r="42" spans="1:10" ht="18.75" customHeight="1">
      <c r="A42" s="378"/>
      <c r="B42" s="377" t="s">
        <v>143</v>
      </c>
      <c r="C42" s="754" t="s">
        <v>351</v>
      </c>
      <c r="D42" s="754"/>
      <c r="E42" s="754"/>
      <c r="F42" s="754"/>
      <c r="G42" s="754"/>
      <c r="H42" s="754"/>
      <c r="I42" s="754"/>
      <c r="J42" s="754"/>
    </row>
    <row r="43" spans="1:10" ht="18.75" customHeight="1">
      <c r="A43" s="378"/>
      <c r="B43" s="377" t="s">
        <v>329</v>
      </c>
      <c r="C43" s="378" t="s">
        <v>352</v>
      </c>
      <c r="D43" s="378"/>
      <c r="E43" s="378"/>
      <c r="F43" s="378"/>
      <c r="G43" s="378"/>
      <c r="H43" s="378"/>
      <c r="I43" s="378"/>
      <c r="J43" s="378"/>
    </row>
    <row r="44" spans="1:10" ht="18.75" customHeight="1">
      <c r="A44" s="378"/>
      <c r="B44" s="377" t="s">
        <v>330</v>
      </c>
      <c r="C44" s="378" t="s">
        <v>366</v>
      </c>
      <c r="D44" s="378"/>
      <c r="E44" s="378"/>
      <c r="F44" s="378"/>
      <c r="G44" s="378"/>
      <c r="H44" s="378"/>
      <c r="I44" s="378"/>
      <c r="J44" s="378"/>
    </row>
    <row r="45" spans="1:10" ht="18.75" customHeight="1">
      <c r="A45" s="378"/>
      <c r="B45" s="377" t="s">
        <v>331</v>
      </c>
      <c r="C45" s="378" t="s">
        <v>367</v>
      </c>
      <c r="D45" s="378"/>
      <c r="E45" s="378"/>
      <c r="F45" s="378"/>
      <c r="G45" s="378"/>
      <c r="H45" s="378"/>
      <c r="I45" s="378"/>
      <c r="J45" s="378"/>
    </row>
    <row r="46" spans="1:10" ht="18.75" customHeight="1">
      <c r="A46" s="378"/>
      <c r="B46" s="377" t="s">
        <v>332</v>
      </c>
      <c r="C46" s="378" t="s">
        <v>471</v>
      </c>
      <c r="D46" s="378"/>
      <c r="E46" s="378"/>
      <c r="F46" s="378"/>
      <c r="G46" s="378"/>
      <c r="H46" s="378"/>
      <c r="I46" s="378"/>
      <c r="J46" s="378"/>
    </row>
    <row r="47" spans="1:10" ht="18.75" customHeight="1">
      <c r="A47" s="378"/>
      <c r="B47" s="377" t="s">
        <v>333</v>
      </c>
      <c r="C47" s="378" t="s">
        <v>353</v>
      </c>
      <c r="D47" s="378"/>
      <c r="E47" s="378"/>
      <c r="F47" s="378"/>
      <c r="G47" s="378"/>
      <c r="H47" s="378"/>
      <c r="I47" s="378"/>
      <c r="J47" s="378"/>
    </row>
    <row r="48" spans="1:10" ht="18.75" customHeight="1">
      <c r="A48" s="378"/>
      <c r="B48" s="377" t="s">
        <v>334</v>
      </c>
      <c r="C48" s="386" t="s">
        <v>354</v>
      </c>
      <c r="D48" s="378"/>
      <c r="E48" s="378"/>
      <c r="F48" s="378"/>
      <c r="G48" s="378"/>
      <c r="H48" s="378"/>
      <c r="I48" s="378"/>
      <c r="J48" s="378"/>
    </row>
    <row r="49" spans="1:10" ht="18.75" customHeight="1">
      <c r="A49" s="378"/>
      <c r="B49" s="377" t="s">
        <v>335</v>
      </c>
      <c r="C49" s="378" t="s">
        <v>368</v>
      </c>
      <c r="D49" s="378"/>
      <c r="E49" s="378"/>
      <c r="F49" s="378"/>
      <c r="G49" s="378"/>
      <c r="H49" s="378"/>
      <c r="I49" s="378"/>
      <c r="J49" s="378"/>
    </row>
    <row r="50" spans="1:10" ht="18.75" customHeight="1">
      <c r="A50" s="378"/>
      <c r="B50" s="377" t="s">
        <v>336</v>
      </c>
      <c r="C50" s="378" t="s">
        <v>369</v>
      </c>
      <c r="D50" s="378"/>
      <c r="E50" s="378"/>
      <c r="F50" s="378"/>
      <c r="G50" s="378"/>
      <c r="H50" s="378"/>
      <c r="I50" s="378"/>
      <c r="J50" s="378"/>
    </row>
    <row r="51" spans="1:10" ht="18.75" customHeight="1">
      <c r="A51" s="378"/>
      <c r="B51" s="377" t="s">
        <v>337</v>
      </c>
      <c r="C51" s="378" t="s">
        <v>370</v>
      </c>
      <c r="D51" s="378"/>
      <c r="E51" s="378"/>
      <c r="F51" s="378"/>
      <c r="G51" s="378"/>
      <c r="H51" s="378"/>
      <c r="I51" s="378"/>
      <c r="J51" s="378"/>
    </row>
    <row r="52" spans="1:10" ht="18.75" customHeight="1">
      <c r="A52" s="378"/>
      <c r="B52" s="377" t="s">
        <v>338</v>
      </c>
      <c r="C52" s="378" t="s">
        <v>371</v>
      </c>
      <c r="D52" s="378"/>
      <c r="E52" s="378"/>
      <c r="F52" s="378"/>
      <c r="G52" s="378"/>
      <c r="H52" s="378"/>
      <c r="I52" s="378"/>
      <c r="J52" s="378"/>
    </row>
    <row r="53" spans="1:10" ht="18.75" customHeight="1">
      <c r="A53" s="378"/>
      <c r="B53" s="377" t="s">
        <v>339</v>
      </c>
      <c r="C53" s="378" t="s">
        <v>372</v>
      </c>
      <c r="D53" s="378"/>
      <c r="E53" s="378"/>
      <c r="F53" s="378"/>
      <c r="G53" s="378"/>
      <c r="H53" s="378"/>
      <c r="I53" s="378"/>
      <c r="J53" s="378"/>
    </row>
    <row r="54" spans="1:10" ht="18.75" customHeight="1">
      <c r="A54" s="378"/>
      <c r="B54" s="377" t="s">
        <v>340</v>
      </c>
      <c r="C54" s="378" t="s">
        <v>144</v>
      </c>
      <c r="D54" s="378"/>
      <c r="E54" s="378"/>
      <c r="F54" s="378"/>
      <c r="G54" s="378"/>
      <c r="H54" s="378"/>
      <c r="I54" s="378"/>
      <c r="J54" s="378"/>
    </row>
    <row r="55" spans="1:10" ht="18.75" customHeight="1">
      <c r="A55" s="378"/>
      <c r="B55" s="377" t="s">
        <v>341</v>
      </c>
      <c r="C55" s="378" t="s">
        <v>145</v>
      </c>
      <c r="D55" s="378"/>
      <c r="E55" s="378"/>
      <c r="F55" s="378"/>
      <c r="G55" s="378"/>
      <c r="H55" s="378"/>
      <c r="I55" s="378"/>
      <c r="J55" s="378"/>
    </row>
    <row r="56" spans="1:10" ht="18.75" customHeight="1">
      <c r="A56" s="378"/>
      <c r="B56" s="377" t="s">
        <v>342</v>
      </c>
      <c r="C56" s="378" t="s">
        <v>356</v>
      </c>
      <c r="D56" s="378"/>
      <c r="E56" s="378"/>
      <c r="F56" s="378"/>
      <c r="G56" s="378"/>
      <c r="H56" s="378"/>
      <c r="I56" s="378"/>
      <c r="J56" s="378"/>
    </row>
    <row r="57" spans="1:10" ht="18.75" customHeight="1">
      <c r="A57" s="378"/>
      <c r="B57" s="377" t="s">
        <v>343</v>
      </c>
      <c r="C57" s="378" t="s">
        <v>355</v>
      </c>
      <c r="D57" s="378"/>
      <c r="E57" s="378"/>
      <c r="F57" s="378"/>
      <c r="G57" s="378"/>
      <c r="H57" s="378"/>
      <c r="I57" s="378"/>
      <c r="J57" s="378"/>
    </row>
    <row r="58" spans="1:10" ht="18.75" customHeight="1">
      <c r="A58" s="378"/>
      <c r="B58" s="377" t="s">
        <v>344</v>
      </c>
      <c r="C58" s="378" t="s">
        <v>373</v>
      </c>
      <c r="D58" s="378"/>
      <c r="E58" s="378"/>
      <c r="F58" s="378"/>
      <c r="G58" s="378"/>
      <c r="H58" s="378"/>
      <c r="I58" s="378"/>
      <c r="J58" s="378"/>
    </row>
    <row r="59" spans="1:10" ht="18.75" customHeight="1">
      <c r="A59" s="378"/>
      <c r="B59" s="377" t="s">
        <v>345</v>
      </c>
      <c r="C59" s="378" t="s">
        <v>374</v>
      </c>
      <c r="D59" s="378"/>
      <c r="E59" s="378"/>
      <c r="F59" s="378"/>
      <c r="G59" s="378"/>
      <c r="H59" s="378"/>
      <c r="I59" s="378"/>
      <c r="J59" s="378"/>
    </row>
    <row r="60" spans="1:10" ht="18.75" customHeight="1">
      <c r="A60" s="378"/>
      <c r="B60" s="377" t="s">
        <v>346</v>
      </c>
      <c r="C60" s="378" t="s">
        <v>375</v>
      </c>
      <c r="D60" s="378"/>
      <c r="E60" s="378"/>
      <c r="F60" s="378"/>
      <c r="G60" s="378"/>
      <c r="H60" s="378"/>
      <c r="I60" s="378"/>
      <c r="J60" s="378"/>
    </row>
    <row r="61" spans="1:10" ht="18.75" customHeight="1">
      <c r="A61" s="378"/>
      <c r="B61" s="377" t="s">
        <v>347</v>
      </c>
      <c r="C61" s="378" t="s">
        <v>376</v>
      </c>
      <c r="D61" s="378"/>
      <c r="E61" s="378"/>
      <c r="F61" s="378"/>
      <c r="G61" s="378"/>
      <c r="H61" s="378"/>
      <c r="I61" s="378"/>
      <c r="J61" s="378"/>
    </row>
    <row r="62" spans="1:10" ht="18.75" customHeight="1">
      <c r="A62" s="378"/>
      <c r="B62" s="377" t="s">
        <v>348</v>
      </c>
      <c r="C62" s="378" t="s">
        <v>377</v>
      </c>
      <c r="D62" s="378"/>
      <c r="E62" s="378"/>
      <c r="F62" s="378"/>
      <c r="G62" s="378"/>
      <c r="H62" s="378"/>
      <c r="I62" s="378"/>
      <c r="J62" s="378"/>
    </row>
    <row r="63" spans="1:10" ht="18.75" customHeight="1">
      <c r="A63" s="378"/>
      <c r="B63" s="377" t="s">
        <v>349</v>
      </c>
      <c r="C63" s="378" t="s">
        <v>378</v>
      </c>
      <c r="D63" s="378"/>
      <c r="E63" s="378"/>
      <c r="F63" s="378"/>
      <c r="G63" s="378"/>
      <c r="H63" s="378"/>
      <c r="I63" s="378"/>
      <c r="J63" s="378"/>
    </row>
  </sheetData>
  <mergeCells count="34">
    <mergeCell ref="C38:J38"/>
    <mergeCell ref="C39:J39"/>
    <mergeCell ref="C40:J40"/>
    <mergeCell ref="C41:J41"/>
    <mergeCell ref="C42:J42"/>
    <mergeCell ref="C25:J25"/>
    <mergeCell ref="C26:J26"/>
    <mergeCell ref="C7:J7"/>
    <mergeCell ref="A1:J1"/>
    <mergeCell ref="B3:J3"/>
    <mergeCell ref="C4:J4"/>
    <mergeCell ref="C5:J5"/>
    <mergeCell ref="C6:J6"/>
    <mergeCell ref="C8:J8"/>
    <mergeCell ref="C10:J10"/>
    <mergeCell ref="B18:J18"/>
    <mergeCell ref="C19:J19"/>
    <mergeCell ref="C20:J20"/>
    <mergeCell ref="C37:J37"/>
    <mergeCell ref="C33:J33"/>
    <mergeCell ref="C34:J34"/>
    <mergeCell ref="C9:J9"/>
    <mergeCell ref="C35:J35"/>
    <mergeCell ref="C36:J36"/>
    <mergeCell ref="C28:J28"/>
    <mergeCell ref="C29:J29"/>
    <mergeCell ref="C30:J30"/>
    <mergeCell ref="C31:J31"/>
    <mergeCell ref="C32:J32"/>
    <mergeCell ref="C27:J27"/>
    <mergeCell ref="C21:J21"/>
    <mergeCell ref="C22:J22"/>
    <mergeCell ref="C23:J23"/>
    <mergeCell ref="C24:J24"/>
  </mergeCells>
  <hyperlinks>
    <hyperlink ref="B2" location="Metodologie!A1" display="Metodologie"/>
    <hyperlink ref="B4" location="'F1'!A1" display="Tab. F1"/>
    <hyperlink ref="B5" location="'F1'!A1" display="Tab. F2"/>
    <hyperlink ref="B6" location="'F2'!A1" display="Tab. F3"/>
    <hyperlink ref="B7" location="'F3'!A1" display="Tab. F4"/>
    <hyperlink ref="B8" location="'F4'!A1" display="Tab. F5"/>
    <hyperlink ref="B9" location="'F6'!A1" display="Tab. F6"/>
    <hyperlink ref="B10" location="'F8'!A1" display="Tab. F7"/>
    <hyperlink ref="B11" location="'F10'!A1" display="Tab. F8"/>
    <hyperlink ref="B12" location="'F12'!A1" display="Tab. F9"/>
    <hyperlink ref="B13" location="'F14'!A1" display="Tab. F10"/>
    <hyperlink ref="B14" location="'F18'!A1" display="Tab. F11"/>
    <hyperlink ref="B15" location="'F20'!A1" display="Tab. F12"/>
    <hyperlink ref="B16" location="'F21'!A1" display="Tab. F13"/>
    <hyperlink ref="B17" location="'F22'!A1" display="Tab. F14"/>
    <hyperlink ref="B19" location="'F1'!A1" display="Graf F1"/>
    <hyperlink ref="B20" location="'F1'!A1" display="Graf F2"/>
    <hyperlink ref="B21" location="'F2'!A1" display="Graf F3"/>
    <hyperlink ref="B22" location="'F2'!A1" display="Graf F4"/>
    <hyperlink ref="B23" location="'F2'!A1" display="Graf F5"/>
    <hyperlink ref="B24" location="'F3'!A1" display="Graf F6"/>
    <hyperlink ref="B25" location="'F3'!A1" display="Graf F7"/>
    <hyperlink ref="B26" location="'F4'!A1" display="Graf F8"/>
    <hyperlink ref="B27" location="'F4'!A1" display="Graf F9"/>
    <hyperlink ref="B28" location="'F5'!A1" display="Graf F10"/>
    <hyperlink ref="B29" location="'F6'!A1" display="Graf F11"/>
    <hyperlink ref="B30" location="'F6'!A1" display="Graf F12"/>
    <hyperlink ref="B31" location="'F7'!A1" display="Graf F13"/>
    <hyperlink ref="B32" location="'F8'!A1" display="Graf F14"/>
    <hyperlink ref="B33" location="'F8'!A1" display="Graf F15"/>
    <hyperlink ref="B34" location="'F9'!A1" display="Graf F16"/>
    <hyperlink ref="B35" location="'F10'!A1" display="Graf F17"/>
    <hyperlink ref="B36" location="'F10'!A1" display="Graf F18"/>
    <hyperlink ref="B37" location="'F11'!A1" display="Graf F19"/>
    <hyperlink ref="B38" location="'F12'!A1" display="Graf F20"/>
    <hyperlink ref="B39" location="'F12'!A1" display="Graf F21"/>
    <hyperlink ref="B40" location="'F12'!A1" display="Graf F22"/>
    <hyperlink ref="B41" location="'F12'!A1" display="Graf F23"/>
    <hyperlink ref="B42" location="'F13'!A1" display="Graf F24"/>
    <hyperlink ref="B43" location="'F13'!A1" display="Graf F25"/>
    <hyperlink ref="B44" location="'F14'!A1" display="Graf F26"/>
    <hyperlink ref="B45" location="'F14'!A1" display="Graf F27"/>
    <hyperlink ref="B46" location="'F14'!A1" display="Graf F28"/>
    <hyperlink ref="B47" location="'F15'!A1" display="Graf F29"/>
    <hyperlink ref="B48" location="'F15'!A1" display="Graf F30"/>
    <hyperlink ref="B49" location="'F16'!A1" display="Graf F31"/>
    <hyperlink ref="B50" location="'F16'!A1" display="Graf F32"/>
    <hyperlink ref="B51" location="'F17'!A1" display="Graf F33"/>
    <hyperlink ref="B52" location="'F17'!A1" display="Graf F34"/>
    <hyperlink ref="B53" location="'F18'!A1" display="Graf F35"/>
    <hyperlink ref="B54" location="'F18'!A1" display="Graf F36"/>
    <hyperlink ref="B55" location="'F18'!A1" display="Graf F37"/>
    <hyperlink ref="B56" location="'F19'!A1" display="Graf F38"/>
    <hyperlink ref="B57" location="'F19'!A1" display="Graf F39"/>
    <hyperlink ref="B58" location="'F20'!A1" display="Graf F40"/>
    <hyperlink ref="B59" location="'F20'!A1" display="Graf F41"/>
    <hyperlink ref="B60" location="'F21'!A1" display="Graf F42"/>
    <hyperlink ref="B61" location="'F21'!A1" display="Graf F43"/>
    <hyperlink ref="B62" location="'F22'!A1" display="Graf F44"/>
    <hyperlink ref="B63" location="'F22'!A1" display="Graf F45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16.42578125" style="102" customWidth="1"/>
    <col min="2" max="2" width="8.28515625" style="102" customWidth="1"/>
    <col min="3" max="3" width="8.42578125" style="102" customWidth="1"/>
    <col min="4" max="4" width="8.28515625" style="102" customWidth="1"/>
    <col min="5" max="5" width="2.85546875" style="13" customWidth="1"/>
    <col min="6" max="6" width="14" style="13" customWidth="1"/>
    <col min="7" max="7" width="21.42578125" style="410" customWidth="1"/>
    <col min="8" max="10" width="5.7109375" style="410" customWidth="1"/>
    <col min="11" max="17" width="5.7109375" style="111" customWidth="1"/>
    <col min="18" max="16384" width="9.140625" style="101"/>
  </cols>
  <sheetData>
    <row r="1" spans="1:26" s="103" customFormat="1" ht="24" customHeight="1">
      <c r="A1" s="786" t="s">
        <v>51</v>
      </c>
      <c r="B1" s="786"/>
      <c r="C1" s="786"/>
      <c r="D1" s="790"/>
      <c r="E1" s="5"/>
      <c r="F1" s="115" t="s">
        <v>83</v>
      </c>
      <c r="G1" s="410"/>
      <c r="H1" s="410"/>
      <c r="I1" s="410"/>
      <c r="J1" s="410"/>
      <c r="K1" s="111"/>
      <c r="L1" s="111"/>
      <c r="M1" s="111"/>
      <c r="N1" s="111"/>
      <c r="O1" s="111"/>
      <c r="P1" s="111"/>
      <c r="Q1" s="111"/>
    </row>
    <row r="2" spans="1:26" s="102" customFormat="1" ht="30" customHeight="1">
      <c r="A2" s="759" t="s">
        <v>447</v>
      </c>
      <c r="B2" s="759"/>
      <c r="C2" s="759"/>
      <c r="D2" s="759"/>
      <c r="E2" s="24"/>
      <c r="F2" s="115" t="s">
        <v>84</v>
      </c>
      <c r="G2" s="446"/>
      <c r="H2" s="450"/>
      <c r="I2" s="450"/>
      <c r="J2" s="450"/>
      <c r="K2" s="217"/>
      <c r="L2" s="217"/>
      <c r="M2" s="217"/>
      <c r="N2" s="217"/>
      <c r="O2" s="217"/>
      <c r="P2" s="217"/>
      <c r="Q2" s="111"/>
    </row>
    <row r="3" spans="1:26" s="107" customFormat="1" ht="10.5" customHeight="1">
      <c r="A3" s="363"/>
      <c r="B3" s="364"/>
      <c r="C3" s="364"/>
      <c r="D3" s="365" t="s">
        <v>30</v>
      </c>
      <c r="E3" s="111"/>
      <c r="F3" s="111"/>
      <c r="G3" s="450"/>
      <c r="H3" s="795"/>
      <c r="I3" s="795"/>
      <c r="J3" s="795"/>
      <c r="K3" s="796"/>
      <c r="L3" s="796"/>
      <c r="M3" s="796"/>
    </row>
    <row r="4" spans="1:26" s="228" customFormat="1" ht="21" customHeight="1">
      <c r="A4" s="366"/>
      <c r="B4" s="573" t="s">
        <v>414</v>
      </c>
      <c r="C4" s="573" t="s">
        <v>415</v>
      </c>
      <c r="D4" s="574" t="s">
        <v>483</v>
      </c>
      <c r="E4" s="21"/>
      <c r="F4" s="21"/>
      <c r="G4" s="540"/>
      <c r="H4" s="486"/>
      <c r="I4" s="486"/>
      <c r="J4" s="486"/>
      <c r="K4" s="371"/>
      <c r="L4" s="371"/>
      <c r="M4" s="371"/>
    </row>
    <row r="5" spans="1:26" s="228" customFormat="1" ht="9.75" customHeight="1">
      <c r="A5" s="363" t="s">
        <v>31</v>
      </c>
      <c r="B5" s="191">
        <v>5.4757939916713116</v>
      </c>
      <c r="C5" s="192">
        <v>22.521726094782881</v>
      </c>
      <c r="D5" s="168">
        <v>10.642101537057362</v>
      </c>
      <c r="E5" s="111"/>
      <c r="F5" s="111"/>
      <c r="G5" s="541"/>
      <c r="H5" s="487"/>
      <c r="I5" s="542"/>
      <c r="J5" s="542"/>
      <c r="K5" s="171"/>
      <c r="L5" s="168"/>
      <c r="M5" s="168"/>
    </row>
    <row r="6" spans="1:26" s="228" customFormat="1" ht="9.75" customHeight="1">
      <c r="A6" s="368" t="s">
        <v>32</v>
      </c>
      <c r="B6" s="193">
        <v>5.9718928409088781</v>
      </c>
      <c r="C6" s="193">
        <v>24.317875875574206</v>
      </c>
      <c r="D6" s="169">
        <v>11.613745084811042</v>
      </c>
      <c r="E6" s="111"/>
      <c r="F6" s="111"/>
      <c r="G6" s="540"/>
      <c r="H6" s="426"/>
      <c r="I6" s="426"/>
      <c r="J6" s="426"/>
      <c r="K6" s="169"/>
      <c r="L6" s="169"/>
      <c r="M6" s="169"/>
      <c r="N6" s="111"/>
    </row>
    <row r="7" spans="1:26" s="228" customFormat="1" ht="9.75" customHeight="1">
      <c r="A7" s="372" t="s">
        <v>33</v>
      </c>
      <c r="B7" s="137"/>
      <c r="C7" s="137"/>
      <c r="D7" s="6"/>
      <c r="E7" s="111"/>
      <c r="F7" s="111"/>
      <c r="G7" s="543"/>
      <c r="H7" s="426"/>
      <c r="I7" s="426"/>
      <c r="J7" s="426"/>
      <c r="K7" s="26"/>
      <c r="L7" s="26"/>
      <c r="M7" s="26"/>
      <c r="N7" s="111"/>
    </row>
    <row r="8" spans="1:26" s="228" customFormat="1" ht="9.75" customHeight="1">
      <c r="A8" s="373" t="s">
        <v>34</v>
      </c>
      <c r="B8" s="194">
        <v>4.9098281235303931</v>
      </c>
      <c r="C8" s="194">
        <v>25.046177185761177</v>
      </c>
      <c r="D8" s="170">
        <v>10.532690632909492</v>
      </c>
      <c r="E8" s="111"/>
      <c r="F8" s="111"/>
      <c r="G8" s="544"/>
      <c r="H8" s="545"/>
      <c r="I8" s="545"/>
      <c r="J8" s="545"/>
      <c r="K8" s="169"/>
      <c r="L8" s="169"/>
      <c r="M8" s="169"/>
      <c r="N8" s="111"/>
      <c r="V8" s="15"/>
      <c r="W8" s="15"/>
      <c r="Y8" s="15"/>
      <c r="Z8" s="15"/>
    </row>
    <row r="9" spans="1:26" s="228" customFormat="1" ht="9.75" customHeight="1">
      <c r="A9" s="364" t="s">
        <v>35</v>
      </c>
      <c r="B9" s="194">
        <v>6.0133912627725081</v>
      </c>
      <c r="C9" s="194">
        <v>20.123811142780056</v>
      </c>
      <c r="D9" s="170">
        <v>10.746028305100493</v>
      </c>
      <c r="E9" s="111"/>
      <c r="F9" s="111"/>
      <c r="G9" s="540"/>
      <c r="H9" s="545"/>
      <c r="I9" s="545"/>
      <c r="J9" s="545"/>
      <c r="K9" s="169"/>
      <c r="L9" s="169"/>
      <c r="M9" s="169"/>
      <c r="N9" s="111"/>
      <c r="W9" s="25"/>
      <c r="Y9" s="25"/>
      <c r="Z9" s="25"/>
    </row>
    <row r="10" spans="1:26" s="228" customFormat="1" ht="9.75" customHeight="1">
      <c r="A10" s="372" t="s">
        <v>36</v>
      </c>
      <c r="B10" s="137"/>
      <c r="C10" s="137"/>
      <c r="D10" s="6"/>
      <c r="E10" s="111"/>
      <c r="F10" s="111"/>
      <c r="G10" s="543"/>
      <c r="H10" s="429"/>
      <c r="I10" s="429"/>
      <c r="J10" s="429"/>
      <c r="K10" s="169"/>
      <c r="L10" s="169"/>
      <c r="M10" s="169"/>
      <c r="N10" s="111"/>
      <c r="W10" s="25"/>
      <c r="Y10" s="25"/>
      <c r="Z10" s="25"/>
    </row>
    <row r="11" spans="1:26" s="228" customFormat="1" ht="9.75" customHeight="1">
      <c r="A11" s="364" t="s">
        <v>286</v>
      </c>
      <c r="B11" s="194">
        <v>11.011658422000991</v>
      </c>
      <c r="C11" s="194">
        <v>35.931888413759268</v>
      </c>
      <c r="D11" s="170">
        <v>13.771444807801931</v>
      </c>
      <c r="E11" s="111"/>
      <c r="F11" s="111"/>
      <c r="G11" s="540"/>
      <c r="H11" s="545"/>
      <c r="I11" s="545"/>
      <c r="J11" s="545"/>
      <c r="K11" s="169"/>
      <c r="L11" s="169"/>
      <c r="M11" s="169"/>
      <c r="N11" s="111"/>
    </row>
    <row r="12" spans="1:26" s="228" customFormat="1" ht="9.75" customHeight="1">
      <c r="A12" s="364" t="s">
        <v>287</v>
      </c>
      <c r="B12" s="194">
        <v>5.3672277247674991</v>
      </c>
      <c r="C12" s="194">
        <v>24.469284965792419</v>
      </c>
      <c r="D12" s="170">
        <v>15.506702973389624</v>
      </c>
      <c r="E12" s="111"/>
      <c r="F12" s="111"/>
      <c r="G12" s="540"/>
      <c r="H12" s="545"/>
      <c r="I12" s="545"/>
      <c r="J12" s="545"/>
      <c r="K12" s="169"/>
      <c r="L12" s="169"/>
      <c r="M12" s="169"/>
      <c r="N12" s="111"/>
    </row>
    <row r="13" spans="1:26" s="228" customFormat="1" ht="9.75" customHeight="1">
      <c r="A13" s="364" t="s">
        <v>288</v>
      </c>
      <c r="B13" s="194">
        <v>1.7887304962867481</v>
      </c>
      <c r="C13" s="194">
        <v>11.468808864667693</v>
      </c>
      <c r="D13" s="170">
        <v>3.8307320324713903</v>
      </c>
      <c r="E13" s="111"/>
      <c r="F13" s="111"/>
      <c r="G13" s="540"/>
      <c r="H13" s="545"/>
      <c r="I13" s="545"/>
      <c r="J13" s="545"/>
      <c r="K13" s="169"/>
      <c r="L13" s="169"/>
      <c r="M13" s="169"/>
      <c r="N13" s="111"/>
    </row>
    <row r="14" spans="1:26" s="228" customFormat="1" ht="9.75" customHeight="1">
      <c r="A14" s="372" t="s">
        <v>37</v>
      </c>
      <c r="B14" s="137"/>
      <c r="C14" s="137"/>
      <c r="D14" s="6"/>
      <c r="E14" s="111"/>
      <c r="F14" s="111"/>
      <c r="G14" s="543"/>
      <c r="H14" s="429"/>
      <c r="I14" s="429"/>
      <c r="J14" s="429"/>
      <c r="K14" s="169"/>
      <c r="L14" s="169"/>
      <c r="M14" s="169"/>
      <c r="N14" s="111"/>
    </row>
    <row r="15" spans="1:26" s="228" customFormat="1" ht="9.75" customHeight="1">
      <c r="A15" s="107" t="s">
        <v>38</v>
      </c>
      <c r="B15" s="194">
        <v>0.23021695021070704</v>
      </c>
      <c r="C15" s="194">
        <v>5.7197278439669574</v>
      </c>
      <c r="D15" s="170">
        <v>1.1204469648359143</v>
      </c>
      <c r="E15" s="111"/>
      <c r="F15" s="111"/>
      <c r="G15" s="540"/>
      <c r="H15" s="545"/>
      <c r="I15" s="545"/>
      <c r="J15" s="545"/>
      <c r="K15" s="169"/>
      <c r="L15" s="169"/>
      <c r="M15" s="169"/>
      <c r="N15" s="111"/>
    </row>
    <row r="16" spans="1:26" s="228" customFormat="1" ht="9.75" customHeight="1">
      <c r="A16" s="107" t="s">
        <v>39</v>
      </c>
      <c r="B16" s="194">
        <v>1.0849765918489329</v>
      </c>
      <c r="C16" s="194">
        <v>13.421383231055085</v>
      </c>
      <c r="D16" s="170">
        <v>6.8059097805773199</v>
      </c>
      <c r="E16" s="111"/>
      <c r="F16" s="111"/>
      <c r="G16" s="540"/>
      <c r="H16" s="545"/>
      <c r="I16" s="545"/>
      <c r="J16" s="545"/>
      <c r="K16" s="169"/>
      <c r="L16" s="169"/>
      <c r="M16" s="169"/>
      <c r="N16" s="111"/>
    </row>
    <row r="17" spans="1:17" s="228" customFormat="1" ht="9.75" customHeight="1">
      <c r="A17" s="107" t="s">
        <v>40</v>
      </c>
      <c r="B17" s="194">
        <v>5.1160850174915211</v>
      </c>
      <c r="C17" s="194">
        <v>23.021678803481052</v>
      </c>
      <c r="D17" s="170">
        <v>13.492959179953884</v>
      </c>
      <c r="E17" s="111"/>
      <c r="F17" s="111"/>
      <c r="G17" s="540"/>
      <c r="H17" s="545"/>
      <c r="I17" s="545"/>
      <c r="J17" s="545"/>
      <c r="K17" s="169"/>
      <c r="L17" s="169"/>
      <c r="M17" s="169"/>
      <c r="N17" s="111"/>
    </row>
    <row r="18" spans="1:17" s="228" customFormat="1" ht="9.75" customHeight="1">
      <c r="A18" s="107" t="s">
        <v>41</v>
      </c>
      <c r="B18" s="194">
        <v>11.476218935102946</v>
      </c>
      <c r="C18" s="194">
        <v>34.554939536627849</v>
      </c>
      <c r="D18" s="170">
        <v>19.741258264039821</v>
      </c>
      <c r="E18" s="111"/>
      <c r="F18" s="111"/>
      <c r="G18" s="540"/>
      <c r="H18" s="545"/>
      <c r="I18" s="545"/>
      <c r="J18" s="545"/>
      <c r="K18" s="169"/>
      <c r="L18" s="169"/>
      <c r="M18" s="169"/>
      <c r="N18" s="111"/>
    </row>
    <row r="19" spans="1:17" s="228" customFormat="1" ht="9.75" customHeight="1">
      <c r="A19" s="372" t="s">
        <v>42</v>
      </c>
      <c r="B19" s="137"/>
      <c r="C19" s="137"/>
      <c r="D19" s="6"/>
      <c r="E19" s="111"/>
      <c r="F19" s="111"/>
      <c r="G19" s="543"/>
      <c r="H19" s="429"/>
      <c r="I19" s="429"/>
      <c r="J19" s="429"/>
      <c r="K19" s="169"/>
      <c r="L19" s="169"/>
      <c r="M19" s="169"/>
      <c r="N19" s="111"/>
    </row>
    <row r="20" spans="1:17" s="228" customFormat="1" ht="9.75" customHeight="1">
      <c r="A20" s="364" t="s">
        <v>52</v>
      </c>
      <c r="B20" s="194">
        <v>0.40522298747330199</v>
      </c>
      <c r="C20" s="194">
        <v>17.847418744880486</v>
      </c>
      <c r="D20" s="170">
        <v>0.87500606048233798</v>
      </c>
      <c r="E20" s="111"/>
      <c r="F20" s="111"/>
      <c r="G20" s="540"/>
      <c r="H20" s="545"/>
      <c r="I20" s="545"/>
      <c r="J20" s="545"/>
      <c r="K20" s="169"/>
      <c r="L20" s="169"/>
      <c r="M20" s="169"/>
      <c r="N20" s="111"/>
    </row>
    <row r="21" spans="1:17" s="228" customFormat="1" ht="9.75" customHeight="1">
      <c r="A21" s="364" t="s">
        <v>43</v>
      </c>
      <c r="B21" s="194">
        <v>17.966218513791489</v>
      </c>
      <c r="C21" s="194">
        <v>50.124198882896245</v>
      </c>
      <c r="D21" s="170">
        <v>1.0320172368836373</v>
      </c>
      <c r="E21" s="111"/>
      <c r="F21" s="111"/>
      <c r="G21" s="540"/>
      <c r="H21" s="545"/>
      <c r="I21" s="545"/>
      <c r="J21" s="545"/>
      <c r="K21" s="169"/>
      <c r="L21" s="169"/>
      <c r="M21" s="169"/>
      <c r="N21" s="111"/>
    </row>
    <row r="22" spans="1:17" s="228" customFormat="1" ht="9.75" customHeight="1">
      <c r="A22" s="36" t="s">
        <v>46</v>
      </c>
      <c r="B22" s="195">
        <v>0.52828268993719307</v>
      </c>
      <c r="C22" s="195">
        <v>7.5867264082646892</v>
      </c>
      <c r="D22" s="190">
        <v>0.44841773108810223</v>
      </c>
      <c r="E22" s="111"/>
      <c r="F22" s="111"/>
      <c r="G22" s="546"/>
      <c r="H22" s="545"/>
      <c r="I22" s="545"/>
      <c r="J22" s="545"/>
      <c r="K22" s="169"/>
      <c r="L22" s="169"/>
      <c r="M22" s="169"/>
      <c r="N22" s="111"/>
    </row>
    <row r="23" spans="1:17" s="228" customFormat="1" ht="10.5" customHeight="1">
      <c r="A23" s="797" t="s">
        <v>44</v>
      </c>
      <c r="B23" s="797"/>
      <c r="C23" s="797"/>
      <c r="D23" s="798"/>
      <c r="E23" s="12"/>
      <c r="F23" s="12"/>
      <c r="G23" s="511"/>
      <c r="H23" s="410"/>
      <c r="I23" s="410"/>
      <c r="J23" s="410"/>
      <c r="K23" s="111"/>
      <c r="L23" s="111"/>
      <c r="M23" s="51"/>
      <c r="N23" s="111"/>
      <c r="O23" s="111"/>
      <c r="P23" s="111"/>
      <c r="Q23" s="111"/>
    </row>
    <row r="24" spans="1:17" s="228" customFormat="1" ht="8.25" customHeight="1">
      <c r="A24" s="124"/>
      <c r="B24" s="391"/>
      <c r="C24" s="391"/>
      <c r="D24" s="392"/>
      <c r="E24" s="12"/>
      <c r="F24" s="12"/>
      <c r="G24" s="511"/>
      <c r="H24" s="410"/>
      <c r="I24" s="410"/>
      <c r="J24" s="410"/>
      <c r="K24" s="111"/>
      <c r="L24" s="111"/>
      <c r="M24" s="51"/>
      <c r="N24" s="111"/>
      <c r="O24" s="111"/>
      <c r="P24" s="111"/>
      <c r="Q24" s="111"/>
    </row>
    <row r="25" spans="1:17" s="228" customFormat="1" ht="21" customHeight="1">
      <c r="A25" s="799" t="s">
        <v>429</v>
      </c>
      <c r="B25" s="799"/>
      <c r="C25" s="799"/>
      <c r="D25" s="799"/>
      <c r="E25" s="14"/>
      <c r="F25" s="14"/>
      <c r="G25" s="511"/>
      <c r="H25" s="410"/>
      <c r="I25" s="410"/>
      <c r="J25" s="495"/>
      <c r="O25" s="111"/>
      <c r="P25" s="111"/>
      <c r="Q25" s="111"/>
    </row>
    <row r="26" spans="1:17" s="228" customFormat="1" ht="11.25" customHeight="1">
      <c r="A26" s="107"/>
      <c r="B26" s="107"/>
      <c r="C26" s="107"/>
      <c r="D26" s="107"/>
      <c r="E26" s="220"/>
      <c r="F26" s="285"/>
      <c r="G26" s="410"/>
      <c r="H26" s="410" t="s">
        <v>47</v>
      </c>
      <c r="I26" s="410" t="s">
        <v>48</v>
      </c>
      <c r="J26" s="495"/>
      <c r="K26" s="218"/>
      <c r="L26" s="218"/>
      <c r="M26" s="218"/>
      <c r="O26" s="111"/>
      <c r="P26" s="111"/>
    </row>
    <row r="27" spans="1:17" s="228" customFormat="1" ht="11.25" customHeight="1">
      <c r="E27" s="220"/>
      <c r="F27" s="285"/>
      <c r="G27" s="497" t="s">
        <v>23</v>
      </c>
      <c r="H27" s="418">
        <f>27.7097888714222/100</f>
        <v>0.27709788871422203</v>
      </c>
      <c r="I27" s="490">
        <f>34.3402112744464/100</f>
        <v>0.34340211274446403</v>
      </c>
      <c r="J27" s="495"/>
      <c r="K27" s="196"/>
      <c r="L27" s="197"/>
      <c r="M27" s="198"/>
      <c r="O27" s="111"/>
      <c r="P27" s="111"/>
    </row>
    <row r="28" spans="1:17" s="228" customFormat="1" ht="11.25" customHeight="1">
      <c r="A28" s="107"/>
      <c r="B28" s="107"/>
      <c r="C28" s="107"/>
      <c r="D28" s="107"/>
      <c r="E28" s="220"/>
      <c r="F28" s="285"/>
      <c r="G28" s="497"/>
      <c r="H28" s="425"/>
      <c r="I28" s="490"/>
      <c r="J28" s="495"/>
      <c r="K28" s="196"/>
      <c r="L28" s="197"/>
      <c r="M28" s="198"/>
      <c r="O28" s="111"/>
      <c r="P28" s="111"/>
    </row>
    <row r="29" spans="1:17" s="228" customFormat="1" ht="11.25" customHeight="1">
      <c r="A29" s="107"/>
      <c r="B29" s="107"/>
      <c r="C29" s="107"/>
      <c r="D29" s="107"/>
      <c r="E29" s="220"/>
      <c r="F29" s="220"/>
      <c r="G29" s="419" t="s">
        <v>49</v>
      </c>
      <c r="H29" s="420">
        <v>0.29690165449778105</v>
      </c>
      <c r="I29" s="490">
        <v>0.35853242659158951</v>
      </c>
      <c r="J29" s="495"/>
      <c r="K29" s="199"/>
      <c r="L29" s="197"/>
      <c r="M29" s="198"/>
      <c r="O29" s="111"/>
      <c r="P29" s="111"/>
    </row>
    <row r="30" spans="1:17" s="228" customFormat="1" ht="11.25" customHeight="1">
      <c r="A30" s="107"/>
      <c r="B30" s="107"/>
      <c r="C30" s="107"/>
      <c r="D30" s="107"/>
      <c r="E30" s="220"/>
      <c r="F30" s="220"/>
      <c r="G30" s="419" t="s">
        <v>50</v>
      </c>
      <c r="H30" s="420">
        <v>0.25828677122097188</v>
      </c>
      <c r="I30" s="490">
        <v>0.32827571482291967</v>
      </c>
      <c r="J30" s="547"/>
      <c r="K30" s="199"/>
      <c r="L30" s="197"/>
      <c r="M30" s="198"/>
      <c r="O30" s="111"/>
      <c r="P30" s="111"/>
    </row>
    <row r="31" spans="1:17" s="228" customFormat="1" ht="11.25" customHeight="1">
      <c r="A31" s="107"/>
      <c r="B31" s="107"/>
      <c r="C31" s="107"/>
      <c r="D31" s="107"/>
      <c r="E31" s="220"/>
      <c r="F31" s="220"/>
      <c r="G31" s="419"/>
      <c r="H31" s="490"/>
      <c r="I31" s="490"/>
      <c r="J31" s="493"/>
      <c r="K31" s="199"/>
      <c r="L31" s="198"/>
      <c r="M31" s="198"/>
      <c r="O31" s="111"/>
      <c r="P31" s="111"/>
    </row>
    <row r="32" spans="1:17" s="228" customFormat="1" ht="11.25" customHeight="1">
      <c r="A32" s="107"/>
      <c r="B32" s="107"/>
      <c r="C32" s="107"/>
      <c r="D32" s="107"/>
      <c r="E32" s="220"/>
      <c r="F32" s="220"/>
      <c r="G32" s="540" t="s">
        <v>289</v>
      </c>
      <c r="H32" s="420">
        <v>0.42000718283038813</v>
      </c>
      <c r="I32" s="490">
        <v>0.42422734003901125</v>
      </c>
      <c r="J32" s="493"/>
      <c r="K32" s="199"/>
      <c r="L32" s="198"/>
      <c r="M32" s="198"/>
      <c r="O32" s="111"/>
      <c r="P32" s="111"/>
    </row>
    <row r="33" spans="1:17" s="228" customFormat="1" ht="11.25" customHeight="1">
      <c r="A33" s="107"/>
      <c r="B33" s="107"/>
      <c r="C33" s="107"/>
      <c r="D33" s="107"/>
      <c r="E33" s="220"/>
      <c r="F33" s="220"/>
      <c r="G33" s="540" t="s">
        <v>290</v>
      </c>
      <c r="H33" s="420">
        <v>0.32306644029542453</v>
      </c>
      <c r="I33" s="490">
        <v>0.33755462494789595</v>
      </c>
      <c r="J33" s="493"/>
      <c r="K33" s="199"/>
      <c r="L33" s="198"/>
      <c r="M33" s="198"/>
      <c r="O33" s="111"/>
      <c r="P33" s="111"/>
    </row>
    <row r="34" spans="1:17" s="228" customFormat="1" ht="18" customHeight="1">
      <c r="A34" s="107"/>
      <c r="B34" s="107"/>
      <c r="C34" s="107"/>
      <c r="D34" s="107"/>
      <c r="E34" s="220"/>
      <c r="F34" s="220"/>
      <c r="G34" s="540" t="s">
        <v>288</v>
      </c>
      <c r="H34" s="420">
        <v>0.13511324073922995</v>
      </c>
      <c r="I34" s="490">
        <v>0.25141886520021545</v>
      </c>
      <c r="J34" s="410"/>
      <c r="K34" s="199"/>
      <c r="L34" s="198"/>
      <c r="M34" s="198"/>
      <c r="O34" s="111"/>
      <c r="P34" s="111"/>
    </row>
    <row r="35" spans="1:17" s="228" customFormat="1" ht="8.25" customHeight="1">
      <c r="E35" s="220"/>
      <c r="F35" s="220"/>
      <c r="G35" s="419"/>
      <c r="H35" s="420"/>
      <c r="I35" s="421"/>
      <c r="J35" s="410"/>
      <c r="K35" s="199"/>
      <c r="L35" s="198"/>
      <c r="M35" s="198"/>
      <c r="O35" s="111"/>
      <c r="P35" s="111"/>
    </row>
    <row r="36" spans="1:17" s="228" customFormat="1" ht="21" customHeight="1">
      <c r="A36" s="800" t="s">
        <v>448</v>
      </c>
      <c r="B36" s="800"/>
      <c r="C36" s="800"/>
      <c r="D36" s="800"/>
      <c r="E36" s="220"/>
      <c r="F36" s="220"/>
      <c r="G36" s="406"/>
      <c r="H36" s="548"/>
      <c r="I36" s="548"/>
      <c r="J36" s="410"/>
      <c r="K36" s="199"/>
      <c r="L36" s="198"/>
      <c r="M36" s="198"/>
      <c r="O36" s="111"/>
      <c r="P36" s="111"/>
    </row>
    <row r="37" spans="1:17" s="228" customFormat="1" ht="11.25" customHeight="1">
      <c r="E37" s="220"/>
      <c r="F37" s="285"/>
      <c r="G37" s="410"/>
      <c r="H37" s="410" t="s">
        <v>47</v>
      </c>
      <c r="I37" s="410" t="s">
        <v>48</v>
      </c>
      <c r="J37" s="410"/>
      <c r="K37" s="199"/>
      <c r="L37" s="198"/>
      <c r="M37" s="198"/>
      <c r="O37" s="111"/>
      <c r="P37" s="111"/>
    </row>
    <row r="38" spans="1:17" s="228" customFormat="1" ht="11.25" customHeight="1">
      <c r="E38" s="220"/>
      <c r="F38" s="285"/>
      <c r="G38" s="497" t="s">
        <v>23</v>
      </c>
      <c r="H38" s="418">
        <f>22.5217260947829/100</f>
        <v>0.22521726094782898</v>
      </c>
      <c r="I38" s="490">
        <f>27.9107443203107/100</f>
        <v>0.27910744320310704</v>
      </c>
      <c r="J38" s="508"/>
      <c r="O38" s="111"/>
      <c r="P38" s="111"/>
    </row>
    <row r="39" spans="1:17" s="228" customFormat="1" ht="11.25" customHeight="1">
      <c r="E39" s="220"/>
      <c r="F39" s="285"/>
      <c r="G39" s="410"/>
      <c r="H39" s="425"/>
      <c r="I39" s="425"/>
      <c r="J39" s="508"/>
      <c r="O39" s="111"/>
      <c r="P39" s="111"/>
    </row>
    <row r="40" spans="1:17" s="228" customFormat="1" ht="11.25" customHeight="1">
      <c r="A40" s="389"/>
      <c r="B40" s="389"/>
      <c r="C40" s="389"/>
      <c r="D40" s="389"/>
      <c r="E40" s="220"/>
      <c r="F40" s="285"/>
      <c r="G40" s="419" t="s">
        <v>49</v>
      </c>
      <c r="H40" s="420">
        <f>25.0461771857612/100</f>
        <v>0.25046177185761198</v>
      </c>
      <c r="I40" s="490">
        <v>0.3024525645855225</v>
      </c>
      <c r="J40" s="549"/>
      <c r="K40" s="111"/>
      <c r="L40" s="111"/>
      <c r="M40" s="111"/>
      <c r="N40" s="111"/>
      <c r="O40" s="111"/>
      <c r="P40" s="111"/>
      <c r="Q40" s="111"/>
    </row>
    <row r="41" spans="1:17" s="228" customFormat="1" ht="11.25" customHeight="1">
      <c r="A41" s="389"/>
      <c r="B41" s="389"/>
      <c r="C41" s="389"/>
      <c r="D41" s="389"/>
      <c r="E41" s="220"/>
      <c r="F41" s="220"/>
      <c r="G41" s="419" t="s">
        <v>50</v>
      </c>
      <c r="H41" s="420">
        <f>20.1238111427801/100</f>
        <v>0.20123811142780099</v>
      </c>
      <c r="I41" s="490">
        <v>0.25576836384724472</v>
      </c>
      <c r="J41" s="549"/>
      <c r="K41" s="111"/>
      <c r="L41" s="111"/>
      <c r="M41" s="111"/>
      <c r="N41" s="111"/>
      <c r="O41" s="111"/>
      <c r="P41" s="111"/>
      <c r="Q41" s="111"/>
    </row>
    <row r="42" spans="1:17" s="228" customFormat="1" ht="11.25" customHeight="1">
      <c r="A42" s="389"/>
      <c r="B42" s="389"/>
      <c r="C42" s="389"/>
      <c r="D42" s="389"/>
      <c r="E42" s="220"/>
      <c r="F42" s="220"/>
      <c r="G42" s="419"/>
      <c r="H42" s="490"/>
      <c r="I42" s="490"/>
      <c r="J42" s="549"/>
      <c r="K42" s="111"/>
      <c r="L42" s="111"/>
      <c r="M42" s="111"/>
      <c r="N42" s="111"/>
      <c r="O42" s="111"/>
      <c r="P42" s="111"/>
      <c r="Q42" s="111"/>
    </row>
    <row r="43" spans="1:17" s="228" customFormat="1" ht="11.25" customHeight="1">
      <c r="A43" s="389"/>
      <c r="B43" s="389"/>
      <c r="C43" s="389"/>
      <c r="D43" s="389"/>
      <c r="E43" s="220"/>
      <c r="F43" s="220"/>
      <c r="G43" s="419" t="s">
        <v>289</v>
      </c>
      <c r="H43" s="420">
        <f>35.9318884137593/100</f>
        <v>0.35931888413759305</v>
      </c>
      <c r="I43" s="490">
        <v>0.36292925615282562</v>
      </c>
      <c r="J43" s="508"/>
      <c r="N43" s="111"/>
      <c r="O43" s="111"/>
      <c r="P43" s="111"/>
      <c r="Q43" s="111"/>
    </row>
    <row r="44" spans="1:17" s="228" customFormat="1" ht="11.25" customHeight="1">
      <c r="A44" s="389"/>
      <c r="B44" s="389"/>
      <c r="C44" s="389"/>
      <c r="D44" s="389"/>
      <c r="E44" s="220"/>
      <c r="F44" s="220"/>
      <c r="G44" s="419" t="s">
        <v>290</v>
      </c>
      <c r="H44" s="420">
        <f>24.4692849657924/100</f>
        <v>0.24469284965792401</v>
      </c>
      <c r="I44" s="490">
        <v>0.25566630510486443</v>
      </c>
      <c r="J44" s="549"/>
      <c r="K44" s="219"/>
      <c r="L44" s="766"/>
      <c r="M44" s="766"/>
      <c r="N44" s="111"/>
      <c r="O44" s="111"/>
      <c r="P44" s="111"/>
      <c r="Q44" s="111"/>
    </row>
    <row r="45" spans="1:17" s="228" customFormat="1" ht="11.25" customHeight="1">
      <c r="A45" s="389"/>
      <c r="B45" s="389"/>
      <c r="C45" s="389"/>
      <c r="D45" s="389"/>
      <c r="E45" s="220"/>
      <c r="F45" s="220"/>
      <c r="G45" s="419" t="s">
        <v>288</v>
      </c>
      <c r="H45" s="420">
        <f>11.4688088646677/100</f>
        <v>0.114688088646677</v>
      </c>
      <c r="I45" s="490">
        <v>0.21341171998960942</v>
      </c>
      <c r="J45" s="508"/>
      <c r="N45" s="111"/>
      <c r="O45" s="111"/>
      <c r="P45" s="111"/>
      <c r="Q45" s="111"/>
    </row>
    <row r="46" spans="1:17" s="228" customFormat="1" ht="6.75" customHeight="1">
      <c r="A46" s="107"/>
      <c r="B46" s="107"/>
      <c r="C46" s="107"/>
      <c r="E46" s="220"/>
      <c r="F46" s="220"/>
      <c r="G46" s="406"/>
      <c r="H46" s="406"/>
      <c r="I46" s="406"/>
      <c r="J46" s="406"/>
      <c r="K46" s="218"/>
      <c r="L46" s="218"/>
      <c r="M46" s="218"/>
      <c r="N46" s="111"/>
      <c r="O46" s="111"/>
      <c r="P46" s="111"/>
      <c r="Q46" s="111"/>
    </row>
    <row r="47" spans="1:17" s="228" customFormat="1" ht="15" customHeight="1">
      <c r="C47" s="107"/>
      <c r="D47" s="388" t="s">
        <v>412</v>
      </c>
      <c r="E47" s="220"/>
      <c r="F47" s="220"/>
      <c r="G47" s="406"/>
      <c r="H47" s="406"/>
      <c r="I47" s="406"/>
      <c r="J47" s="406"/>
      <c r="K47" s="196"/>
      <c r="L47" s="236"/>
      <c r="M47" s="236"/>
      <c r="N47" s="111"/>
      <c r="O47" s="111"/>
      <c r="P47" s="111"/>
      <c r="Q47" s="111"/>
    </row>
    <row r="48" spans="1:17" s="228" customFormat="1" ht="10.5" customHeight="1">
      <c r="C48" s="107"/>
      <c r="D48" s="107"/>
      <c r="E48" s="220"/>
      <c r="F48" s="220"/>
      <c r="G48" s="406"/>
      <c r="H48" s="406"/>
      <c r="I48" s="406"/>
      <c r="J48" s="406"/>
      <c r="K48" s="218"/>
      <c r="L48" s="232"/>
      <c r="M48" s="232"/>
      <c r="N48" s="111"/>
      <c r="O48" s="111"/>
      <c r="P48" s="111"/>
      <c r="Q48" s="111"/>
    </row>
    <row r="49" spans="1:26" s="105" customFormat="1" ht="10.5" customHeight="1">
      <c r="C49" s="104"/>
      <c r="D49" s="104"/>
      <c r="E49" s="220"/>
      <c r="F49" s="220"/>
      <c r="G49" s="529"/>
      <c r="H49" s="529"/>
      <c r="I49" s="529"/>
      <c r="J49" s="529"/>
      <c r="K49" s="199"/>
      <c r="L49" s="237"/>
      <c r="M49" s="236"/>
      <c r="N49" s="111"/>
      <c r="O49" s="111"/>
      <c r="P49" s="111"/>
      <c r="Q49" s="111"/>
    </row>
    <row r="50" spans="1:26" s="105" customFormat="1" ht="10.5" customHeight="1">
      <c r="C50" s="104"/>
      <c r="D50" s="104"/>
      <c r="E50" s="220"/>
      <c r="F50" s="220"/>
      <c r="G50" s="529"/>
      <c r="H50" s="529"/>
      <c r="I50" s="529"/>
      <c r="J50" s="529"/>
      <c r="K50" s="199"/>
      <c r="L50" s="237"/>
      <c r="M50" s="236"/>
      <c r="N50" s="111"/>
      <c r="O50" s="111"/>
      <c r="P50" s="111"/>
      <c r="Q50" s="111"/>
    </row>
    <row r="51" spans="1:26" s="105" customFormat="1" ht="9.75">
      <c r="C51" s="104"/>
      <c r="D51" s="104"/>
      <c r="E51" s="220"/>
      <c r="F51" s="220"/>
      <c r="G51" s="529"/>
      <c r="H51" s="529"/>
      <c r="I51" s="529"/>
      <c r="J51" s="529"/>
      <c r="K51" s="199"/>
      <c r="L51" s="236"/>
      <c r="M51" s="236"/>
      <c r="N51" s="111"/>
      <c r="O51" s="111"/>
      <c r="P51" s="111"/>
      <c r="Q51" s="111"/>
    </row>
    <row r="52" spans="1:26" s="105" customFormat="1" ht="9.75">
      <c r="G52" s="529"/>
      <c r="H52" s="529"/>
      <c r="I52" s="529"/>
      <c r="J52" s="529"/>
      <c r="K52" s="199"/>
      <c r="L52" s="237"/>
      <c r="M52" s="236"/>
      <c r="N52" s="111"/>
      <c r="O52" s="111"/>
      <c r="P52" s="111"/>
      <c r="Q52" s="111"/>
    </row>
    <row r="53" spans="1:26" s="105" customFormat="1" ht="9.75">
      <c r="G53" s="529"/>
      <c r="H53" s="529"/>
      <c r="I53" s="529"/>
      <c r="J53" s="529"/>
      <c r="K53" s="199"/>
      <c r="L53" s="237"/>
      <c r="M53" s="236"/>
      <c r="N53" s="111"/>
      <c r="O53" s="111"/>
      <c r="P53" s="111"/>
      <c r="Q53" s="111"/>
    </row>
    <row r="54" spans="1:26" s="105" customFormat="1" ht="15.75" customHeight="1">
      <c r="G54" s="529"/>
      <c r="H54" s="529"/>
      <c r="I54" s="529"/>
      <c r="J54" s="529"/>
      <c r="K54" s="199"/>
      <c r="L54" s="237"/>
      <c r="M54" s="236"/>
      <c r="N54" s="111"/>
      <c r="O54" s="111"/>
      <c r="P54" s="111"/>
      <c r="Q54" s="111"/>
    </row>
    <row r="55" spans="1:26" s="105" customFormat="1" ht="9.75">
      <c r="G55" s="419"/>
      <c r="H55" s="550"/>
      <c r="I55" s="551"/>
      <c r="J55" s="529"/>
      <c r="K55" s="199"/>
      <c r="L55" s="237"/>
      <c r="M55" s="236"/>
      <c r="N55" s="111"/>
      <c r="O55" s="111"/>
      <c r="P55" s="111"/>
      <c r="Q55" s="111"/>
    </row>
    <row r="56" spans="1:26" s="105" customFormat="1" ht="9.75">
      <c r="G56" s="419"/>
      <c r="H56" s="550"/>
      <c r="I56" s="551"/>
      <c r="J56" s="529"/>
      <c r="K56" s="199"/>
      <c r="L56" s="237"/>
      <c r="M56" s="236"/>
      <c r="N56" s="111"/>
      <c r="O56" s="111"/>
      <c r="P56" s="111"/>
      <c r="Q56" s="111"/>
    </row>
    <row r="57" spans="1:26" s="105" customFormat="1" ht="9.75">
      <c r="G57" s="419"/>
      <c r="H57" s="550"/>
      <c r="I57" s="551"/>
      <c r="J57" s="410"/>
      <c r="K57" s="199"/>
      <c r="L57" s="237"/>
      <c r="M57" s="236"/>
      <c r="N57" s="111"/>
      <c r="O57" s="111"/>
      <c r="P57" s="111"/>
      <c r="Q57" s="111"/>
    </row>
    <row r="58" spans="1:26" s="105" customFormat="1" ht="9.75">
      <c r="G58" s="529"/>
      <c r="H58" s="529"/>
      <c r="I58" s="529"/>
      <c r="J58" s="495"/>
      <c r="K58" s="111"/>
      <c r="L58" s="111"/>
      <c r="M58" s="111"/>
      <c r="N58" s="111"/>
      <c r="O58" s="111"/>
      <c r="P58" s="111"/>
      <c r="Q58" s="111"/>
    </row>
    <row r="59" spans="1:26">
      <c r="A59" s="101"/>
      <c r="B59" s="101"/>
      <c r="C59" s="101"/>
      <c r="D59" s="101"/>
      <c r="E59" s="101"/>
      <c r="F59" s="101"/>
      <c r="J59" s="495"/>
    </row>
    <row r="60" spans="1:26">
      <c r="A60" s="101"/>
      <c r="B60" s="101"/>
      <c r="C60" s="101"/>
      <c r="D60" s="101"/>
      <c r="E60" s="101"/>
      <c r="F60" s="101"/>
      <c r="J60" s="495"/>
    </row>
    <row r="61" spans="1:26">
      <c r="A61" s="101"/>
      <c r="B61" s="101"/>
      <c r="C61" s="101"/>
      <c r="D61" s="101"/>
      <c r="E61" s="101"/>
      <c r="F61" s="101"/>
      <c r="G61" s="543"/>
      <c r="H61" s="427"/>
      <c r="I61" s="427"/>
      <c r="J61" s="427"/>
      <c r="K61" s="235"/>
      <c r="L61" s="235"/>
      <c r="M61" s="235"/>
    </row>
    <row r="62" spans="1:26">
      <c r="A62" s="101"/>
      <c r="B62" s="101"/>
      <c r="C62" s="101"/>
      <c r="D62" s="101"/>
      <c r="E62" s="101"/>
      <c r="F62" s="101"/>
      <c r="G62" s="540"/>
      <c r="H62" s="552"/>
      <c r="I62" s="552"/>
      <c r="J62" s="552"/>
      <c r="K62" s="235"/>
      <c r="L62" s="235"/>
      <c r="M62" s="235"/>
    </row>
    <row r="63" spans="1:26">
      <c r="A63" s="101"/>
      <c r="B63" s="101"/>
      <c r="C63" s="101"/>
      <c r="D63" s="101"/>
      <c r="E63" s="101"/>
      <c r="F63" s="101"/>
      <c r="G63" s="540"/>
      <c r="H63" s="552"/>
      <c r="I63" s="552"/>
      <c r="J63" s="552"/>
      <c r="K63" s="235"/>
      <c r="L63" s="235"/>
      <c r="M63" s="235"/>
    </row>
    <row r="64" spans="1:26" s="111" customFormat="1">
      <c r="A64" s="101"/>
      <c r="B64" s="101"/>
      <c r="C64" s="101"/>
      <c r="D64" s="101"/>
      <c r="E64" s="101"/>
      <c r="F64" s="101"/>
      <c r="G64" s="540"/>
      <c r="H64" s="552"/>
      <c r="I64" s="552"/>
      <c r="J64" s="552"/>
      <c r="K64" s="235"/>
      <c r="L64" s="235"/>
      <c r="M64" s="235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s="111" customFormat="1">
      <c r="A65" s="101"/>
      <c r="B65" s="101"/>
      <c r="C65" s="101"/>
      <c r="D65" s="101"/>
      <c r="E65" s="101"/>
      <c r="F65" s="101"/>
      <c r="G65" s="540"/>
      <c r="H65" s="552"/>
      <c r="I65" s="552"/>
      <c r="J65" s="552"/>
      <c r="K65" s="235"/>
      <c r="L65" s="235"/>
      <c r="M65" s="235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s="111" customFormat="1">
      <c r="A66" s="101"/>
      <c r="B66" s="101"/>
      <c r="C66" s="101"/>
      <c r="D66" s="101"/>
      <c r="E66" s="101"/>
      <c r="F66" s="101"/>
      <c r="G66" s="540"/>
      <c r="H66" s="552"/>
      <c r="I66" s="552"/>
      <c r="J66" s="552"/>
      <c r="K66" s="235"/>
      <c r="L66" s="235"/>
      <c r="M66" s="235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s="111" customFormat="1">
      <c r="A67" s="101"/>
      <c r="B67" s="101"/>
      <c r="C67" s="101"/>
      <c r="D67" s="101"/>
      <c r="E67" s="101"/>
      <c r="F67" s="101"/>
      <c r="G67" s="540"/>
      <c r="H67" s="552"/>
      <c r="I67" s="552"/>
      <c r="J67" s="552"/>
      <c r="K67" s="235"/>
      <c r="L67" s="235"/>
      <c r="M67" s="235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s="111" customFormat="1">
      <c r="A68" s="101"/>
      <c r="B68" s="101"/>
      <c r="C68" s="101"/>
      <c r="D68" s="101"/>
      <c r="E68" s="101"/>
      <c r="F68" s="101"/>
      <c r="G68" s="410"/>
      <c r="H68" s="410"/>
      <c r="I68" s="410"/>
      <c r="J68" s="410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s="111" customFormat="1">
      <c r="A69" s="101"/>
      <c r="B69" s="101"/>
      <c r="C69" s="101"/>
      <c r="D69" s="101"/>
      <c r="E69" s="101"/>
      <c r="F69" s="101"/>
      <c r="G69" s="410"/>
      <c r="H69" s="410"/>
      <c r="I69" s="410"/>
      <c r="J69" s="410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s="111" customFormat="1">
      <c r="A70" s="101"/>
      <c r="B70" s="101"/>
      <c r="C70" s="101"/>
      <c r="D70" s="101"/>
      <c r="E70" s="101"/>
      <c r="F70" s="101"/>
      <c r="G70" s="466"/>
      <c r="H70" s="466"/>
      <c r="I70" s="466"/>
      <c r="J70" s="410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s="111" customFormat="1">
      <c r="A71" s="101"/>
      <c r="B71" s="101"/>
      <c r="C71" s="101"/>
      <c r="D71" s="101"/>
      <c r="E71" s="101"/>
      <c r="F71" s="101"/>
      <c r="G71" s="466"/>
      <c r="H71" s="466"/>
      <c r="I71" s="466"/>
      <c r="J71" s="410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s="111" customFormat="1">
      <c r="A72" s="101"/>
      <c r="B72" s="101"/>
      <c r="C72" s="101"/>
      <c r="D72" s="101"/>
      <c r="E72" s="101"/>
      <c r="F72" s="101"/>
      <c r="G72" s="466"/>
      <c r="H72" s="466"/>
      <c r="I72" s="466"/>
      <c r="J72" s="410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s="111" customFormat="1">
      <c r="A73" s="101"/>
      <c r="B73" s="101"/>
      <c r="C73" s="101"/>
      <c r="D73" s="101"/>
      <c r="E73" s="101"/>
      <c r="F73" s="101"/>
      <c r="G73" s="466"/>
      <c r="H73" s="466"/>
      <c r="I73" s="466"/>
      <c r="J73" s="410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s="111" customFormat="1">
      <c r="A74" s="101"/>
      <c r="B74" s="101"/>
      <c r="C74" s="101"/>
      <c r="D74" s="101"/>
      <c r="E74" s="101"/>
      <c r="F74" s="101"/>
      <c r="G74" s="466"/>
      <c r="H74" s="466"/>
      <c r="I74" s="466"/>
      <c r="J74" s="410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s="111" customFormat="1">
      <c r="A75" s="101"/>
      <c r="B75" s="101"/>
      <c r="C75" s="101"/>
      <c r="D75" s="101"/>
      <c r="E75" s="101"/>
      <c r="F75" s="101"/>
      <c r="G75" s="466"/>
      <c r="H75" s="466"/>
      <c r="I75" s="466"/>
      <c r="J75" s="410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s="111" customFormat="1">
      <c r="A76" s="101"/>
      <c r="B76" s="101"/>
      <c r="C76" s="101"/>
      <c r="D76" s="101"/>
      <c r="E76" s="101"/>
      <c r="F76" s="101"/>
      <c r="G76" s="466"/>
      <c r="H76" s="466"/>
      <c r="I76" s="466"/>
      <c r="J76" s="410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s="111" customFormat="1">
      <c r="A77" s="101"/>
      <c r="B77" s="101"/>
      <c r="C77" s="101"/>
      <c r="D77" s="101"/>
      <c r="E77" s="101"/>
      <c r="F77" s="101"/>
      <c r="G77" s="466"/>
      <c r="H77" s="466"/>
      <c r="I77" s="466"/>
      <c r="J77" s="410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s="111" customFormat="1">
      <c r="A78" s="101"/>
      <c r="B78" s="101"/>
      <c r="C78" s="101"/>
      <c r="D78" s="101"/>
      <c r="E78" s="101"/>
      <c r="F78" s="101"/>
      <c r="G78" s="466"/>
      <c r="H78" s="466"/>
      <c r="I78" s="466"/>
      <c r="J78" s="410"/>
      <c r="R78" s="101"/>
      <c r="S78" s="101"/>
      <c r="T78" s="101"/>
      <c r="U78" s="101"/>
      <c r="V78" s="101"/>
      <c r="W78" s="101"/>
      <c r="X78" s="101"/>
      <c r="Y78" s="101"/>
      <c r="Z78" s="101"/>
    </row>
  </sheetData>
  <mergeCells count="8">
    <mergeCell ref="L44:M44"/>
    <mergeCell ref="A2:D2"/>
    <mergeCell ref="A1:D1"/>
    <mergeCell ref="H3:J3"/>
    <mergeCell ref="K3:M3"/>
    <mergeCell ref="A23:D23"/>
    <mergeCell ref="A25:D25"/>
    <mergeCell ref="A36:D36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" style="102" customWidth="1"/>
    <col min="4" max="4" width="9.85546875" style="410" customWidth="1"/>
    <col min="5" max="5" width="5.7109375" style="410" customWidth="1"/>
    <col min="6" max="7" width="5.7109375" style="111" customWidth="1"/>
    <col min="8" max="8" width="2.85546875" style="90" customWidth="1"/>
    <col min="9" max="9" width="5.7109375" style="101" customWidth="1"/>
    <col min="10" max="16384" width="9.140625" style="101"/>
  </cols>
  <sheetData>
    <row r="1" spans="1:8" s="103" customFormat="1" ht="24" customHeight="1">
      <c r="A1" s="387" t="s">
        <v>51</v>
      </c>
      <c r="C1" s="115" t="s">
        <v>83</v>
      </c>
      <c r="D1" s="410"/>
      <c r="E1" s="410"/>
      <c r="F1" s="111"/>
      <c r="G1" s="111"/>
      <c r="H1" s="5"/>
    </row>
    <row r="2" spans="1:8" s="102" customFormat="1" ht="37.5" customHeight="1">
      <c r="A2" s="45" t="s">
        <v>473</v>
      </c>
      <c r="B2"/>
      <c r="C2" s="115" t="s">
        <v>84</v>
      </c>
      <c r="D2" s="553"/>
      <c r="E2" s="410"/>
      <c r="F2" s="111"/>
      <c r="G2" s="111"/>
      <c r="H2" s="90"/>
    </row>
    <row r="3" spans="1:8" s="107" customFormat="1" ht="11.25" customHeight="1">
      <c r="A3" s="106"/>
      <c r="D3" s="554" t="s">
        <v>152</v>
      </c>
      <c r="E3" s="801"/>
      <c r="F3" s="801"/>
      <c r="G3" s="390"/>
    </row>
    <row r="4" spans="1:8" s="228" customFormat="1" ht="11.25" customHeight="1">
      <c r="A4" s="111"/>
      <c r="B4" s="107"/>
      <c r="C4" s="107"/>
      <c r="D4" s="802">
        <v>2018</v>
      </c>
      <c r="E4" s="802"/>
    </row>
    <row r="5" spans="1:8" s="228" customFormat="1" ht="11.25" customHeight="1">
      <c r="A5" s="114"/>
      <c r="B5" s="22"/>
      <c r="C5" s="22"/>
      <c r="D5" s="519" t="s">
        <v>24</v>
      </c>
      <c r="E5" s="555">
        <v>3.4964000000000002E-2</v>
      </c>
      <c r="H5" s="393"/>
    </row>
    <row r="6" spans="1:8" s="228" customFormat="1" ht="11.25" customHeight="1">
      <c r="A6" s="38"/>
      <c r="B6" s="23"/>
      <c r="C6" s="23"/>
      <c r="D6" s="519" t="s">
        <v>15</v>
      </c>
      <c r="E6" s="555">
        <v>4.1132000000000002E-2</v>
      </c>
      <c r="H6" s="225"/>
    </row>
    <row r="7" spans="1:8" s="228" customFormat="1" ht="11.25" customHeight="1">
      <c r="A7" s="394"/>
      <c r="B7" s="23"/>
      <c r="C7" s="23"/>
      <c r="D7" s="519" t="s">
        <v>25</v>
      </c>
      <c r="E7" s="555">
        <v>4.5601999999999997E-2</v>
      </c>
      <c r="H7" s="225"/>
    </row>
    <row r="8" spans="1:8" s="228" customFormat="1" ht="11.25" customHeight="1">
      <c r="A8" s="109"/>
      <c r="B8" s="23"/>
      <c r="C8" s="23"/>
      <c r="D8" s="519" t="s">
        <v>4</v>
      </c>
      <c r="E8" s="555">
        <v>5.2192000000000002E-2</v>
      </c>
      <c r="H8" s="225"/>
    </row>
    <row r="9" spans="1:8" s="228" customFormat="1" ht="11.25" customHeight="1">
      <c r="A9" s="109"/>
      <c r="B9" s="23"/>
      <c r="C9" s="23"/>
      <c r="D9" s="519" t="s">
        <v>28</v>
      </c>
      <c r="E9" s="555">
        <v>5.5995000000000003E-2</v>
      </c>
      <c r="H9" s="225"/>
    </row>
    <row r="10" spans="1:8" s="228" customFormat="1" ht="11.25" customHeight="1">
      <c r="A10" s="109"/>
      <c r="B10" s="23"/>
      <c r="C10" s="23"/>
      <c r="D10" s="519" t="s">
        <v>27</v>
      </c>
      <c r="E10" s="555">
        <v>5.6639000000000002E-2</v>
      </c>
      <c r="H10" s="225"/>
    </row>
    <row r="11" spans="1:8" s="228" customFormat="1" ht="11.25" customHeight="1">
      <c r="A11" s="109"/>
      <c r="B11" s="23"/>
      <c r="C11" s="23"/>
      <c r="D11" s="519" t="s">
        <v>0</v>
      </c>
      <c r="E11" s="555">
        <v>5.9288E-2</v>
      </c>
      <c r="H11" s="225"/>
    </row>
    <row r="12" spans="1:8" s="228" customFormat="1" ht="11.25" customHeight="1">
      <c r="A12" s="109"/>
      <c r="B12" s="23"/>
      <c r="C12" s="23"/>
      <c r="D12" s="519" t="s">
        <v>16</v>
      </c>
      <c r="E12" s="555">
        <v>6.2907000000000005E-2</v>
      </c>
      <c r="H12" s="225"/>
    </row>
    <row r="13" spans="1:8" s="228" customFormat="1" ht="11.25" customHeight="1">
      <c r="A13" s="110"/>
      <c r="B13" s="23"/>
      <c r="C13" s="23"/>
      <c r="D13" s="519" t="s">
        <v>1</v>
      </c>
      <c r="E13" s="555">
        <v>6.4908999999999994E-2</v>
      </c>
      <c r="H13" s="225"/>
    </row>
    <row r="14" spans="1:8" s="228" customFormat="1" ht="11.25" customHeight="1">
      <c r="A14" s="109"/>
      <c r="B14" s="23"/>
      <c r="C14" s="23"/>
      <c r="D14" s="519" t="s">
        <v>8</v>
      </c>
      <c r="E14" s="555">
        <v>6.9842000000000001E-2</v>
      </c>
      <c r="H14" s="225"/>
    </row>
    <row r="15" spans="1:8" s="228" customFormat="1" ht="11.25" customHeight="1">
      <c r="A15" s="109"/>
      <c r="B15" s="23"/>
      <c r="C15" s="23"/>
      <c r="D15" s="519" t="s">
        <v>11</v>
      </c>
      <c r="E15" s="555">
        <v>7.4718000000000007E-2</v>
      </c>
      <c r="H15" s="225"/>
    </row>
    <row r="16" spans="1:8" s="228" customFormat="1" ht="11.25" customHeight="1">
      <c r="A16" s="109"/>
      <c r="B16" s="23"/>
      <c r="C16" s="23"/>
      <c r="D16" s="519" t="s">
        <v>2</v>
      </c>
      <c r="E16" s="555">
        <v>7.4927999999999995E-2</v>
      </c>
      <c r="H16" s="225"/>
    </row>
    <row r="17" spans="1:8" s="228" customFormat="1" ht="11.25" customHeight="1">
      <c r="A17" s="2"/>
      <c r="B17" s="23"/>
      <c r="C17" s="23"/>
      <c r="D17" s="519" t="s">
        <v>13</v>
      </c>
      <c r="E17" s="555">
        <v>0.109082</v>
      </c>
      <c r="H17" s="225"/>
    </row>
    <row r="18" spans="1:8" s="228" customFormat="1" ht="11.25" customHeight="1">
      <c r="A18" s="109"/>
      <c r="B18" s="23"/>
      <c r="C18" s="23"/>
      <c r="D18" s="519" t="s">
        <v>6</v>
      </c>
      <c r="E18" s="555">
        <v>0.112925</v>
      </c>
      <c r="H18" s="225"/>
    </row>
    <row r="19" spans="1:8" s="228" customFormat="1" ht="11.25" customHeight="1">
      <c r="A19" s="109"/>
      <c r="B19" s="23"/>
      <c r="C19" s="23"/>
      <c r="D19" s="519" t="s">
        <v>10</v>
      </c>
      <c r="E19" s="555">
        <v>0.11469699999999999</v>
      </c>
      <c r="H19" s="225"/>
    </row>
    <row r="20" spans="1:8" s="228" customFormat="1" ht="11.25" customHeight="1">
      <c r="A20" s="109"/>
      <c r="B20" s="23"/>
      <c r="C20" s="23"/>
      <c r="D20" s="519" t="s">
        <v>29</v>
      </c>
      <c r="E20" s="555">
        <v>0.122696</v>
      </c>
      <c r="H20" s="225"/>
    </row>
    <row r="21" spans="1:8" s="228" customFormat="1" ht="11.25" customHeight="1">
      <c r="A21" s="110"/>
      <c r="B21" s="23"/>
      <c r="C21" s="23"/>
      <c r="D21" s="519" t="s">
        <v>3</v>
      </c>
      <c r="E21" s="555">
        <v>0.132463</v>
      </c>
      <c r="H21" s="225"/>
    </row>
    <row r="22" spans="1:8" s="228" customFormat="1" ht="11.25" customHeight="1">
      <c r="A22" s="107"/>
      <c r="B22" s="23"/>
      <c r="C22" s="23"/>
      <c r="D22" s="519" t="s">
        <v>7</v>
      </c>
      <c r="E22" s="555">
        <v>0.135377</v>
      </c>
      <c r="H22" s="225"/>
    </row>
    <row r="23" spans="1:8" s="228" customFormat="1" ht="11.25" customHeight="1">
      <c r="A23" s="109"/>
      <c r="B23" s="107"/>
      <c r="C23" s="107"/>
      <c r="D23" s="519" t="s">
        <v>5</v>
      </c>
      <c r="E23" s="555">
        <v>0.14655299999999999</v>
      </c>
      <c r="H23" s="225"/>
    </row>
    <row r="24" spans="1:8" s="228" customFormat="1" ht="11.25" customHeight="1">
      <c r="A24" s="109"/>
      <c r="B24" s="107"/>
      <c r="C24" s="107"/>
      <c r="D24" s="519" t="s">
        <v>17</v>
      </c>
      <c r="E24" s="555">
        <v>0.153807</v>
      </c>
      <c r="H24" s="225"/>
    </row>
    <row r="25" spans="1:8" s="228" customFormat="1" ht="11.25" customHeight="1">
      <c r="A25" s="4"/>
      <c r="B25" s="107"/>
      <c r="C25" s="107"/>
      <c r="D25" s="519" t="s">
        <v>12</v>
      </c>
      <c r="E25" s="555">
        <v>0.15723899999999999</v>
      </c>
      <c r="H25" s="225"/>
    </row>
    <row r="26" spans="1:8" s="228" customFormat="1" ht="11.25" customHeight="1">
      <c r="A26" s="107"/>
      <c r="B26" s="107"/>
      <c r="C26" s="107"/>
      <c r="D26" s="519" t="s">
        <v>14</v>
      </c>
      <c r="E26" s="555">
        <v>0.17610899999999999</v>
      </c>
      <c r="H26" s="225"/>
    </row>
    <row r="27" spans="1:8" s="220" customFormat="1" ht="11.25" customHeight="1">
      <c r="A27" s="111"/>
      <c r="B27" s="111"/>
      <c r="C27" s="111"/>
      <c r="D27" s="519" t="s">
        <v>9</v>
      </c>
      <c r="E27" s="555">
        <v>0.20591499999999999</v>
      </c>
      <c r="H27" s="224"/>
    </row>
    <row r="28" spans="1:8" s="220" customFormat="1" ht="11.25" customHeight="1">
      <c r="A28" s="114"/>
      <c r="B28" s="111"/>
      <c r="C28" s="111"/>
      <c r="D28" s="556" t="s">
        <v>22</v>
      </c>
      <c r="E28" s="557">
        <v>0.213204</v>
      </c>
      <c r="H28" s="224"/>
    </row>
    <row r="29" spans="1:8" s="228" customFormat="1" ht="11.25" customHeight="1">
      <c r="A29" s="106"/>
      <c r="B29" s="107"/>
      <c r="C29" s="107"/>
      <c r="D29" s="410" t="s">
        <v>19</v>
      </c>
      <c r="E29" s="425">
        <v>0.21393899999999999</v>
      </c>
      <c r="H29" s="225"/>
    </row>
    <row r="30" spans="1:8" s="228" customFormat="1" ht="11.25" customHeight="1">
      <c r="A30" s="106"/>
      <c r="B30" s="107"/>
      <c r="C30" s="107"/>
      <c r="D30" s="519" t="s">
        <v>21</v>
      </c>
      <c r="E30" s="555">
        <v>0.22023300000000001</v>
      </c>
      <c r="H30" s="225"/>
    </row>
    <row r="31" spans="1:8" s="228" customFormat="1" ht="11.25" customHeight="1">
      <c r="A31" s="107"/>
      <c r="B31" s="107"/>
      <c r="C31" s="107"/>
      <c r="D31" s="519" t="s">
        <v>20</v>
      </c>
      <c r="E31" s="555">
        <v>0.24207100000000001</v>
      </c>
      <c r="H31" s="225"/>
    </row>
    <row r="32" spans="1:8" s="228" customFormat="1" ht="11.25" customHeight="1">
      <c r="A32" s="107"/>
      <c r="B32" s="107"/>
      <c r="C32" s="107"/>
      <c r="D32" s="519" t="s">
        <v>18</v>
      </c>
      <c r="E32" s="555">
        <v>0.39209100000000002</v>
      </c>
      <c r="H32" s="225"/>
    </row>
    <row r="33" spans="1:13" s="228" customFormat="1" ht="11.25" customHeight="1">
      <c r="A33" s="107"/>
      <c r="B33" s="107"/>
      <c r="C33" s="107"/>
      <c r="D33" s="406"/>
      <c r="E33" s="406"/>
      <c r="H33" s="225"/>
    </row>
    <row r="34" spans="1:13" s="228" customFormat="1" ht="11.25" customHeight="1">
      <c r="A34" s="107"/>
      <c r="B34" s="107"/>
      <c r="C34" s="107"/>
      <c r="D34" s="406"/>
      <c r="E34" s="406"/>
      <c r="H34" s="238"/>
    </row>
    <row r="35" spans="1:13" s="228" customFormat="1" ht="11.25" customHeight="1">
      <c r="A35" s="4"/>
      <c r="B35" s="107"/>
      <c r="C35" s="107"/>
      <c r="D35" s="558"/>
      <c r="E35" s="559"/>
      <c r="F35" s="286"/>
      <c r="G35" s="111"/>
    </row>
    <row r="36" spans="1:13" s="228" customFormat="1" ht="11.25" customHeight="1">
      <c r="A36" s="107"/>
      <c r="B36" s="107"/>
      <c r="C36" s="107"/>
      <c r="D36" s="410"/>
      <c r="E36" s="410"/>
      <c r="F36" s="111"/>
      <c r="G36" s="111"/>
    </row>
    <row r="37" spans="1:13" s="228" customFormat="1" ht="11.25" customHeight="1">
      <c r="A37" s="107"/>
      <c r="B37" s="107"/>
      <c r="C37" s="107"/>
      <c r="D37" s="410"/>
      <c r="E37" s="410"/>
      <c r="F37" s="111"/>
      <c r="G37" s="111"/>
    </row>
    <row r="38" spans="1:13" s="105" customFormat="1" ht="11.25" customHeight="1">
      <c r="A38" s="104"/>
      <c r="B38" s="104"/>
      <c r="C38" s="104"/>
      <c r="D38" s="425"/>
      <c r="E38" s="410"/>
      <c r="F38" s="111"/>
      <c r="G38" s="111"/>
      <c r="H38" s="228"/>
    </row>
    <row r="39" spans="1:13" s="105" customFormat="1" ht="11.25" customHeight="1">
      <c r="A39" s="104"/>
      <c r="B39" s="104"/>
      <c r="C39" s="104"/>
      <c r="D39" s="410"/>
      <c r="E39" s="425"/>
      <c r="F39" s="111"/>
      <c r="G39" s="111"/>
      <c r="H39" s="228"/>
    </row>
    <row r="40" spans="1:13" s="105" customFormat="1" ht="11.25" customHeight="1">
      <c r="A40" s="104"/>
      <c r="B40" s="104"/>
      <c r="C40" s="104"/>
      <c r="D40" s="410"/>
      <c r="E40" s="410"/>
      <c r="F40" s="111"/>
      <c r="G40" s="111"/>
      <c r="H40" s="50"/>
    </row>
    <row r="41" spans="1:13" s="105" customFormat="1" ht="11.25" customHeight="1">
      <c r="A41" s="104"/>
      <c r="B41" s="104"/>
      <c r="C41" s="104"/>
      <c r="D41" s="425"/>
      <c r="E41" s="410"/>
      <c r="F41" s="111"/>
      <c r="G41" s="111"/>
      <c r="H41" s="50"/>
    </row>
    <row r="42" spans="1:13" s="228" customFormat="1" ht="11.25" customHeight="1">
      <c r="A42" s="107"/>
      <c r="B42" s="107"/>
      <c r="C42" s="107"/>
      <c r="D42" s="410"/>
      <c r="E42" s="410"/>
      <c r="F42" s="111"/>
      <c r="G42" s="111"/>
      <c r="H42" s="111"/>
      <c r="M42" s="228" t="s">
        <v>26</v>
      </c>
    </row>
    <row r="43" spans="1:13" s="228" customFormat="1" ht="20.25" customHeight="1">
      <c r="A43" s="107"/>
      <c r="B43" s="107"/>
      <c r="C43" s="107"/>
      <c r="D43" s="410"/>
      <c r="E43" s="410"/>
      <c r="F43" s="111"/>
      <c r="G43" s="111"/>
      <c r="H43" s="111"/>
    </row>
    <row r="44" spans="1:13" ht="11.25" customHeight="1">
      <c r="A44" s="3" t="s">
        <v>441</v>
      </c>
    </row>
    <row r="45" spans="1:13" ht="15" customHeight="1">
      <c r="A45" s="1" t="s">
        <v>416</v>
      </c>
    </row>
    <row r="46" spans="1:13" ht="11.25" customHeight="1"/>
  </sheetData>
  <mergeCells count="2">
    <mergeCell ref="E3:F3"/>
    <mergeCell ref="D4:E4"/>
  </mergeCells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16.5703125" style="102" customWidth="1"/>
    <col min="2" max="4" width="8.28515625" style="102" customWidth="1"/>
    <col min="5" max="5" width="2.85546875" style="13" customWidth="1"/>
    <col min="6" max="6" width="14" style="13" customWidth="1"/>
    <col min="7" max="7" width="21.42578125" style="410" customWidth="1"/>
    <col min="8" max="13" width="5.7109375" style="410" customWidth="1"/>
    <col min="14" max="14" width="5.7109375" style="111" customWidth="1"/>
    <col min="15" max="15" width="4" style="111" customWidth="1"/>
    <col min="16" max="19" width="9.140625" style="111"/>
    <col min="20" max="16384" width="9.140625" style="101"/>
  </cols>
  <sheetData>
    <row r="1" spans="1:27" s="103" customFormat="1" ht="24" customHeight="1">
      <c r="A1" s="786" t="s">
        <v>51</v>
      </c>
      <c r="B1" s="786"/>
      <c r="C1" s="786"/>
      <c r="D1" s="790"/>
      <c r="E1" s="5"/>
      <c r="F1" s="115" t="s">
        <v>83</v>
      </c>
      <c r="G1" s="410"/>
      <c r="H1" s="410"/>
      <c r="I1" s="410"/>
      <c r="J1" s="410"/>
      <c r="K1" s="410"/>
      <c r="L1" s="410"/>
      <c r="M1" s="410"/>
      <c r="N1" s="111"/>
      <c r="O1" s="111"/>
      <c r="P1" s="111"/>
      <c r="Q1" s="111"/>
      <c r="R1" s="111"/>
      <c r="S1" s="111"/>
    </row>
    <row r="2" spans="1:27" s="55" customFormat="1" ht="30" customHeight="1">
      <c r="A2" s="759" t="s">
        <v>444</v>
      </c>
      <c r="B2" s="804"/>
      <c r="C2" s="804"/>
      <c r="D2" s="804"/>
      <c r="E2" s="54"/>
      <c r="F2" s="115" t="s">
        <v>84</v>
      </c>
      <c r="G2" s="485"/>
      <c r="H2" s="560"/>
      <c r="I2" s="560"/>
      <c r="J2" s="560"/>
      <c r="K2" s="560"/>
      <c r="L2" s="560"/>
      <c r="M2" s="560"/>
      <c r="N2" s="750"/>
      <c r="O2" s="49"/>
      <c r="P2" s="49"/>
      <c r="Q2" s="49"/>
      <c r="R2" s="49"/>
      <c r="S2" s="49"/>
    </row>
    <row r="3" spans="1:27" s="107" customFormat="1" ht="10.5" customHeight="1">
      <c r="A3" s="363"/>
      <c r="B3" s="364"/>
      <c r="C3" s="364"/>
      <c r="D3" s="365" t="s">
        <v>30</v>
      </c>
      <c r="E3" s="25"/>
      <c r="F3" s="25"/>
      <c r="G3" s="561"/>
      <c r="H3" s="805"/>
      <c r="I3" s="805"/>
      <c r="J3" s="805"/>
      <c r="K3" s="561"/>
      <c r="L3" s="806"/>
      <c r="M3" s="806"/>
      <c r="N3" s="806"/>
      <c r="S3" s="111"/>
    </row>
    <row r="4" spans="1:27" s="228" customFormat="1" ht="30" customHeight="1">
      <c r="A4" s="366"/>
      <c r="B4" s="573" t="s">
        <v>486</v>
      </c>
      <c r="C4" s="573" t="s">
        <v>417</v>
      </c>
      <c r="D4" s="574" t="s">
        <v>418</v>
      </c>
      <c r="E4" s="25"/>
      <c r="F4" s="25"/>
      <c r="G4" s="540"/>
      <c r="H4" s="486"/>
      <c r="I4" s="486"/>
      <c r="J4" s="486"/>
      <c r="K4" s="450"/>
      <c r="L4" s="486"/>
      <c r="M4" s="486"/>
      <c r="N4" s="371"/>
      <c r="S4" s="111"/>
    </row>
    <row r="5" spans="1:27" s="228" customFormat="1" ht="9.75" customHeight="1">
      <c r="A5" s="363" t="s">
        <v>31</v>
      </c>
      <c r="B5" s="201">
        <v>48.60783205289237</v>
      </c>
      <c r="C5" s="202">
        <v>36.71163220439022</v>
      </c>
      <c r="D5" s="174">
        <v>5.0149688560947325</v>
      </c>
      <c r="E5" s="25"/>
      <c r="F5" s="25"/>
      <c r="G5" s="541"/>
      <c r="H5" s="562"/>
      <c r="I5" s="563"/>
      <c r="J5" s="563"/>
      <c r="K5" s="450"/>
      <c r="L5" s="487"/>
      <c r="M5" s="542"/>
      <c r="N5" s="751"/>
      <c r="O5" s="132"/>
      <c r="S5" s="111"/>
    </row>
    <row r="6" spans="1:27" s="228" customFormat="1" ht="9.75" customHeight="1">
      <c r="A6" s="368" t="s">
        <v>32</v>
      </c>
      <c r="B6" s="203">
        <v>48.568861599948427</v>
      </c>
      <c r="C6" s="203">
        <v>36.696762392831822</v>
      </c>
      <c r="D6" s="175">
        <v>5.01444353123187</v>
      </c>
      <c r="E6" s="25"/>
      <c r="F6" s="25"/>
      <c r="G6" s="540"/>
      <c r="H6" s="565"/>
      <c r="I6" s="565"/>
      <c r="J6" s="565"/>
      <c r="K6" s="450"/>
      <c r="L6" s="426"/>
      <c r="M6" s="426"/>
      <c r="N6" s="32"/>
      <c r="O6" s="26"/>
      <c r="S6" s="111"/>
    </row>
    <row r="7" spans="1:27" s="228" customFormat="1" ht="9.75" customHeight="1">
      <c r="A7" s="372" t="s">
        <v>33</v>
      </c>
      <c r="B7" s="204"/>
      <c r="C7" s="204"/>
      <c r="D7" s="176"/>
      <c r="E7" s="25"/>
      <c r="F7" s="25"/>
      <c r="G7" s="543"/>
      <c r="H7" s="566"/>
      <c r="I7" s="566"/>
      <c r="J7" s="566"/>
      <c r="K7" s="450"/>
      <c r="L7" s="412"/>
      <c r="M7" s="412"/>
      <c r="N7" s="82"/>
      <c r="S7" s="111"/>
    </row>
    <row r="8" spans="1:27" s="228" customFormat="1" ht="9.75" customHeight="1">
      <c r="A8" s="373" t="s">
        <v>34</v>
      </c>
      <c r="B8" s="204">
        <v>45.875104089733441</v>
      </c>
      <c r="C8" s="204">
        <v>33.656367054974091</v>
      </c>
      <c r="D8" s="176">
        <v>7.4182509393822595</v>
      </c>
      <c r="E8" s="25"/>
      <c r="F8" s="25"/>
      <c r="G8" s="567"/>
      <c r="H8" s="566"/>
      <c r="I8" s="566"/>
      <c r="J8" s="566"/>
      <c r="K8" s="450"/>
      <c r="L8" s="412"/>
      <c r="M8" s="412"/>
      <c r="N8" s="82"/>
      <c r="S8" s="18"/>
      <c r="T8" s="15"/>
      <c r="U8" s="15"/>
      <c r="W8" s="15"/>
      <c r="X8" s="15"/>
      <c r="Z8" s="15"/>
      <c r="AA8" s="15"/>
    </row>
    <row r="9" spans="1:27" s="228" customFormat="1" ht="9.75" customHeight="1">
      <c r="A9" s="364" t="s">
        <v>35</v>
      </c>
      <c r="B9" s="204">
        <v>51.9018674185997</v>
      </c>
      <c r="C9" s="204">
        <v>40.39445449386394</v>
      </c>
      <c r="D9" s="176">
        <v>2.1180481662765129</v>
      </c>
      <c r="E9" s="25"/>
      <c r="F9" s="25"/>
      <c r="G9" s="567"/>
      <c r="H9" s="566"/>
      <c r="I9" s="566"/>
      <c r="J9" s="566"/>
      <c r="K9" s="450"/>
      <c r="L9" s="412"/>
      <c r="M9" s="412"/>
      <c r="N9" s="82"/>
      <c r="O9" s="6"/>
      <c r="S9" s="111"/>
      <c r="X9" s="25"/>
      <c r="Z9" s="25"/>
      <c r="AA9" s="25"/>
    </row>
    <row r="10" spans="1:27" s="228" customFormat="1" ht="9.75" customHeight="1">
      <c r="A10" s="372" t="s">
        <v>36</v>
      </c>
      <c r="B10" s="204"/>
      <c r="C10" s="204"/>
      <c r="D10" s="176"/>
      <c r="E10" s="25"/>
      <c r="F10" s="25"/>
      <c r="G10" s="567"/>
      <c r="H10" s="566"/>
      <c r="I10" s="566"/>
      <c r="J10" s="566"/>
      <c r="K10" s="450"/>
      <c r="L10" s="412"/>
      <c r="M10" s="412"/>
      <c r="N10" s="82"/>
      <c r="O10" s="6"/>
      <c r="S10" s="111"/>
      <c r="X10" s="25"/>
      <c r="Z10" s="25"/>
      <c r="AA10" s="25"/>
    </row>
    <row r="11" spans="1:27" s="228" customFormat="1" ht="9.75" customHeight="1">
      <c r="A11" s="364" t="s">
        <v>286</v>
      </c>
      <c r="B11" s="204">
        <v>46.772009029345369</v>
      </c>
      <c r="C11" s="204">
        <v>37.182304282939484</v>
      </c>
      <c r="D11" s="176">
        <v>7.6258221278957272</v>
      </c>
      <c r="E11" s="25"/>
      <c r="F11" s="25"/>
      <c r="G11" s="567"/>
      <c r="H11" s="566"/>
      <c r="I11" s="566"/>
      <c r="J11" s="566"/>
      <c r="K11" s="450"/>
      <c r="L11" s="412"/>
      <c r="M11" s="412"/>
      <c r="N11" s="82"/>
      <c r="O11" s="6"/>
      <c r="S11" s="111"/>
    </row>
    <row r="12" spans="1:27" s="228" customFormat="1" ht="9.75" customHeight="1">
      <c r="A12" s="364" t="s">
        <v>287</v>
      </c>
      <c r="B12" s="204">
        <v>49.810679225406751</v>
      </c>
      <c r="C12" s="204">
        <v>36.223110851570858</v>
      </c>
      <c r="D12" s="176">
        <v>4.2604644866485382</v>
      </c>
      <c r="E12" s="25"/>
      <c r="F12" s="25"/>
      <c r="G12" s="567"/>
      <c r="H12" s="566"/>
      <c r="I12" s="566"/>
      <c r="J12" s="566"/>
      <c r="K12" s="450"/>
      <c r="L12" s="412"/>
      <c r="M12" s="412"/>
      <c r="N12" s="82"/>
      <c r="O12" s="6"/>
      <c r="S12" s="111"/>
    </row>
    <row r="13" spans="1:27" s="228" customFormat="1" ht="9.75" customHeight="1">
      <c r="A13" s="364" t="s">
        <v>288</v>
      </c>
      <c r="B13" s="204">
        <v>47.573427294324233</v>
      </c>
      <c r="C13" s="204">
        <v>37.556365590725292</v>
      </c>
      <c r="D13" s="176">
        <v>3.4099082976867665</v>
      </c>
      <c r="E13" s="25"/>
      <c r="F13" s="25"/>
      <c r="G13" s="567"/>
      <c r="H13" s="566"/>
      <c r="I13" s="566"/>
      <c r="J13" s="566"/>
      <c r="K13" s="450"/>
      <c r="L13" s="412"/>
      <c r="M13" s="412"/>
      <c r="N13" s="82"/>
      <c r="O13" s="6"/>
      <c r="S13" s="111"/>
    </row>
    <row r="14" spans="1:27" s="228" customFormat="1" ht="9.75" customHeight="1">
      <c r="A14" s="372" t="s">
        <v>37</v>
      </c>
      <c r="B14" s="204"/>
      <c r="C14" s="204"/>
      <c r="D14" s="176"/>
      <c r="E14" s="25"/>
      <c r="F14" s="25"/>
      <c r="G14" s="567"/>
      <c r="H14" s="566"/>
      <c r="I14" s="566"/>
      <c r="J14" s="566"/>
      <c r="K14" s="450"/>
      <c r="L14" s="412"/>
      <c r="M14" s="412"/>
      <c r="N14" s="82"/>
      <c r="O14" s="6"/>
      <c r="S14" s="111"/>
    </row>
    <row r="15" spans="1:27" s="228" customFormat="1" ht="9.75" customHeight="1">
      <c r="A15" s="107" t="s">
        <v>38</v>
      </c>
      <c r="B15" s="204">
        <v>6.2615558683113939</v>
      </c>
      <c r="C15" s="204">
        <v>8.7679719623589154</v>
      </c>
      <c r="D15" s="176">
        <v>0</v>
      </c>
      <c r="E15" s="25"/>
      <c r="F15" s="25"/>
      <c r="G15" s="567"/>
      <c r="H15" s="566"/>
      <c r="I15" s="566"/>
      <c r="J15" s="566"/>
      <c r="K15" s="450"/>
      <c r="L15" s="412"/>
      <c r="M15" s="412"/>
      <c r="N15" s="82"/>
      <c r="O15" s="6"/>
      <c r="S15" s="111"/>
    </row>
    <row r="16" spans="1:27" s="228" customFormat="1" ht="9.75" customHeight="1">
      <c r="A16" s="107" t="s">
        <v>39</v>
      </c>
      <c r="B16" s="204">
        <v>19.679404520339556</v>
      </c>
      <c r="C16" s="204">
        <v>15.23500390789691</v>
      </c>
      <c r="D16" s="176">
        <v>0.70163392005207237</v>
      </c>
      <c r="E16" s="25"/>
      <c r="F16" s="25"/>
      <c r="G16" s="567"/>
      <c r="H16" s="566"/>
      <c r="I16" s="566"/>
      <c r="J16" s="566"/>
      <c r="K16" s="450"/>
      <c r="L16" s="412"/>
      <c r="M16" s="412"/>
      <c r="N16" s="82"/>
      <c r="O16" s="6"/>
      <c r="S16" s="111"/>
    </row>
    <row r="17" spans="1:21" s="228" customFormat="1" ht="9.75" customHeight="1">
      <c r="A17" s="107" t="s">
        <v>40</v>
      </c>
      <c r="B17" s="204">
        <v>60.233210273629389</v>
      </c>
      <c r="C17" s="204">
        <v>44.613871626743645</v>
      </c>
      <c r="D17" s="176">
        <v>4.8451010959737202</v>
      </c>
      <c r="E17" s="25"/>
      <c r="F17" s="25"/>
      <c r="G17" s="567"/>
      <c r="H17" s="566"/>
      <c r="I17" s="566"/>
      <c r="J17" s="566"/>
      <c r="K17" s="450"/>
      <c r="L17" s="412"/>
      <c r="M17" s="412"/>
      <c r="N17" s="82"/>
      <c r="O17" s="6"/>
      <c r="S17" s="111"/>
    </row>
    <row r="18" spans="1:21" s="228" customFormat="1" ht="9.75" customHeight="1">
      <c r="A18" s="88" t="s">
        <v>41</v>
      </c>
      <c r="B18" s="205">
        <v>80.493925344038146</v>
      </c>
      <c r="C18" s="205">
        <v>59.69582537595781</v>
      </c>
      <c r="D18" s="200">
        <v>12.592129727312237</v>
      </c>
      <c r="E18" s="25"/>
      <c r="F18" s="25"/>
      <c r="G18" s="567"/>
      <c r="H18" s="566"/>
      <c r="I18" s="566"/>
      <c r="J18" s="566"/>
      <c r="K18" s="450"/>
      <c r="L18" s="412"/>
      <c r="M18" s="412"/>
      <c r="N18" s="82"/>
      <c r="O18" s="6"/>
      <c r="S18" s="33"/>
    </row>
    <row r="19" spans="1:21" s="228" customFormat="1" ht="13.5" customHeight="1">
      <c r="A19" s="807" t="s">
        <v>484</v>
      </c>
      <c r="B19" s="807"/>
      <c r="C19" s="807"/>
      <c r="D19" s="807"/>
      <c r="E19" s="25"/>
      <c r="F19" s="25"/>
      <c r="G19" s="410"/>
      <c r="H19" s="410"/>
      <c r="I19" s="410"/>
      <c r="J19" s="491"/>
      <c r="K19" s="491"/>
      <c r="L19" s="491"/>
      <c r="M19" s="491"/>
      <c r="N19" s="33"/>
      <c r="O19" s="111"/>
      <c r="P19" s="111"/>
      <c r="Q19" s="111"/>
      <c r="R19" s="111"/>
      <c r="S19" s="111"/>
    </row>
    <row r="20" spans="1:21" s="228" customFormat="1" ht="7.5" customHeight="1">
      <c r="A20" s="376"/>
      <c r="B20" s="376"/>
      <c r="C20" s="376"/>
      <c r="D20" s="376"/>
      <c r="E20" s="25"/>
      <c r="F20" s="25"/>
      <c r="G20" s="410"/>
      <c r="H20" s="410"/>
      <c r="I20" s="410"/>
      <c r="J20" s="491"/>
      <c r="K20" s="491"/>
      <c r="L20" s="491"/>
      <c r="M20" s="491"/>
      <c r="N20" s="33"/>
      <c r="O20" s="111"/>
      <c r="P20" s="111"/>
      <c r="Q20" s="111"/>
      <c r="R20" s="111"/>
      <c r="S20" s="111"/>
    </row>
    <row r="21" spans="1:21" s="228" customFormat="1" ht="20.25" customHeight="1">
      <c r="A21" s="783" t="s">
        <v>430</v>
      </c>
      <c r="B21" s="783"/>
      <c r="C21" s="783"/>
      <c r="D21" s="783"/>
      <c r="E21" s="14"/>
      <c r="F21" s="14"/>
      <c r="G21" s="511" t="s">
        <v>79</v>
      </c>
      <c r="H21" s="410"/>
      <c r="I21" s="410"/>
      <c r="J21" s="568"/>
      <c r="K21" s="568"/>
      <c r="L21" s="406"/>
      <c r="M21" s="406"/>
      <c r="O21" s="111"/>
      <c r="P21" s="111"/>
      <c r="Q21" s="111"/>
      <c r="R21" s="111"/>
      <c r="S21" s="111"/>
    </row>
    <row r="22" spans="1:21" s="228" customFormat="1" ht="12.75" customHeight="1">
      <c r="A22" s="107"/>
      <c r="B22" s="107"/>
      <c r="C22" s="107"/>
      <c r="D22" s="107"/>
      <c r="E22" s="220"/>
      <c r="F22" s="285"/>
      <c r="G22" s="410"/>
      <c r="H22" s="410" t="s">
        <v>491</v>
      </c>
      <c r="I22" s="410" t="s">
        <v>485</v>
      </c>
      <c r="J22" s="569"/>
      <c r="K22" s="569"/>
      <c r="L22" s="406"/>
      <c r="M22" s="406"/>
      <c r="O22" s="111"/>
      <c r="P22" s="111"/>
      <c r="Q22" s="111"/>
      <c r="R22" s="111"/>
      <c r="S22" s="111"/>
    </row>
    <row r="23" spans="1:21" s="228" customFormat="1" ht="12.75" customHeight="1">
      <c r="E23" s="220"/>
      <c r="F23" s="285"/>
      <c r="G23" s="497" t="s">
        <v>23</v>
      </c>
      <c r="H23" s="443">
        <f>48.6078320528924/100</f>
        <v>0.48607832052892397</v>
      </c>
      <c r="I23" s="490">
        <f>82.8905431788536/100</f>
        <v>0.82890543178853604</v>
      </c>
      <c r="J23" s="493"/>
      <c r="K23" s="406"/>
      <c r="L23" s="803"/>
      <c r="M23" s="803"/>
      <c r="O23" s="111"/>
      <c r="P23" s="34"/>
      <c r="Q23" s="56"/>
      <c r="R23" s="172"/>
      <c r="S23" s="111"/>
      <c r="U23" s="39"/>
    </row>
    <row r="24" spans="1:21" s="228" customFormat="1" ht="12.75" customHeight="1">
      <c r="E24" s="220"/>
      <c r="F24" s="285"/>
      <c r="G24" s="497"/>
      <c r="H24" s="425"/>
      <c r="I24" s="490"/>
      <c r="J24" s="493"/>
      <c r="K24" s="406"/>
      <c r="L24" s="737"/>
      <c r="M24" s="737"/>
      <c r="O24" s="111"/>
      <c r="P24" s="34"/>
      <c r="Q24" s="56"/>
      <c r="R24" s="172"/>
      <c r="S24" s="111"/>
      <c r="U24" s="39"/>
    </row>
    <row r="25" spans="1:21" s="228" customFormat="1" ht="12.75" customHeight="1">
      <c r="A25" s="107"/>
      <c r="B25" s="107"/>
      <c r="C25" s="107"/>
      <c r="D25" s="107"/>
      <c r="E25" s="220"/>
      <c r="F25" s="285"/>
      <c r="G25" s="419" t="s">
        <v>49</v>
      </c>
      <c r="H25" s="420">
        <v>0.45875104089733443</v>
      </c>
      <c r="I25" s="490">
        <v>0.82058043327227936</v>
      </c>
      <c r="J25" s="493"/>
      <c r="K25" s="410"/>
      <c r="L25" s="410"/>
      <c r="M25" s="410"/>
      <c r="O25" s="111"/>
      <c r="P25" s="34"/>
      <c r="Q25" s="177"/>
      <c r="R25" s="172"/>
      <c r="S25" s="111"/>
      <c r="U25" s="39"/>
    </row>
    <row r="26" spans="1:21" s="228" customFormat="1" ht="12.75" customHeight="1">
      <c r="A26" s="107"/>
      <c r="B26" s="107"/>
      <c r="C26" s="107"/>
      <c r="D26" s="107"/>
      <c r="E26" s="220"/>
      <c r="F26" s="220"/>
      <c r="G26" s="419" t="s">
        <v>50</v>
      </c>
      <c r="H26" s="420">
        <v>0.51901867418599701</v>
      </c>
      <c r="I26" s="490">
        <v>0.83796304581085412</v>
      </c>
      <c r="J26" s="493"/>
      <c r="K26" s="497"/>
      <c r="L26" s="490"/>
      <c r="M26" s="490"/>
      <c r="O26" s="111"/>
      <c r="P26" s="35"/>
      <c r="Q26" s="173"/>
      <c r="R26" s="172"/>
      <c r="S26" s="111"/>
      <c r="U26" s="39"/>
    </row>
    <row r="27" spans="1:21" s="228" customFormat="1" ht="12.75" customHeight="1">
      <c r="A27" s="107"/>
      <c r="B27" s="107"/>
      <c r="C27" s="107"/>
      <c r="D27" s="107"/>
      <c r="E27" s="220"/>
      <c r="F27" s="220"/>
      <c r="G27" s="406"/>
      <c r="H27" s="420"/>
      <c r="I27" s="490"/>
      <c r="J27" s="493"/>
      <c r="K27" s="497"/>
      <c r="L27" s="490"/>
      <c r="M27" s="490"/>
      <c r="O27" s="111"/>
      <c r="P27" s="35"/>
      <c r="Q27" s="173"/>
      <c r="R27" s="172"/>
      <c r="S27" s="111"/>
      <c r="U27" s="39"/>
    </row>
    <row r="28" spans="1:21" s="228" customFormat="1" ht="12.75" customHeight="1">
      <c r="A28" s="107"/>
      <c r="B28" s="107"/>
      <c r="C28" s="107"/>
      <c r="D28" s="107"/>
      <c r="E28" s="220"/>
      <c r="F28" s="220"/>
      <c r="G28" s="419" t="s">
        <v>289</v>
      </c>
      <c r="H28" s="420">
        <v>0.46772009029345368</v>
      </c>
      <c r="I28" s="490">
        <v>0.80127860874212753</v>
      </c>
      <c r="J28" s="441"/>
      <c r="K28" s="419"/>
      <c r="L28" s="490"/>
      <c r="M28" s="490"/>
      <c r="O28" s="111"/>
      <c r="P28" s="35"/>
      <c r="Q28" s="173"/>
      <c r="R28" s="172"/>
      <c r="S28" s="111"/>
    </row>
    <row r="29" spans="1:21" s="228" customFormat="1" ht="12.75" customHeight="1">
      <c r="A29" s="107"/>
      <c r="B29" s="107"/>
      <c r="C29" s="107"/>
      <c r="D29" s="107"/>
      <c r="E29" s="220"/>
      <c r="F29" s="220"/>
      <c r="G29" s="419" t="s">
        <v>290</v>
      </c>
      <c r="H29" s="420">
        <v>0.49810679225406751</v>
      </c>
      <c r="I29" s="490">
        <v>0.85479418539131469</v>
      </c>
      <c r="J29" s="441"/>
      <c r="K29" s="419"/>
      <c r="L29" s="490"/>
      <c r="M29" s="490"/>
      <c r="O29" s="111"/>
      <c r="P29" s="35"/>
      <c r="Q29" s="173"/>
      <c r="R29" s="172"/>
      <c r="S29" s="111"/>
    </row>
    <row r="30" spans="1:21" s="228" customFormat="1" ht="22.5" customHeight="1">
      <c r="A30" s="107"/>
      <c r="B30" s="107"/>
      <c r="C30" s="107"/>
      <c r="D30" s="107"/>
      <c r="E30" s="220"/>
      <c r="F30" s="220"/>
      <c r="G30" s="419" t="s">
        <v>288</v>
      </c>
      <c r="H30" s="420">
        <v>0.47573427294324233</v>
      </c>
      <c r="I30" s="490">
        <v>0.78968477518962521</v>
      </c>
      <c r="J30" s="441"/>
      <c r="K30" s="406"/>
      <c r="L30" s="406"/>
      <c r="M30" s="406"/>
      <c r="O30" s="111"/>
      <c r="P30" s="35"/>
      <c r="Q30" s="173"/>
      <c r="R30" s="172"/>
      <c r="S30" s="111"/>
    </row>
    <row r="31" spans="1:21" s="228" customFormat="1" ht="7.5" customHeight="1">
      <c r="A31" s="107"/>
      <c r="B31" s="107"/>
      <c r="C31" s="107"/>
      <c r="D31" s="107"/>
      <c r="E31" s="220"/>
      <c r="F31" s="220"/>
      <c r="G31" s="406"/>
      <c r="H31" s="406"/>
      <c r="I31" s="406"/>
      <c r="J31" s="441"/>
      <c r="K31" s="419"/>
      <c r="L31" s="490"/>
      <c r="M31" s="490"/>
      <c r="O31" s="111"/>
      <c r="P31" s="35"/>
      <c r="Q31" s="173"/>
      <c r="R31" s="172"/>
      <c r="S31" s="111"/>
    </row>
    <row r="32" spans="1:21" s="228" customFormat="1" ht="11.25" customHeight="1">
      <c r="A32" s="375" t="s">
        <v>431</v>
      </c>
      <c r="B32" s="374"/>
      <c r="C32" s="374"/>
      <c r="D32" s="374"/>
      <c r="E32" s="220"/>
      <c r="F32" s="220"/>
      <c r="G32" s="446" t="s">
        <v>80</v>
      </c>
      <c r="H32" s="410"/>
      <c r="I32" s="410"/>
      <c r="J32" s="441"/>
      <c r="K32" s="419"/>
      <c r="L32" s="490"/>
      <c r="M32" s="490"/>
      <c r="O32" s="111"/>
      <c r="P32" s="35"/>
      <c r="Q32" s="173"/>
      <c r="R32" s="172"/>
      <c r="S32" s="111"/>
    </row>
    <row r="33" spans="1:19" s="228" customFormat="1" ht="11.25" customHeight="1">
      <c r="A33" s="375"/>
      <c r="B33" s="374"/>
      <c r="C33" s="374"/>
      <c r="D33" s="374"/>
      <c r="E33" s="220"/>
      <c r="F33" s="220"/>
      <c r="G33" s="446"/>
      <c r="H33" s="410"/>
      <c r="I33" s="410"/>
      <c r="J33" s="441"/>
      <c r="K33" s="419"/>
      <c r="L33" s="490"/>
      <c r="M33" s="490"/>
      <c r="O33" s="111"/>
      <c r="P33" s="35"/>
      <c r="Q33" s="173"/>
      <c r="R33" s="172"/>
      <c r="S33" s="111"/>
    </row>
    <row r="34" spans="1:19" s="228" customFormat="1" ht="12" customHeight="1">
      <c r="E34" s="220"/>
      <c r="F34" s="285"/>
      <c r="G34" s="406"/>
      <c r="H34" s="737"/>
      <c r="I34" s="737"/>
      <c r="J34" s="441"/>
      <c r="K34" s="419"/>
      <c r="L34" s="490"/>
      <c r="M34" s="490"/>
      <c r="P34" s="35"/>
      <c r="Q34" s="173"/>
      <c r="R34" s="172"/>
      <c r="S34" s="111"/>
    </row>
    <row r="35" spans="1:19" s="228" customFormat="1" ht="12" customHeight="1">
      <c r="E35" s="220"/>
      <c r="F35" s="285"/>
      <c r="G35" s="410"/>
      <c r="H35" s="410" t="s">
        <v>491</v>
      </c>
      <c r="I35" s="410" t="s">
        <v>485</v>
      </c>
      <c r="J35" s="441"/>
      <c r="K35" s="419"/>
      <c r="L35" s="490"/>
      <c r="M35" s="490"/>
      <c r="P35" s="35"/>
      <c r="Q35" s="173"/>
      <c r="R35" s="172"/>
      <c r="S35" s="111"/>
    </row>
    <row r="36" spans="1:19" s="228" customFormat="1" ht="12" customHeight="1">
      <c r="A36" s="369"/>
      <c r="B36" s="369"/>
      <c r="C36" s="369"/>
      <c r="D36" s="369"/>
      <c r="E36" s="220"/>
      <c r="F36" s="285"/>
      <c r="G36" s="497" t="s">
        <v>23</v>
      </c>
      <c r="H36" s="418">
        <v>5.0149688560947328E-2</v>
      </c>
      <c r="I36" s="490">
        <f>8.55198586216295/100</f>
        <v>8.5519858621629488E-2</v>
      </c>
      <c r="J36" s="406"/>
      <c r="K36" s="419"/>
      <c r="L36" s="490"/>
      <c r="M36" s="490"/>
      <c r="O36" s="111"/>
      <c r="P36" s="111"/>
      <c r="Q36" s="111"/>
      <c r="R36" s="111"/>
      <c r="S36" s="111"/>
    </row>
    <row r="37" spans="1:19" s="228" customFormat="1" ht="12" customHeight="1">
      <c r="A37" s="369"/>
      <c r="B37" s="369"/>
      <c r="C37" s="369"/>
      <c r="D37" s="369"/>
      <c r="E37" s="220"/>
      <c r="F37" s="285"/>
      <c r="G37" s="497"/>
      <c r="H37" s="425"/>
      <c r="I37" s="490"/>
      <c r="J37" s="495"/>
      <c r="K37" s="419"/>
      <c r="L37" s="490"/>
      <c r="M37" s="490"/>
      <c r="N37" s="111"/>
      <c r="O37" s="111"/>
      <c r="P37" s="111"/>
      <c r="Q37" s="111"/>
      <c r="R37" s="111"/>
      <c r="S37" s="111"/>
    </row>
    <row r="38" spans="1:19" s="228" customFormat="1" ht="12" customHeight="1">
      <c r="A38" s="369"/>
      <c r="B38" s="369"/>
      <c r="C38" s="369"/>
      <c r="D38" s="369"/>
      <c r="E38" s="220"/>
      <c r="F38" s="220"/>
      <c r="G38" s="419" t="s">
        <v>49</v>
      </c>
      <c r="H38" s="420">
        <v>7.4182509393822593E-2</v>
      </c>
      <c r="I38" s="490">
        <v>0.13269226720562538</v>
      </c>
      <c r="J38" s="406"/>
      <c r="K38" s="419"/>
      <c r="L38" s="490"/>
      <c r="M38" s="490"/>
      <c r="O38" s="111"/>
      <c r="P38" s="111"/>
      <c r="Q38" s="111"/>
      <c r="R38" s="111"/>
      <c r="S38" s="111"/>
    </row>
    <row r="39" spans="1:19" s="228" customFormat="1" ht="12" customHeight="1">
      <c r="A39" s="369"/>
      <c r="B39" s="369"/>
      <c r="C39" s="369"/>
      <c r="D39" s="369"/>
      <c r="E39" s="220"/>
      <c r="F39" s="220"/>
      <c r="G39" s="419" t="s">
        <v>50</v>
      </c>
      <c r="H39" s="420">
        <v>2.1180481662765129E-2</v>
      </c>
      <c r="I39" s="490">
        <v>3.4196189479516144E-2</v>
      </c>
      <c r="J39" s="406"/>
      <c r="K39" s="406"/>
      <c r="L39" s="406"/>
      <c r="M39" s="406"/>
      <c r="O39" s="111"/>
      <c r="P39" s="111"/>
      <c r="Q39" s="111"/>
      <c r="R39" s="111"/>
      <c r="S39" s="111"/>
    </row>
    <row r="40" spans="1:19" s="228" customFormat="1" ht="12" customHeight="1">
      <c r="A40" s="369"/>
      <c r="B40" s="369"/>
      <c r="C40" s="369"/>
      <c r="D40" s="369"/>
      <c r="E40" s="220"/>
      <c r="F40" s="220"/>
      <c r="G40" s="419"/>
      <c r="H40" s="490"/>
      <c r="I40" s="490"/>
      <c r="J40" s="495"/>
      <c r="K40" s="495"/>
      <c r="L40" s="446"/>
      <c r="M40" s="410"/>
      <c r="N40" s="111"/>
      <c r="O40" s="111"/>
      <c r="P40" s="111"/>
      <c r="Q40" s="111"/>
      <c r="R40" s="111"/>
      <c r="S40" s="111"/>
    </row>
    <row r="41" spans="1:19" s="228" customFormat="1" ht="12" customHeight="1">
      <c r="A41" s="369"/>
      <c r="B41" s="369"/>
      <c r="C41" s="369"/>
      <c r="D41" s="369"/>
      <c r="E41" s="220"/>
      <c r="F41" s="220"/>
      <c r="G41" s="419" t="s">
        <v>289</v>
      </c>
      <c r="H41" s="420">
        <v>7.6258221278957275E-2</v>
      </c>
      <c r="I41" s="490">
        <v>0.13064241352817385</v>
      </c>
      <c r="J41" s="410"/>
      <c r="K41" s="410"/>
      <c r="L41" s="803"/>
      <c r="M41" s="803"/>
      <c r="O41" s="111"/>
      <c r="P41" s="111"/>
      <c r="Q41" s="111"/>
      <c r="R41" s="111"/>
      <c r="S41" s="111"/>
    </row>
    <row r="42" spans="1:19" s="228" customFormat="1" ht="12" customHeight="1">
      <c r="A42" s="107"/>
      <c r="B42" s="107"/>
      <c r="C42" s="107"/>
      <c r="D42" s="107"/>
      <c r="E42" s="220"/>
      <c r="F42" s="220"/>
      <c r="G42" s="419" t="s">
        <v>290</v>
      </c>
      <c r="H42" s="420">
        <v>4.2604644866485381E-2</v>
      </c>
      <c r="I42" s="490">
        <v>7.311324251920244E-2</v>
      </c>
      <c r="J42" s="410"/>
      <c r="K42" s="410"/>
      <c r="L42" s="410"/>
      <c r="M42" s="410"/>
      <c r="O42" s="111"/>
      <c r="P42" s="111"/>
      <c r="Q42" s="111"/>
      <c r="R42" s="111"/>
      <c r="S42" s="111"/>
    </row>
    <row r="43" spans="1:19" s="228" customFormat="1" ht="11.25" customHeight="1">
      <c r="A43" s="107"/>
      <c r="B43" s="107"/>
      <c r="C43" s="107"/>
      <c r="E43" s="220"/>
      <c r="F43" s="220"/>
      <c r="G43" s="419" t="s">
        <v>288</v>
      </c>
      <c r="H43" s="420">
        <v>3.4099082976867666E-2</v>
      </c>
      <c r="I43" s="490">
        <v>5.660203228194307E-2</v>
      </c>
      <c r="J43" s="410"/>
      <c r="K43" s="497"/>
      <c r="L43" s="443"/>
      <c r="M43" s="490"/>
      <c r="O43" s="111"/>
      <c r="P43" s="111"/>
      <c r="Q43" s="111"/>
      <c r="R43" s="111"/>
      <c r="S43" s="111"/>
    </row>
    <row r="44" spans="1:19" s="228" customFormat="1" ht="15" customHeight="1">
      <c r="A44" s="107"/>
      <c r="B44" s="107"/>
      <c r="C44" s="107"/>
      <c r="D44" s="334" t="s">
        <v>412</v>
      </c>
      <c r="E44" s="220"/>
      <c r="F44" s="220"/>
      <c r="G44" s="406"/>
      <c r="H44" s="406"/>
      <c r="I44" s="406"/>
      <c r="J44" s="410"/>
      <c r="K44" s="497"/>
      <c r="L44" s="490"/>
      <c r="M44" s="490"/>
      <c r="O44" s="111"/>
      <c r="P44" s="111"/>
      <c r="Q44" s="111"/>
      <c r="R44" s="111"/>
      <c r="S44" s="111"/>
    </row>
    <row r="45" spans="1:19" s="228" customFormat="1" ht="11.25" customHeight="1">
      <c r="C45" s="107"/>
      <c r="D45" s="107"/>
      <c r="E45" s="220"/>
      <c r="F45" s="220"/>
      <c r="G45" s="406"/>
      <c r="H45" s="406"/>
      <c r="I45" s="406"/>
      <c r="J45" s="410"/>
      <c r="K45" s="419"/>
      <c r="L45" s="570"/>
      <c r="M45" s="490"/>
      <c r="O45" s="111"/>
      <c r="P45" s="111"/>
      <c r="Q45" s="111"/>
      <c r="R45" s="111"/>
      <c r="S45" s="111"/>
    </row>
    <row r="46" spans="1:19" s="228" customFormat="1" ht="11.25" customHeight="1">
      <c r="C46" s="107"/>
      <c r="D46" s="107"/>
      <c r="E46" s="220"/>
      <c r="F46" s="220"/>
      <c r="G46" s="406"/>
      <c r="H46" s="406"/>
      <c r="I46" s="406"/>
      <c r="J46" s="410"/>
      <c r="K46" s="419"/>
      <c r="L46" s="570"/>
      <c r="M46" s="571"/>
      <c r="O46" s="111"/>
      <c r="P46" s="111"/>
      <c r="Q46" s="111"/>
      <c r="R46" s="111"/>
      <c r="S46" s="111"/>
    </row>
    <row r="47" spans="1:19" s="105" customFormat="1" ht="11.25" customHeight="1">
      <c r="C47" s="104"/>
      <c r="D47" s="104"/>
      <c r="E47" s="220"/>
      <c r="F47" s="220"/>
      <c r="G47" s="529"/>
      <c r="H47" s="529"/>
      <c r="I47" s="529"/>
      <c r="J47" s="410"/>
      <c r="K47" s="419"/>
      <c r="L47" s="490"/>
      <c r="M47" s="490"/>
      <c r="O47" s="111"/>
      <c r="P47" s="111"/>
      <c r="Q47" s="111"/>
      <c r="R47" s="111"/>
      <c r="S47" s="111"/>
    </row>
    <row r="48" spans="1:19" s="105" customFormat="1" ht="11.25" customHeight="1">
      <c r="C48" s="104"/>
      <c r="D48" s="104"/>
      <c r="E48" s="220"/>
      <c r="F48" s="220"/>
      <c r="G48" s="529"/>
      <c r="H48" s="529"/>
      <c r="I48" s="529"/>
      <c r="J48" s="410"/>
      <c r="K48" s="419"/>
      <c r="L48" s="570"/>
      <c r="M48" s="570"/>
      <c r="O48" s="111"/>
      <c r="P48" s="111"/>
      <c r="Q48" s="111"/>
      <c r="R48" s="111"/>
      <c r="S48" s="111"/>
    </row>
    <row r="49" spans="1:27" s="105" customFormat="1" ht="11.25" customHeight="1">
      <c r="C49" s="104"/>
      <c r="D49" s="104"/>
      <c r="E49" s="220"/>
      <c r="F49" s="220"/>
      <c r="G49" s="529"/>
      <c r="H49" s="529"/>
      <c r="I49" s="529"/>
      <c r="J49" s="410"/>
      <c r="K49" s="419"/>
      <c r="L49" s="570"/>
      <c r="M49" s="570"/>
      <c r="O49" s="111"/>
      <c r="P49" s="111"/>
      <c r="Q49" s="111"/>
      <c r="R49" s="111"/>
      <c r="S49" s="111"/>
    </row>
    <row r="50" spans="1:27" s="105" customFormat="1" ht="11.25" customHeight="1">
      <c r="C50" s="104"/>
      <c r="D50" s="104"/>
      <c r="E50" s="220"/>
      <c r="F50" s="220"/>
      <c r="G50" s="529"/>
      <c r="H50" s="529"/>
      <c r="I50" s="529"/>
      <c r="J50" s="410"/>
      <c r="K50" s="419"/>
      <c r="L50" s="570"/>
      <c r="M50" s="570"/>
      <c r="P50" s="111"/>
      <c r="Q50" s="111"/>
      <c r="R50" s="111"/>
      <c r="S50" s="111"/>
    </row>
    <row r="51" spans="1:27" s="105" customFormat="1" ht="11.25" customHeight="1">
      <c r="C51" s="104"/>
      <c r="D51" s="104"/>
      <c r="E51" s="220"/>
      <c r="F51" s="220"/>
      <c r="G51" s="419"/>
      <c r="H51" s="420"/>
      <c r="I51" s="572"/>
      <c r="J51" s="410"/>
      <c r="K51" s="419"/>
      <c r="L51" s="570"/>
      <c r="M51" s="570"/>
      <c r="P51" s="111"/>
      <c r="Q51" s="111"/>
      <c r="R51" s="111"/>
      <c r="S51" s="111"/>
    </row>
    <row r="52" spans="1:27" s="105" customFormat="1" ht="11.25" customHeight="1">
      <c r="C52" s="104"/>
      <c r="D52" s="104"/>
      <c r="E52" s="220"/>
      <c r="F52" s="220"/>
      <c r="G52" s="419"/>
      <c r="H52" s="420"/>
      <c r="I52" s="421"/>
      <c r="J52" s="410"/>
      <c r="K52" s="419"/>
      <c r="L52" s="570"/>
      <c r="M52" s="570"/>
      <c r="P52" s="111"/>
      <c r="Q52" s="111"/>
      <c r="R52" s="111"/>
      <c r="S52" s="111"/>
    </row>
    <row r="53" spans="1:27" s="105" customFormat="1" ht="11.25" customHeight="1">
      <c r="C53" s="104"/>
      <c r="D53" s="104"/>
      <c r="E53" s="220"/>
      <c r="F53" s="220"/>
      <c r="G53" s="419"/>
      <c r="H53" s="420"/>
      <c r="I53" s="421"/>
      <c r="J53" s="529"/>
      <c r="K53" s="419"/>
      <c r="L53" s="570"/>
      <c r="M53" s="570"/>
      <c r="P53" s="111"/>
      <c r="Q53" s="111"/>
      <c r="R53" s="111"/>
      <c r="S53" s="111"/>
    </row>
    <row r="54" spans="1:27" s="105" customFormat="1" ht="11.25" customHeight="1">
      <c r="C54" s="104"/>
      <c r="D54" s="104"/>
      <c r="E54" s="220"/>
      <c r="F54" s="220"/>
      <c r="G54" s="529"/>
      <c r="H54" s="529"/>
      <c r="I54" s="529"/>
      <c r="J54" s="529"/>
      <c r="K54" s="529"/>
      <c r="L54" s="529"/>
      <c r="M54" s="529"/>
      <c r="P54" s="111"/>
      <c r="Q54" s="111"/>
      <c r="R54" s="111"/>
      <c r="S54" s="111"/>
    </row>
    <row r="55" spans="1:27" s="105" customFormat="1" ht="11.25" customHeight="1">
      <c r="C55" s="104"/>
      <c r="D55" s="104"/>
      <c r="E55" s="220"/>
      <c r="F55" s="220"/>
      <c r="G55" s="529"/>
      <c r="H55" s="529"/>
      <c r="I55" s="529"/>
      <c r="J55" s="529"/>
      <c r="K55" s="529"/>
      <c r="L55" s="529"/>
      <c r="M55" s="529"/>
      <c r="P55" s="111"/>
      <c r="Q55" s="111"/>
      <c r="R55" s="111"/>
      <c r="S55" s="111"/>
    </row>
    <row r="56" spans="1:27" s="105" customFormat="1" ht="11.25" customHeight="1">
      <c r="C56" s="104"/>
      <c r="D56" s="104"/>
      <c r="E56" s="220"/>
      <c r="F56" s="220"/>
      <c r="G56" s="529"/>
      <c r="H56" s="529"/>
      <c r="I56" s="529"/>
      <c r="J56" s="529"/>
      <c r="K56" s="529"/>
      <c r="L56" s="529"/>
      <c r="M56" s="529"/>
      <c r="P56" s="111"/>
      <c r="Q56" s="111"/>
      <c r="R56" s="111"/>
      <c r="S56" s="111"/>
    </row>
    <row r="57" spans="1:27" s="105" customFormat="1" ht="11.25" customHeight="1">
      <c r="C57" s="104"/>
      <c r="D57" s="104"/>
      <c r="E57" s="220"/>
      <c r="F57" s="220"/>
      <c r="G57" s="529"/>
      <c r="H57" s="529"/>
      <c r="I57" s="529"/>
      <c r="J57" s="529"/>
      <c r="K57" s="529"/>
      <c r="L57" s="529"/>
      <c r="M57" s="529"/>
      <c r="P57" s="111"/>
      <c r="Q57" s="111"/>
      <c r="R57" s="111"/>
      <c r="S57" s="111"/>
    </row>
    <row r="58" spans="1:27" ht="11.25" customHeight="1">
      <c r="G58" s="543"/>
      <c r="H58" s="566"/>
      <c r="I58" s="566"/>
      <c r="J58" s="566"/>
      <c r="K58" s="450"/>
      <c r="L58" s="412"/>
      <c r="M58" s="412"/>
      <c r="N58" s="82"/>
      <c r="O58" s="101"/>
    </row>
    <row r="59" spans="1:27" ht="11.25" customHeight="1">
      <c r="G59" s="540"/>
      <c r="H59" s="566"/>
      <c r="I59" s="566"/>
      <c r="J59" s="566"/>
      <c r="K59" s="450"/>
      <c r="L59" s="412"/>
      <c r="M59" s="412"/>
      <c r="N59" s="82"/>
      <c r="O59" s="101"/>
    </row>
    <row r="60" spans="1:27" ht="11.25" customHeight="1">
      <c r="G60" s="540"/>
      <c r="H60" s="566"/>
      <c r="I60" s="566"/>
      <c r="J60" s="566"/>
      <c r="K60" s="450"/>
      <c r="L60" s="412"/>
      <c r="M60" s="412"/>
      <c r="N60" s="82"/>
      <c r="O60" s="101"/>
    </row>
    <row r="61" spans="1:27">
      <c r="G61" s="540"/>
      <c r="H61" s="566"/>
      <c r="I61" s="566"/>
      <c r="J61" s="566"/>
      <c r="K61" s="450"/>
      <c r="L61" s="412"/>
      <c r="M61" s="412"/>
      <c r="N61" s="82"/>
      <c r="O61" s="101"/>
    </row>
    <row r="62" spans="1:27" s="13" customFormat="1">
      <c r="A62" s="102"/>
      <c r="B62" s="102"/>
      <c r="C62" s="1"/>
      <c r="D62" s="1"/>
      <c r="G62" s="540"/>
      <c r="H62" s="566"/>
      <c r="I62" s="566"/>
      <c r="J62" s="566"/>
      <c r="K62" s="450"/>
      <c r="L62" s="412"/>
      <c r="M62" s="412"/>
      <c r="N62" s="82"/>
      <c r="P62" s="111"/>
      <c r="Q62" s="111"/>
      <c r="R62" s="111"/>
      <c r="S62" s="111"/>
      <c r="T62" s="101"/>
      <c r="U62" s="101"/>
      <c r="V62" s="101"/>
      <c r="W62" s="101"/>
      <c r="X62" s="101"/>
      <c r="Y62" s="101"/>
      <c r="Z62" s="101"/>
      <c r="AA62" s="101"/>
    </row>
    <row r="63" spans="1:27">
      <c r="G63" s="540"/>
      <c r="H63" s="566"/>
      <c r="I63" s="566"/>
      <c r="J63" s="566"/>
      <c r="K63" s="450"/>
      <c r="L63" s="412"/>
      <c r="M63" s="412"/>
      <c r="N63" s="82"/>
      <c r="O63" s="101"/>
    </row>
    <row r="64" spans="1:27">
      <c r="G64" s="540"/>
      <c r="H64" s="566"/>
      <c r="I64" s="566"/>
      <c r="J64" s="566"/>
      <c r="K64" s="450"/>
      <c r="L64" s="412"/>
      <c r="M64" s="412"/>
      <c r="N64" s="82"/>
      <c r="O64" s="105"/>
    </row>
    <row r="65" spans="7:15">
      <c r="J65" s="466"/>
      <c r="K65" s="466"/>
      <c r="L65" s="466"/>
      <c r="M65" s="466"/>
      <c r="N65" s="101"/>
      <c r="O65" s="105"/>
    </row>
    <row r="66" spans="7:15">
      <c r="J66" s="466"/>
      <c r="K66" s="466"/>
      <c r="L66" s="466"/>
      <c r="M66" s="466"/>
      <c r="N66" s="101"/>
      <c r="O66" s="105"/>
    </row>
    <row r="67" spans="7:15">
      <c r="G67" s="466"/>
      <c r="H67" s="466"/>
      <c r="I67" s="466"/>
      <c r="J67" s="466"/>
      <c r="K67" s="466"/>
      <c r="L67" s="466"/>
      <c r="M67" s="466"/>
      <c r="N67" s="101"/>
      <c r="O67" s="105"/>
    </row>
    <row r="68" spans="7:15">
      <c r="G68" s="466"/>
      <c r="H68" s="466"/>
      <c r="I68" s="466"/>
      <c r="J68" s="466"/>
      <c r="K68" s="466"/>
      <c r="L68" s="466"/>
      <c r="M68" s="466"/>
      <c r="N68" s="101"/>
      <c r="O68" s="105"/>
    </row>
    <row r="69" spans="7:15">
      <c r="G69" s="466"/>
      <c r="H69" s="466"/>
      <c r="I69" s="466"/>
      <c r="J69" s="466"/>
      <c r="K69" s="466"/>
      <c r="L69" s="466"/>
      <c r="M69" s="466"/>
      <c r="N69" s="101"/>
      <c r="O69" s="105"/>
    </row>
    <row r="70" spans="7:15">
      <c r="G70" s="466"/>
      <c r="H70" s="466"/>
      <c r="I70" s="466"/>
      <c r="J70" s="466"/>
      <c r="K70" s="466"/>
      <c r="L70" s="466"/>
      <c r="M70" s="466"/>
      <c r="N70" s="101"/>
      <c r="O70" s="101"/>
    </row>
    <row r="71" spans="7:15">
      <c r="G71" s="466"/>
      <c r="H71" s="466"/>
      <c r="I71" s="466"/>
      <c r="J71" s="466"/>
      <c r="K71" s="466"/>
      <c r="L71" s="466"/>
      <c r="M71" s="466"/>
      <c r="N71" s="101"/>
      <c r="O71" s="101"/>
    </row>
    <row r="72" spans="7:15">
      <c r="G72" s="466"/>
      <c r="H72" s="466"/>
      <c r="I72" s="466"/>
      <c r="J72" s="466"/>
      <c r="K72" s="466"/>
      <c r="L72" s="466"/>
      <c r="M72" s="466"/>
      <c r="N72" s="101"/>
      <c r="O72" s="101"/>
    </row>
    <row r="73" spans="7:15">
      <c r="G73" s="466"/>
      <c r="H73" s="466"/>
      <c r="I73" s="466"/>
      <c r="J73" s="466"/>
      <c r="K73" s="466"/>
      <c r="L73" s="466"/>
      <c r="M73" s="466"/>
      <c r="N73" s="101"/>
      <c r="O73" s="101"/>
    </row>
    <row r="74" spans="7:15">
      <c r="G74" s="466"/>
      <c r="H74" s="466"/>
      <c r="I74" s="466"/>
      <c r="J74" s="466"/>
      <c r="K74" s="466"/>
      <c r="L74" s="466"/>
      <c r="M74" s="466"/>
      <c r="N74" s="101"/>
      <c r="O74" s="13"/>
    </row>
    <row r="75" spans="7:15">
      <c r="G75" s="466"/>
      <c r="H75" s="466"/>
      <c r="I75" s="466"/>
      <c r="J75" s="466"/>
      <c r="K75" s="466"/>
      <c r="L75" s="466"/>
      <c r="M75" s="466"/>
      <c r="N75" s="101"/>
      <c r="O75" s="101"/>
    </row>
    <row r="76" spans="7:15">
      <c r="G76" s="466"/>
      <c r="H76" s="466"/>
      <c r="I76" s="466"/>
      <c r="J76" s="466"/>
      <c r="K76" s="466"/>
      <c r="L76" s="466"/>
      <c r="M76" s="466"/>
      <c r="N76" s="101"/>
    </row>
    <row r="77" spans="7:15">
      <c r="G77" s="466"/>
      <c r="H77" s="466"/>
      <c r="I77" s="466"/>
      <c r="J77" s="466"/>
      <c r="K77" s="466"/>
      <c r="L77" s="466"/>
      <c r="M77" s="466"/>
      <c r="N77" s="101"/>
    </row>
    <row r="78" spans="7:15">
      <c r="G78" s="466"/>
      <c r="H78" s="466"/>
      <c r="I78" s="466"/>
      <c r="J78" s="466"/>
      <c r="K78" s="466"/>
      <c r="L78" s="466"/>
      <c r="M78" s="466"/>
      <c r="N78" s="101"/>
    </row>
    <row r="79" spans="7:15">
      <c r="G79" s="466"/>
      <c r="H79" s="466"/>
      <c r="I79" s="466"/>
      <c r="J79" s="466"/>
      <c r="K79" s="466"/>
      <c r="L79" s="466"/>
      <c r="M79" s="466"/>
      <c r="N79" s="101"/>
    </row>
  </sheetData>
  <mergeCells count="8">
    <mergeCell ref="L23:M23"/>
    <mergeCell ref="L41:M41"/>
    <mergeCell ref="A1:D1"/>
    <mergeCell ref="A2:D2"/>
    <mergeCell ref="H3:J3"/>
    <mergeCell ref="L3:N3"/>
    <mergeCell ref="A19:D19"/>
    <mergeCell ref="A21:D2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view="pageBreakPreview" zoomScale="140" zoomScaleNormal="145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" style="102" customWidth="1"/>
    <col min="4" max="4" width="10" style="410" customWidth="1"/>
    <col min="5" max="6" width="5.7109375" style="410" customWidth="1"/>
    <col min="7" max="7" width="2.85546875" style="410" customWidth="1"/>
    <col min="8" max="8" width="5.7109375" style="410" customWidth="1"/>
    <col min="9" max="13" width="5.7109375" style="111" customWidth="1"/>
    <col min="14" max="20" width="9.140625" style="111"/>
    <col min="21" max="16384" width="9.140625" style="101"/>
  </cols>
  <sheetData>
    <row r="1" spans="1:20" s="103" customFormat="1" ht="24" customHeight="1">
      <c r="A1" s="333" t="s">
        <v>51</v>
      </c>
      <c r="C1" s="115" t="s">
        <v>83</v>
      </c>
      <c r="D1" s="432"/>
      <c r="E1" s="432"/>
      <c r="F1" s="432"/>
      <c r="G1" s="410"/>
      <c r="H1" s="410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102" customFormat="1" ht="30" customHeight="1">
      <c r="A2" s="226" t="s">
        <v>445</v>
      </c>
      <c r="C2" s="115" t="s">
        <v>84</v>
      </c>
      <c r="D2" s="575"/>
      <c r="E2" s="404"/>
      <c r="F2" s="404"/>
      <c r="G2" s="575"/>
      <c r="H2" s="576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107" customFormat="1" ht="11.25" customHeight="1">
      <c r="A3" s="106"/>
      <c r="D3" s="575" t="s">
        <v>81</v>
      </c>
      <c r="E3" s="404"/>
      <c r="F3" s="404"/>
      <c r="G3" s="404"/>
      <c r="H3" s="576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s="228" customFormat="1" ht="11.25" customHeight="1">
      <c r="A4" s="111"/>
      <c r="B4" s="107"/>
      <c r="C4" s="107"/>
      <c r="D4" s="406"/>
      <c r="E4" s="803"/>
      <c r="F4" s="803"/>
      <c r="G4" s="406"/>
      <c r="H4" s="406"/>
      <c r="K4" s="57"/>
      <c r="L4" s="58"/>
      <c r="M4" s="111"/>
      <c r="N4" s="111"/>
      <c r="O4" s="111"/>
      <c r="P4" s="111"/>
      <c r="Q4" s="111"/>
      <c r="R4" s="111"/>
      <c r="S4" s="111"/>
      <c r="T4" s="111"/>
    </row>
    <row r="5" spans="1:20" s="228" customFormat="1" ht="11.25" customHeight="1">
      <c r="A5" s="114"/>
      <c r="B5" s="22"/>
      <c r="C5" s="22"/>
      <c r="D5" s="553"/>
      <c r="E5" s="577" t="s">
        <v>446</v>
      </c>
      <c r="F5" s="577" t="s">
        <v>419</v>
      </c>
      <c r="G5" s="553"/>
      <c r="H5" s="406"/>
      <c r="K5" s="269"/>
      <c r="L5" s="58"/>
      <c r="M5" s="111"/>
      <c r="N5" s="111"/>
      <c r="O5" s="111"/>
      <c r="P5" s="111"/>
      <c r="Q5" s="111"/>
      <c r="R5" s="111"/>
      <c r="S5" s="111"/>
      <c r="T5" s="111"/>
    </row>
    <row r="6" spans="1:20" s="228" customFormat="1" ht="11.25" customHeight="1">
      <c r="A6" s="38"/>
      <c r="B6" s="23"/>
      <c r="C6" s="23"/>
      <c r="D6" s="576" t="s">
        <v>25</v>
      </c>
      <c r="E6" s="578">
        <v>0.15901799999999999</v>
      </c>
      <c r="F6" s="579">
        <v>1.6636999999999999E-2</v>
      </c>
      <c r="G6" s="576"/>
      <c r="H6" s="406"/>
      <c r="K6" s="59"/>
      <c r="L6" s="58"/>
      <c r="M6" s="111"/>
      <c r="N6" s="111"/>
      <c r="O6" s="111"/>
      <c r="P6" s="111"/>
      <c r="Q6" s="111"/>
      <c r="R6" s="111"/>
      <c r="S6" s="111"/>
      <c r="T6" s="111"/>
    </row>
    <row r="7" spans="1:20" s="228" customFormat="1" ht="11.25" customHeight="1">
      <c r="A7" s="346"/>
      <c r="B7" s="23"/>
      <c r="C7" s="23"/>
      <c r="D7" s="576" t="s">
        <v>24</v>
      </c>
      <c r="E7" s="578">
        <v>0.22886799999999999</v>
      </c>
      <c r="F7" s="579">
        <v>1.9911000000000002E-2</v>
      </c>
      <c r="G7" s="576"/>
      <c r="H7" s="406"/>
      <c r="K7" s="58"/>
      <c r="L7" s="59"/>
      <c r="M7" s="111"/>
      <c r="N7" s="111"/>
      <c r="O7" s="111"/>
      <c r="P7" s="111"/>
      <c r="Q7" s="111"/>
      <c r="R7" s="111"/>
      <c r="S7" s="111"/>
      <c r="T7" s="111"/>
    </row>
    <row r="8" spans="1:20" s="228" customFormat="1" ht="11.25" customHeight="1">
      <c r="A8" s="109"/>
      <c r="B8" s="23"/>
      <c r="C8" s="23"/>
      <c r="D8" s="576" t="s">
        <v>5</v>
      </c>
      <c r="E8" s="578">
        <v>0.29264499999999999</v>
      </c>
      <c r="F8" s="580">
        <v>2.1578E-2</v>
      </c>
      <c r="G8" s="576"/>
      <c r="H8" s="406"/>
      <c r="K8" s="59"/>
      <c r="L8" s="58"/>
      <c r="M8" s="111"/>
      <c r="N8" s="111"/>
      <c r="O8" s="111"/>
      <c r="P8" s="111"/>
      <c r="Q8" s="111"/>
      <c r="R8" s="111"/>
      <c r="S8" s="111"/>
      <c r="T8" s="111"/>
    </row>
    <row r="9" spans="1:20" s="228" customFormat="1" ht="11.25" customHeight="1">
      <c r="A9" s="109"/>
      <c r="B9" s="23"/>
      <c r="C9" s="23"/>
      <c r="D9" s="576" t="s">
        <v>1</v>
      </c>
      <c r="E9" s="578">
        <v>0.31051499999999999</v>
      </c>
      <c r="F9" s="580">
        <v>4.1277000000000001E-2</v>
      </c>
      <c r="G9" s="576"/>
      <c r="H9" s="406"/>
      <c r="K9" s="58"/>
      <c r="L9" s="58"/>
      <c r="M9" s="111"/>
      <c r="N9" s="111"/>
      <c r="O9" s="111"/>
      <c r="P9" s="111"/>
      <c r="Q9" s="111"/>
      <c r="R9" s="111"/>
      <c r="S9" s="111"/>
      <c r="T9" s="111"/>
    </row>
    <row r="10" spans="1:20" s="228" customFormat="1" ht="11.25" customHeight="1">
      <c r="A10" s="109"/>
      <c r="B10" s="23"/>
      <c r="C10" s="23"/>
      <c r="D10" s="576" t="s">
        <v>0</v>
      </c>
      <c r="E10" s="578">
        <v>0.31304100000000001</v>
      </c>
      <c r="F10" s="580">
        <v>3.5192000000000001E-2</v>
      </c>
      <c r="G10" s="576"/>
      <c r="H10" s="406"/>
      <c r="K10" s="59"/>
      <c r="L10" s="59"/>
      <c r="M10" s="111"/>
      <c r="N10" s="111"/>
      <c r="O10" s="111"/>
      <c r="P10" s="111"/>
      <c r="Q10" s="111"/>
      <c r="R10" s="111"/>
      <c r="S10" s="111"/>
      <c r="T10" s="111"/>
    </row>
    <row r="11" spans="1:20" s="228" customFormat="1" ht="11.25" customHeight="1">
      <c r="A11" s="109"/>
      <c r="B11" s="23"/>
      <c r="C11" s="23"/>
      <c r="D11" s="576" t="s">
        <v>3</v>
      </c>
      <c r="E11" s="578">
        <v>0.32617000000000002</v>
      </c>
      <c r="F11" s="579">
        <v>7.7927999999999997E-2</v>
      </c>
      <c r="G11" s="576"/>
      <c r="H11" s="406"/>
      <c r="K11" s="59"/>
      <c r="L11" s="58"/>
      <c r="M11" s="111"/>
      <c r="N11" s="111"/>
      <c r="O11" s="111"/>
      <c r="P11" s="111"/>
      <c r="Q11" s="111"/>
      <c r="R11" s="111"/>
      <c r="S11" s="111"/>
      <c r="T11" s="111"/>
    </row>
    <row r="12" spans="1:20" s="228" customFormat="1" ht="11.25" customHeight="1">
      <c r="A12" s="109"/>
      <c r="B12" s="23"/>
      <c r="C12" s="23"/>
      <c r="D12" s="576" t="s">
        <v>2</v>
      </c>
      <c r="E12" s="578">
        <v>0.335393</v>
      </c>
      <c r="F12" s="580">
        <v>4.8063000000000002E-2</v>
      </c>
      <c r="G12" s="576"/>
      <c r="H12" s="406"/>
      <c r="K12" s="59"/>
      <c r="L12" s="59"/>
      <c r="M12" s="111"/>
      <c r="N12" s="111"/>
      <c r="O12" s="111"/>
      <c r="P12" s="111"/>
      <c r="Q12" s="111"/>
      <c r="R12" s="111"/>
      <c r="S12" s="111"/>
      <c r="T12" s="111"/>
    </row>
    <row r="13" spans="1:20" s="228" customFormat="1" ht="11.25" customHeight="1">
      <c r="A13" s="110"/>
      <c r="B13" s="23"/>
      <c r="C13" s="23"/>
      <c r="D13" s="576" t="s">
        <v>8</v>
      </c>
      <c r="E13" s="578">
        <v>0.36478899999999997</v>
      </c>
      <c r="F13" s="580">
        <v>8.4670999999999996E-2</v>
      </c>
      <c r="G13" s="576"/>
      <c r="H13" s="406"/>
      <c r="K13" s="59"/>
      <c r="L13" s="59"/>
      <c r="M13" s="111"/>
      <c r="N13" s="111"/>
      <c r="O13" s="111"/>
      <c r="P13" s="111"/>
      <c r="Q13" s="111"/>
      <c r="R13" s="111"/>
      <c r="S13" s="111"/>
      <c r="T13" s="111"/>
    </row>
    <row r="14" spans="1:20" s="228" customFormat="1" ht="11.25" customHeight="1">
      <c r="A14" s="109"/>
      <c r="B14" s="23"/>
      <c r="C14" s="23"/>
      <c r="D14" s="576" t="s">
        <v>11</v>
      </c>
      <c r="E14" s="578">
        <v>0.38354199999999999</v>
      </c>
      <c r="F14" s="580">
        <v>7.8510999999999997E-2</v>
      </c>
      <c r="G14" s="576"/>
      <c r="H14" s="406"/>
      <c r="K14" s="58"/>
      <c r="L14" s="59"/>
      <c r="M14" s="111"/>
      <c r="N14" s="111"/>
      <c r="O14" s="111"/>
      <c r="P14" s="111"/>
      <c r="Q14" s="111"/>
      <c r="R14" s="111"/>
      <c r="S14" s="111"/>
      <c r="T14" s="111"/>
    </row>
    <row r="15" spans="1:20" s="228" customFormat="1" ht="11.25" customHeight="1">
      <c r="A15" s="109"/>
      <c r="B15" s="23"/>
      <c r="C15" s="23"/>
      <c r="D15" s="576" t="s">
        <v>13</v>
      </c>
      <c r="E15" s="578">
        <v>0.38434499999999999</v>
      </c>
      <c r="F15" s="580">
        <v>8.1294000000000005E-2</v>
      </c>
      <c r="G15" s="576"/>
      <c r="H15" s="406"/>
      <c r="K15" s="59"/>
      <c r="L15" s="59"/>
      <c r="M15" s="111"/>
      <c r="N15" s="111"/>
      <c r="O15" s="111"/>
      <c r="P15" s="111"/>
      <c r="Q15" s="111"/>
      <c r="R15" s="111"/>
      <c r="S15" s="111"/>
      <c r="T15" s="111"/>
    </row>
    <row r="16" spans="1:20" s="228" customFormat="1" ht="11.25" customHeight="1">
      <c r="A16" s="109"/>
      <c r="B16" s="23"/>
      <c r="C16" s="23"/>
      <c r="D16" s="576" t="s">
        <v>10</v>
      </c>
      <c r="E16" s="578">
        <v>0.39785399999999999</v>
      </c>
      <c r="F16" s="579">
        <v>8.1340999999999997E-2</v>
      </c>
      <c r="G16" s="576"/>
      <c r="H16" s="406"/>
      <c r="K16" s="59"/>
      <c r="L16" s="59"/>
      <c r="M16" s="111"/>
      <c r="N16" s="111"/>
      <c r="O16" s="111"/>
      <c r="P16" s="111"/>
      <c r="Q16" s="111"/>
      <c r="R16" s="111"/>
      <c r="S16" s="111"/>
      <c r="T16" s="111"/>
    </row>
    <row r="17" spans="1:20" s="228" customFormat="1" ht="11.25" customHeight="1">
      <c r="A17" s="2"/>
      <c r="B17" s="23"/>
      <c r="C17" s="23"/>
      <c r="D17" s="576" t="s">
        <v>4</v>
      </c>
      <c r="E17" s="578">
        <v>0.39807300000000001</v>
      </c>
      <c r="F17" s="525">
        <v>7.4150999999999995E-2</v>
      </c>
      <c r="G17" s="576"/>
      <c r="H17" s="406"/>
      <c r="K17" s="59"/>
      <c r="L17" s="57"/>
      <c r="M17" s="111"/>
      <c r="N17" s="111"/>
      <c r="O17" s="111"/>
      <c r="P17" s="111"/>
      <c r="Q17" s="111"/>
      <c r="R17" s="111"/>
      <c r="S17" s="111"/>
      <c r="T17" s="111"/>
    </row>
    <row r="18" spans="1:20" s="228" customFormat="1" ht="11.25" customHeight="1">
      <c r="A18" s="109"/>
      <c r="B18" s="23"/>
      <c r="C18" s="23"/>
      <c r="D18" s="576" t="s">
        <v>12</v>
      </c>
      <c r="E18" s="578">
        <v>0.41707100000000003</v>
      </c>
      <c r="F18" s="578">
        <v>7.4238999999999999E-2</v>
      </c>
      <c r="G18" s="576"/>
      <c r="H18" s="406"/>
      <c r="K18" s="57"/>
      <c r="L18" s="59"/>
      <c r="M18" s="111"/>
      <c r="N18" s="111"/>
      <c r="O18" s="111"/>
      <c r="P18" s="111"/>
      <c r="Q18" s="111"/>
      <c r="R18" s="111"/>
      <c r="S18" s="111"/>
      <c r="T18" s="111"/>
    </row>
    <row r="19" spans="1:20" s="228" customFormat="1" ht="11.25" customHeight="1">
      <c r="A19" s="109"/>
      <c r="B19" s="23"/>
      <c r="C19" s="23"/>
      <c r="D19" s="576" t="s">
        <v>16</v>
      </c>
      <c r="E19" s="578">
        <v>0.41830600000000001</v>
      </c>
      <c r="F19" s="579">
        <v>6.3990000000000005E-2</v>
      </c>
      <c r="G19" s="576"/>
      <c r="H19" s="406"/>
      <c r="K19" s="59"/>
      <c r="L19" s="58"/>
      <c r="M19" s="111"/>
      <c r="N19" s="111"/>
      <c r="O19" s="111"/>
      <c r="P19" s="111"/>
      <c r="Q19" s="111"/>
      <c r="R19" s="111"/>
      <c r="S19" s="111"/>
      <c r="T19" s="111"/>
    </row>
    <row r="20" spans="1:20" s="228" customFormat="1" ht="11.25" customHeight="1">
      <c r="A20" s="109"/>
      <c r="B20" s="23"/>
      <c r="C20" s="23"/>
      <c r="D20" s="576" t="s">
        <v>15</v>
      </c>
      <c r="E20" s="578">
        <v>0.43417499999999998</v>
      </c>
      <c r="F20" s="579">
        <v>4.2715000000000003E-2</v>
      </c>
      <c r="G20" s="576"/>
      <c r="H20" s="406"/>
      <c r="K20" s="57"/>
      <c r="L20" s="59"/>
      <c r="M20" s="111"/>
      <c r="N20" s="111"/>
      <c r="O20" s="111"/>
      <c r="P20" s="111"/>
      <c r="Q20" s="111"/>
      <c r="R20" s="111"/>
      <c r="S20" s="111"/>
      <c r="T20" s="111"/>
    </row>
    <row r="21" spans="1:20" s="228" customFormat="1" ht="11.25" customHeight="1">
      <c r="A21" s="110"/>
      <c r="B21" s="23"/>
      <c r="C21" s="23"/>
      <c r="D21" s="576" t="s">
        <v>28</v>
      </c>
      <c r="E21" s="578">
        <v>0.44303100000000001</v>
      </c>
      <c r="F21" s="578">
        <v>4.9082000000000001E-2</v>
      </c>
      <c r="G21" s="576"/>
      <c r="H21" s="406"/>
      <c r="K21" s="59"/>
      <c r="L21" s="58"/>
      <c r="M21" s="111"/>
      <c r="N21" s="111"/>
      <c r="O21" s="111"/>
      <c r="P21" s="111"/>
      <c r="Q21" s="111"/>
      <c r="R21" s="111"/>
      <c r="S21" s="111"/>
      <c r="T21" s="111"/>
    </row>
    <row r="22" spans="1:20" s="228" customFormat="1" ht="11.25" customHeight="1">
      <c r="A22" s="107"/>
      <c r="B22" s="23"/>
      <c r="C22" s="23"/>
      <c r="D22" s="576" t="s">
        <v>29</v>
      </c>
      <c r="E22" s="578">
        <v>0.44451299999999999</v>
      </c>
      <c r="F22" s="580">
        <v>8.0684000000000006E-2</v>
      </c>
      <c r="G22" s="576"/>
      <c r="H22" s="406"/>
      <c r="K22" s="59"/>
      <c r="L22" s="59"/>
      <c r="M22" s="111"/>
      <c r="N22" s="111"/>
      <c r="O22" s="111"/>
      <c r="P22" s="111"/>
      <c r="Q22" s="111"/>
      <c r="R22" s="111"/>
      <c r="S22" s="111"/>
      <c r="T22" s="111"/>
    </row>
    <row r="23" spans="1:20" s="228" customFormat="1" ht="11.25" customHeight="1">
      <c r="A23" s="109"/>
      <c r="B23" s="107"/>
      <c r="C23" s="107"/>
      <c r="D23" s="576" t="s">
        <v>14</v>
      </c>
      <c r="E23" s="578">
        <v>0.46118199999999998</v>
      </c>
      <c r="F23" s="580">
        <v>0.108177</v>
      </c>
      <c r="G23" s="576"/>
      <c r="H23" s="406"/>
      <c r="K23" s="58"/>
      <c r="L23" s="58"/>
      <c r="M23" s="111"/>
      <c r="N23" s="111"/>
      <c r="O23" s="111"/>
      <c r="P23" s="111"/>
      <c r="Q23" s="111"/>
      <c r="R23" s="111"/>
      <c r="S23" s="111"/>
      <c r="T23" s="111"/>
    </row>
    <row r="24" spans="1:20" s="228" customFormat="1" ht="11.25" customHeight="1">
      <c r="A24" s="109"/>
      <c r="B24" s="107"/>
      <c r="C24" s="107"/>
      <c r="D24" s="576" t="s">
        <v>27</v>
      </c>
      <c r="E24" s="578">
        <v>0.46221499999999999</v>
      </c>
      <c r="F24" s="579">
        <v>4.8639000000000002E-2</v>
      </c>
      <c r="G24" s="576"/>
      <c r="H24" s="406"/>
      <c r="K24" s="59"/>
      <c r="L24" s="58"/>
      <c r="M24" s="111"/>
      <c r="N24" s="111"/>
      <c r="O24" s="111"/>
      <c r="P24" s="111"/>
      <c r="Q24" s="111"/>
      <c r="R24" s="111"/>
      <c r="S24" s="111"/>
      <c r="T24" s="111"/>
    </row>
    <row r="25" spans="1:20" s="228" customFormat="1" ht="11.25" customHeight="1">
      <c r="A25" s="4"/>
      <c r="B25" s="107"/>
      <c r="C25" s="107"/>
      <c r="D25" s="576" t="s">
        <v>7</v>
      </c>
      <c r="E25" s="578">
        <v>0.46223799999999998</v>
      </c>
      <c r="F25" s="580">
        <v>0.12101199999999999</v>
      </c>
      <c r="G25" s="576"/>
      <c r="H25" s="406"/>
      <c r="K25" s="59"/>
      <c r="L25" s="59"/>
      <c r="M25" s="111"/>
      <c r="N25" s="111"/>
      <c r="O25" s="111"/>
      <c r="P25" s="111"/>
      <c r="Q25" s="111"/>
      <c r="R25" s="111"/>
      <c r="S25" s="111"/>
      <c r="T25" s="111"/>
    </row>
    <row r="26" spans="1:20" s="228" customFormat="1" ht="11.25" customHeight="1">
      <c r="A26" s="107"/>
      <c r="B26" s="107"/>
      <c r="C26" s="107"/>
      <c r="D26" s="576" t="s">
        <v>19</v>
      </c>
      <c r="E26" s="578">
        <v>0.48477799999999999</v>
      </c>
      <c r="F26" s="579">
        <v>0.10395699999999999</v>
      </c>
      <c r="G26" s="576"/>
      <c r="H26" s="406"/>
      <c r="K26" s="58"/>
      <c r="L26" s="57"/>
      <c r="M26" s="111"/>
      <c r="N26" s="111"/>
      <c r="O26" s="111"/>
      <c r="P26" s="111"/>
      <c r="Q26" s="111"/>
      <c r="R26" s="111"/>
      <c r="S26" s="111"/>
      <c r="T26" s="111"/>
    </row>
    <row r="27" spans="1:20" s="220" customFormat="1" ht="11.25" customHeight="1">
      <c r="A27" s="111"/>
      <c r="B27" s="111"/>
      <c r="C27" s="111"/>
      <c r="D27" s="576" t="s">
        <v>17</v>
      </c>
      <c r="E27" s="578">
        <v>0.50214099999999995</v>
      </c>
      <c r="F27" s="580">
        <v>0.107808</v>
      </c>
      <c r="G27" s="576"/>
      <c r="H27" s="406"/>
      <c r="K27" s="58"/>
      <c r="L27" s="59"/>
      <c r="M27" s="111"/>
      <c r="N27" s="111"/>
      <c r="O27" s="111"/>
      <c r="P27" s="111"/>
      <c r="Q27" s="111"/>
      <c r="R27" s="111"/>
      <c r="S27" s="111"/>
      <c r="T27" s="111"/>
    </row>
    <row r="28" spans="1:20" s="220" customFormat="1" ht="11.25" customHeight="1">
      <c r="A28" s="114"/>
      <c r="B28" s="111"/>
      <c r="C28" s="111"/>
      <c r="D28" s="576" t="s">
        <v>9</v>
      </c>
      <c r="E28" s="578">
        <v>0.53984500000000002</v>
      </c>
      <c r="F28" s="580">
        <v>7.7831999999999998E-2</v>
      </c>
      <c r="G28" s="576"/>
      <c r="H28" s="406"/>
      <c r="K28" s="58"/>
      <c r="L28" s="59"/>
      <c r="M28" s="111"/>
      <c r="N28" s="111"/>
      <c r="O28" s="111"/>
      <c r="P28" s="111"/>
      <c r="Q28" s="111"/>
      <c r="R28" s="111"/>
      <c r="S28" s="111"/>
      <c r="T28" s="111"/>
    </row>
    <row r="29" spans="1:20" s="228" customFormat="1" ht="11.25" customHeight="1">
      <c r="A29" s="106"/>
      <c r="B29" s="107"/>
      <c r="C29" s="107"/>
      <c r="D29" s="576" t="s">
        <v>6</v>
      </c>
      <c r="E29" s="578">
        <v>0.54362200000000005</v>
      </c>
      <c r="F29" s="580">
        <v>7.5443999999999997E-2</v>
      </c>
      <c r="G29" s="576"/>
      <c r="H29" s="406"/>
      <c r="K29" s="58"/>
      <c r="L29" s="59"/>
      <c r="M29" s="111"/>
      <c r="N29" s="111"/>
      <c r="O29" s="111"/>
      <c r="P29" s="111"/>
      <c r="Q29" s="111"/>
      <c r="R29" s="111"/>
      <c r="S29" s="111"/>
      <c r="T29" s="111"/>
    </row>
    <row r="30" spans="1:20" s="228" customFormat="1" ht="11.25" customHeight="1">
      <c r="A30" s="106"/>
      <c r="B30" s="107"/>
      <c r="C30" s="107"/>
      <c r="D30" s="576" t="s">
        <v>21</v>
      </c>
      <c r="E30" s="578">
        <v>0.54646600000000001</v>
      </c>
      <c r="F30" s="580">
        <v>0.140153</v>
      </c>
      <c r="G30" s="576"/>
      <c r="H30" s="406"/>
      <c r="K30" s="58"/>
      <c r="L30" s="59"/>
      <c r="M30" s="111"/>
      <c r="N30" s="111"/>
      <c r="O30" s="111"/>
      <c r="P30" s="111"/>
      <c r="Q30" s="111"/>
      <c r="R30" s="111"/>
      <c r="S30" s="111"/>
      <c r="T30" s="111"/>
    </row>
    <row r="31" spans="1:20" s="228" customFormat="1" ht="11.25" customHeight="1">
      <c r="A31" s="107"/>
      <c r="B31" s="107"/>
      <c r="C31" s="107"/>
      <c r="D31" s="576" t="s">
        <v>82</v>
      </c>
      <c r="E31" s="578">
        <v>0.55446899999999999</v>
      </c>
      <c r="F31" s="580">
        <v>0.12611800000000001</v>
      </c>
      <c r="G31" s="576"/>
      <c r="H31" s="406"/>
      <c r="K31" s="59"/>
      <c r="L31" s="59"/>
      <c r="M31" s="111"/>
      <c r="N31" s="111"/>
      <c r="O31" s="111"/>
      <c r="P31" s="111"/>
      <c r="Q31" s="111"/>
      <c r="R31" s="111"/>
      <c r="S31" s="111"/>
      <c r="T31" s="111"/>
    </row>
    <row r="32" spans="1:20" s="228" customFormat="1" ht="11.25" customHeight="1">
      <c r="A32" s="107"/>
      <c r="B32" s="107"/>
      <c r="C32" s="107"/>
      <c r="D32" s="576" t="s">
        <v>18</v>
      </c>
      <c r="E32" s="578">
        <v>0.55695499999999998</v>
      </c>
      <c r="F32" s="579">
        <v>0.14546500000000001</v>
      </c>
      <c r="G32" s="576"/>
      <c r="H32" s="406"/>
      <c r="K32" s="58"/>
      <c r="L32" s="57"/>
      <c r="M32" s="111"/>
      <c r="N32" s="111"/>
      <c r="O32" s="111"/>
      <c r="P32" s="111"/>
      <c r="Q32" s="111"/>
      <c r="R32" s="111"/>
      <c r="S32" s="111"/>
      <c r="T32" s="111"/>
    </row>
    <row r="33" spans="1:20" s="228" customFormat="1" ht="11.25" customHeight="1">
      <c r="A33" s="107"/>
      <c r="B33" s="107"/>
      <c r="C33" s="107"/>
      <c r="D33" s="576" t="s">
        <v>20</v>
      </c>
      <c r="E33" s="578">
        <v>0.60075999999999996</v>
      </c>
      <c r="F33" s="579">
        <v>0.10605100000000001</v>
      </c>
      <c r="G33" s="576"/>
      <c r="H33" s="406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spans="1:20" s="228" customFormat="1" ht="11.25" customHeight="1">
      <c r="A34" s="107"/>
      <c r="B34" s="107"/>
      <c r="C34" s="107"/>
      <c r="D34" s="406" t="s">
        <v>22</v>
      </c>
      <c r="E34" s="434">
        <v>0.65765799999999996</v>
      </c>
      <c r="F34" s="434">
        <v>0.118256</v>
      </c>
      <c r="G34" s="576"/>
      <c r="H34" s="406"/>
      <c r="K34" s="111"/>
      <c r="L34" s="111"/>
      <c r="M34" s="111"/>
      <c r="N34" s="111"/>
      <c r="O34" s="111"/>
      <c r="P34" s="111"/>
      <c r="Q34" s="111"/>
      <c r="R34" s="111"/>
      <c r="S34" s="111"/>
      <c r="T34" s="111"/>
    </row>
    <row r="35" spans="1:20" s="228" customFormat="1" ht="11.25" customHeight="1">
      <c r="A35" s="4"/>
      <c r="B35" s="107"/>
      <c r="C35" s="107"/>
      <c r="D35" s="576"/>
      <c r="E35" s="578"/>
      <c r="F35" s="578"/>
      <c r="G35" s="576"/>
      <c r="H35" s="576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</row>
    <row r="36" spans="1:20" s="228" customFormat="1" ht="11.25" customHeight="1">
      <c r="A36" s="107"/>
      <c r="B36" s="107"/>
      <c r="C36" s="107"/>
      <c r="D36" s="410"/>
      <c r="E36" s="410"/>
      <c r="F36" s="410"/>
      <c r="G36" s="576"/>
      <c r="H36" s="576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</row>
    <row r="37" spans="1:20" s="228" customFormat="1" ht="11.25" customHeight="1">
      <c r="A37" s="107"/>
      <c r="B37" s="107"/>
      <c r="C37" s="107"/>
      <c r="D37" s="425"/>
      <c r="E37" s="410"/>
      <c r="F37" s="410"/>
      <c r="G37" s="576"/>
      <c r="H37" s="576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1:20" s="228" customFormat="1" ht="11.25" customHeight="1">
      <c r="A38" s="107"/>
      <c r="B38" s="107"/>
      <c r="C38" s="107"/>
      <c r="D38" s="410"/>
      <c r="E38" s="410"/>
      <c r="F38" s="410"/>
      <c r="G38" s="576"/>
      <c r="H38" s="576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</row>
    <row r="39" spans="1:20" s="105" customFormat="1" ht="11.25" customHeight="1">
      <c r="A39" s="104"/>
      <c r="B39" s="104"/>
      <c r="C39" s="104"/>
      <c r="D39" s="410"/>
      <c r="E39" s="425"/>
      <c r="F39" s="410"/>
      <c r="G39" s="576"/>
      <c r="H39" s="576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0" spans="1:20" s="105" customFormat="1" ht="11.25" customHeight="1">
      <c r="A40" s="104"/>
      <c r="B40" s="104"/>
      <c r="C40" s="104"/>
      <c r="D40" s="410"/>
      <c r="E40" s="410"/>
      <c r="F40" s="410"/>
      <c r="G40" s="576"/>
      <c r="H40" s="576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1:20" s="105" customFormat="1" ht="11.25" customHeight="1">
      <c r="A41" s="104"/>
      <c r="B41" s="104"/>
      <c r="C41" s="104"/>
      <c r="D41" s="410"/>
      <c r="E41" s="410"/>
      <c r="F41" s="410"/>
      <c r="G41" s="576"/>
      <c r="H41" s="576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</row>
    <row r="42" spans="1:20" s="105" customFormat="1" ht="11.25" customHeight="1">
      <c r="A42" s="104"/>
      <c r="B42" s="104"/>
      <c r="C42" s="104"/>
      <c r="D42" s="410"/>
      <c r="E42" s="410"/>
      <c r="F42" s="410"/>
      <c r="G42" s="576"/>
      <c r="H42" s="576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</row>
    <row r="43" spans="1:20" s="105" customFormat="1" ht="11.25" customHeight="1">
      <c r="A43" s="104"/>
      <c r="B43" s="104"/>
      <c r="C43" s="104"/>
      <c r="D43" s="410"/>
      <c r="E43" s="410"/>
      <c r="F43" s="410"/>
      <c r="G43" s="576"/>
      <c r="H43" s="576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s="105" customFormat="1" ht="11.25" customHeight="1">
      <c r="A44" s="104"/>
      <c r="B44" s="104"/>
      <c r="C44" s="104"/>
      <c r="D44" s="410"/>
      <c r="E44" s="410"/>
      <c r="F44" s="410"/>
      <c r="G44" s="576"/>
      <c r="H44" s="576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</row>
    <row r="45" spans="1:20" ht="11.25" customHeight="1">
      <c r="A45" s="399" t="s">
        <v>487</v>
      </c>
      <c r="G45" s="576"/>
      <c r="H45" s="576"/>
    </row>
    <row r="46" spans="1:20" ht="15" customHeight="1">
      <c r="A46" s="1" t="s">
        <v>416</v>
      </c>
      <c r="G46" s="576"/>
      <c r="H46" s="808"/>
      <c r="I46" s="808"/>
      <c r="J46" s="808"/>
    </row>
    <row r="47" spans="1:20" ht="11.25" customHeight="1">
      <c r="G47" s="576"/>
      <c r="H47" s="581"/>
      <c r="I47" s="271"/>
      <c r="J47" s="270"/>
    </row>
    <row r="48" spans="1:20" ht="11.25" customHeight="1">
      <c r="G48" s="576"/>
      <c r="H48" s="582"/>
      <c r="I48" s="266"/>
      <c r="J48" s="265"/>
    </row>
    <row r="49" spans="1:10" ht="11.25" customHeight="1">
      <c r="A49" s="60"/>
      <c r="B49" s="60"/>
      <c r="C49" s="60"/>
      <c r="D49" s="583"/>
      <c r="E49" s="583"/>
      <c r="F49" s="583"/>
      <c r="G49" s="576"/>
      <c r="H49" s="582"/>
      <c r="I49" s="265"/>
      <c r="J49" s="265"/>
    </row>
    <row r="50" spans="1:10" ht="11.25" customHeight="1">
      <c r="G50" s="576"/>
      <c r="H50" s="584"/>
      <c r="I50" s="268"/>
      <c r="J50" s="267"/>
    </row>
    <row r="51" spans="1:10" ht="11.25" customHeight="1">
      <c r="H51" s="582"/>
      <c r="I51" s="265"/>
      <c r="J51" s="265"/>
    </row>
    <row r="52" spans="1:10" ht="11.25" customHeight="1">
      <c r="H52" s="582"/>
      <c r="I52" s="266"/>
      <c r="J52" s="265"/>
    </row>
    <row r="53" spans="1:10" ht="11.25" customHeight="1">
      <c r="H53" s="584"/>
      <c r="I53" s="268"/>
      <c r="J53" s="267"/>
    </row>
    <row r="54" spans="1:10" ht="11.25" customHeight="1">
      <c r="H54" s="582"/>
      <c r="I54" s="266"/>
      <c r="J54" s="265"/>
    </row>
    <row r="55" spans="1:10" ht="11.25" customHeight="1">
      <c r="H55" s="582"/>
      <c r="I55" s="266"/>
      <c r="J55" s="265"/>
    </row>
    <row r="56" spans="1:10" ht="11.25" customHeight="1">
      <c r="H56" s="582"/>
      <c r="I56" s="265"/>
      <c r="J56" s="265"/>
    </row>
    <row r="57" spans="1:10">
      <c r="H57" s="582"/>
      <c r="I57" s="266"/>
      <c r="J57" s="265"/>
    </row>
    <row r="58" spans="1:10">
      <c r="H58" s="582"/>
      <c r="I58" s="266"/>
      <c r="J58" s="265"/>
    </row>
    <row r="59" spans="1:10">
      <c r="H59" s="582"/>
      <c r="I59" s="266"/>
      <c r="J59" s="265"/>
    </row>
    <row r="60" spans="1:10">
      <c r="H60" s="582"/>
      <c r="I60" s="264"/>
      <c r="J60" s="265"/>
    </row>
    <row r="61" spans="1:10">
      <c r="H61" s="582"/>
      <c r="I61" s="266"/>
      <c r="J61" s="265"/>
    </row>
    <row r="62" spans="1:10">
      <c r="H62" s="582"/>
      <c r="I62" s="264"/>
      <c r="J62" s="265"/>
    </row>
    <row r="63" spans="1:10">
      <c r="H63" s="582"/>
      <c r="I63" s="266"/>
      <c r="J63" s="265"/>
    </row>
    <row r="64" spans="1:10">
      <c r="H64" s="582"/>
      <c r="I64" s="266"/>
      <c r="J64" s="265"/>
    </row>
    <row r="65" spans="8:10">
      <c r="H65" s="582"/>
      <c r="I65" s="265"/>
      <c r="J65" s="265"/>
    </row>
    <row r="66" spans="8:10">
      <c r="H66" s="582"/>
      <c r="I66" s="266"/>
      <c r="J66" s="265"/>
    </row>
    <row r="67" spans="8:10">
      <c r="H67" s="582"/>
      <c r="I67" s="266"/>
      <c r="J67" s="265"/>
    </row>
    <row r="68" spans="8:10">
      <c r="H68" s="582"/>
      <c r="I68" s="265"/>
      <c r="J68" s="265"/>
    </row>
    <row r="69" spans="8:10">
      <c r="H69" s="582"/>
      <c r="I69" s="265"/>
      <c r="J69" s="265"/>
    </row>
    <row r="70" spans="8:10">
      <c r="H70" s="582"/>
      <c r="I70" s="265"/>
      <c r="J70" s="265"/>
    </row>
    <row r="71" spans="8:10">
      <c r="H71" s="582"/>
      <c r="I71" s="265"/>
      <c r="J71" s="265"/>
    </row>
    <row r="72" spans="8:10">
      <c r="H72" s="582"/>
      <c r="I72" s="265"/>
      <c r="J72" s="265"/>
    </row>
    <row r="73" spans="8:10">
      <c r="H73" s="582"/>
      <c r="I73" s="266"/>
      <c r="J73" s="265"/>
    </row>
    <row r="74" spans="8:10">
      <c r="H74" s="582"/>
      <c r="I74" s="265"/>
      <c r="J74" s="265"/>
    </row>
    <row r="75" spans="8:10">
      <c r="H75" s="582"/>
      <c r="I75" s="197"/>
      <c r="J75" s="197"/>
    </row>
    <row r="76" spans="8:10">
      <c r="H76" s="582"/>
      <c r="I76" s="197"/>
      <c r="J76" s="197"/>
    </row>
  </sheetData>
  <mergeCells count="2">
    <mergeCell ref="E4:F4"/>
    <mergeCell ref="H46:J46"/>
  </mergeCells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102" customWidth="1"/>
    <col min="2" max="4" width="6.42578125" style="102" customWidth="1"/>
    <col min="5" max="5" width="2.85546875" style="101" customWidth="1"/>
    <col min="6" max="6" width="14.140625" style="101" customWidth="1"/>
    <col min="7" max="7" width="22.28515625" style="450" customWidth="1"/>
    <col min="8" max="19" width="9.140625" style="450"/>
    <col min="20" max="20" width="8.42578125" style="450" customWidth="1"/>
    <col min="21" max="21" width="8.85546875" style="450" customWidth="1"/>
    <col min="22" max="22" width="7" style="450" customWidth="1"/>
    <col min="23" max="23" width="8.5703125" style="450" customWidth="1"/>
    <col min="24" max="40" width="9.140625" style="466"/>
    <col min="41" max="16384" width="9.140625" style="101"/>
  </cols>
  <sheetData>
    <row r="1" spans="1:40" s="103" customFormat="1" ht="24" customHeight="1">
      <c r="A1" s="761" t="s">
        <v>51</v>
      </c>
      <c r="B1" s="811"/>
      <c r="C1" s="811"/>
      <c r="D1" s="811"/>
      <c r="F1" s="100" t="s">
        <v>83</v>
      </c>
      <c r="G1" s="446"/>
      <c r="H1" s="450"/>
      <c r="I1" s="450"/>
      <c r="J1" s="450"/>
      <c r="K1" s="450"/>
      <c r="L1" s="585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4"/>
      <c r="Y1" s="454"/>
      <c r="Z1" s="454"/>
      <c r="AA1" s="454"/>
      <c r="AB1" s="454"/>
      <c r="AC1" s="454"/>
      <c r="AD1" s="454"/>
      <c r="AE1" s="535"/>
      <c r="AF1" s="450"/>
      <c r="AG1" s="468"/>
      <c r="AH1" s="468"/>
      <c r="AI1" s="468"/>
      <c r="AJ1" s="468"/>
      <c r="AK1" s="468"/>
      <c r="AL1" s="454"/>
      <c r="AM1" s="454"/>
      <c r="AN1" s="454"/>
    </row>
    <row r="2" spans="1:40" s="90" customFormat="1" ht="18.75" customHeight="1">
      <c r="A2" s="83" t="s">
        <v>302</v>
      </c>
      <c r="F2" s="115" t="s">
        <v>84</v>
      </c>
      <c r="G2" s="585"/>
      <c r="H2" s="450"/>
      <c r="I2" s="450"/>
      <c r="J2" s="450"/>
      <c r="K2" s="450"/>
      <c r="L2" s="585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45"/>
      <c r="Y2" s="445"/>
      <c r="Z2" s="445"/>
      <c r="AA2" s="445"/>
      <c r="AB2" s="445"/>
      <c r="AC2" s="445"/>
      <c r="AD2" s="445"/>
      <c r="AE2" s="410"/>
      <c r="AF2" s="450"/>
      <c r="AG2" s="586"/>
      <c r="AH2" s="586"/>
      <c r="AI2" s="586"/>
      <c r="AJ2" s="586"/>
      <c r="AK2" s="586"/>
      <c r="AL2" s="586"/>
      <c r="AM2" s="445"/>
      <c r="AN2" s="445"/>
    </row>
    <row r="3" spans="1:40" s="107" customFormat="1" ht="11.25" customHeight="1">
      <c r="A3" s="106"/>
      <c r="D3" s="7" t="s">
        <v>106</v>
      </c>
      <c r="G3" s="446"/>
      <c r="H3" s="450"/>
      <c r="I3" s="450"/>
      <c r="J3" s="450"/>
      <c r="K3" s="450"/>
      <c r="L3" s="404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04"/>
      <c r="Y3" s="404"/>
      <c r="Z3" s="404"/>
      <c r="AA3" s="404"/>
      <c r="AB3" s="404"/>
      <c r="AC3" s="404"/>
      <c r="AD3" s="404"/>
      <c r="AE3" s="446"/>
      <c r="AF3" s="610"/>
      <c r="AG3" s="611"/>
      <c r="AH3" s="612"/>
      <c r="AI3" s="612"/>
      <c r="AJ3" s="410"/>
      <c r="AK3" s="410"/>
      <c r="AL3" s="404"/>
      <c r="AM3" s="404"/>
      <c r="AN3" s="404"/>
    </row>
    <row r="4" spans="1:40" s="228" customFormat="1" ht="9.75" customHeight="1">
      <c r="A4" s="84"/>
      <c r="B4" s="211">
        <v>2015</v>
      </c>
      <c r="C4" s="211">
        <v>2016</v>
      </c>
      <c r="D4" s="209">
        <v>2017</v>
      </c>
      <c r="E4" s="107"/>
      <c r="F4" s="107"/>
      <c r="G4" s="410"/>
      <c r="H4" s="424"/>
      <c r="I4" s="424"/>
      <c r="J4" s="424"/>
      <c r="K4" s="424"/>
      <c r="L4" s="424"/>
      <c r="M4" s="424"/>
      <c r="N4" s="588"/>
      <c r="O4" s="588"/>
      <c r="P4" s="588"/>
      <c r="Q4" s="450"/>
      <c r="R4" s="450"/>
      <c r="S4" s="450"/>
      <c r="T4" s="450"/>
      <c r="U4" s="450"/>
      <c r="V4" s="450"/>
      <c r="W4" s="450"/>
      <c r="X4" s="406"/>
      <c r="Y4" s="406"/>
      <c r="Z4" s="406"/>
      <c r="AA4" s="406"/>
      <c r="AB4" s="406"/>
      <c r="AC4" s="406"/>
      <c r="AD4" s="406"/>
      <c r="AE4" s="410"/>
      <c r="AF4" s="589"/>
      <c r="AG4" s="612"/>
      <c r="AH4" s="612"/>
      <c r="AI4" s="612"/>
      <c r="AJ4" s="439"/>
      <c r="AK4" s="439"/>
      <c r="AL4" s="406"/>
      <c r="AM4" s="406"/>
      <c r="AN4" s="406"/>
    </row>
    <row r="5" spans="1:40" s="228" customFormat="1" ht="9.75" customHeight="1">
      <c r="A5" s="219" t="s">
        <v>23</v>
      </c>
      <c r="B5" s="213">
        <v>21482</v>
      </c>
      <c r="C5" s="213">
        <v>20502</v>
      </c>
      <c r="D5" s="210">
        <v>19985</v>
      </c>
      <c r="E5" s="91"/>
      <c r="F5" s="91"/>
      <c r="G5" s="476"/>
      <c r="H5" s="446"/>
      <c r="I5" s="590"/>
      <c r="J5" s="590"/>
      <c r="K5" s="590"/>
      <c r="L5" s="590"/>
      <c r="M5" s="590"/>
      <c r="N5" s="446"/>
      <c r="O5" s="446"/>
      <c r="P5" s="450"/>
      <c r="Q5" s="450"/>
      <c r="R5" s="450"/>
      <c r="S5" s="450"/>
      <c r="T5" s="450"/>
      <c r="U5" s="450"/>
      <c r="V5" s="450"/>
      <c r="W5" s="450"/>
      <c r="X5" s="406"/>
      <c r="Y5" s="406"/>
      <c r="Z5" s="406"/>
      <c r="AA5" s="406"/>
      <c r="AB5" s="406"/>
      <c r="AC5" s="406"/>
      <c r="AD5" s="406"/>
      <c r="AE5" s="410"/>
      <c r="AF5" s="589"/>
      <c r="AG5" s="612"/>
      <c r="AH5" s="612"/>
      <c r="AI5" s="612"/>
      <c r="AJ5" s="439"/>
      <c r="AK5" s="439"/>
      <c r="AL5" s="406"/>
      <c r="AM5" s="406"/>
      <c r="AN5" s="406"/>
    </row>
    <row r="6" spans="1:40" s="228" customFormat="1" ht="9.75" customHeight="1">
      <c r="A6" s="282" t="s">
        <v>151</v>
      </c>
      <c r="B6" s="214">
        <v>5061</v>
      </c>
      <c r="C6" s="214">
        <v>4909</v>
      </c>
      <c r="D6" s="239">
        <v>4814</v>
      </c>
      <c r="E6" s="91"/>
      <c r="F6" s="91"/>
      <c r="G6" s="450"/>
      <c r="H6" s="410"/>
      <c r="I6" s="410"/>
      <c r="J6" s="410"/>
      <c r="K6" s="410"/>
      <c r="L6" s="410"/>
      <c r="M6" s="410"/>
      <c r="N6" s="410"/>
      <c r="O6" s="410"/>
      <c r="P6" s="450"/>
      <c r="Q6" s="450"/>
      <c r="R6" s="450"/>
      <c r="S6" s="450"/>
      <c r="T6" s="450"/>
      <c r="U6" s="450"/>
      <c r="V6" s="450"/>
      <c r="W6" s="450"/>
      <c r="X6" s="406"/>
      <c r="Y6" s="406"/>
      <c r="Z6" s="406"/>
      <c r="AA6" s="406"/>
      <c r="AB6" s="406"/>
      <c r="AC6" s="406"/>
      <c r="AD6" s="406"/>
      <c r="AE6" s="532"/>
      <c r="AF6" s="589"/>
      <c r="AG6" s="591"/>
      <c r="AH6" s="612"/>
      <c r="AI6" s="591"/>
      <c r="AJ6" s="439"/>
      <c r="AK6" s="439"/>
      <c r="AL6" s="406"/>
      <c r="AM6" s="406"/>
      <c r="AN6" s="406"/>
    </row>
    <row r="7" spans="1:40" s="228" customFormat="1" ht="9.75" customHeight="1">
      <c r="A7" s="86" t="s">
        <v>33</v>
      </c>
      <c r="B7" s="213"/>
      <c r="C7" s="213"/>
      <c r="D7" s="210"/>
      <c r="E7" s="91"/>
      <c r="F7" s="91"/>
      <c r="G7" s="476"/>
      <c r="H7" s="410"/>
      <c r="I7" s="410"/>
      <c r="J7" s="423"/>
      <c r="K7" s="423"/>
      <c r="L7" s="423"/>
      <c r="M7" s="423"/>
      <c r="N7" s="410"/>
      <c r="O7" s="410"/>
      <c r="P7" s="450"/>
      <c r="Q7" s="450"/>
      <c r="R7" s="450"/>
      <c r="S7" s="450"/>
      <c r="T7" s="450"/>
      <c r="U7" s="450"/>
      <c r="V7" s="450"/>
      <c r="W7" s="450"/>
      <c r="X7" s="406"/>
      <c r="Y7" s="406"/>
      <c r="Z7" s="406"/>
      <c r="AA7" s="406"/>
      <c r="AB7" s="406"/>
      <c r="AC7" s="406"/>
      <c r="AD7" s="406"/>
      <c r="AE7" s="410"/>
      <c r="AF7" s="589"/>
      <c r="AG7" s="592"/>
      <c r="AH7" s="612"/>
      <c r="AI7" s="592"/>
      <c r="AJ7" s="439"/>
      <c r="AK7" s="439"/>
      <c r="AL7" s="406"/>
      <c r="AM7" s="406"/>
      <c r="AN7" s="406"/>
    </row>
    <row r="8" spans="1:40" s="228" customFormat="1" ht="9.75" customHeight="1">
      <c r="A8" s="282" t="s">
        <v>197</v>
      </c>
      <c r="B8" s="212">
        <v>18390</v>
      </c>
      <c r="C8" s="212">
        <v>17358</v>
      </c>
      <c r="D8" s="208">
        <v>16839</v>
      </c>
      <c r="E8" s="91"/>
      <c r="F8" s="91"/>
      <c r="G8" s="450"/>
      <c r="H8" s="410"/>
      <c r="I8" s="410"/>
      <c r="J8" s="410"/>
      <c r="K8" s="410"/>
      <c r="L8" s="410"/>
      <c r="M8" s="410"/>
      <c r="N8" s="410"/>
      <c r="O8" s="410"/>
      <c r="P8" s="450"/>
      <c r="Q8" s="450"/>
      <c r="R8" s="450"/>
      <c r="S8" s="450"/>
      <c r="T8" s="450"/>
      <c r="U8" s="450"/>
      <c r="V8" s="450"/>
      <c r="W8" s="450"/>
      <c r="X8" s="406"/>
      <c r="Y8" s="406"/>
      <c r="Z8" s="406"/>
      <c r="AA8" s="406"/>
      <c r="AB8" s="406"/>
      <c r="AC8" s="406"/>
      <c r="AD8" s="406"/>
      <c r="AE8" s="439"/>
      <c r="AF8" s="439"/>
      <c r="AG8" s="586"/>
      <c r="AH8" s="586"/>
      <c r="AI8" s="586"/>
      <c r="AJ8" s="439"/>
      <c r="AK8" s="439"/>
      <c r="AL8" s="406"/>
      <c r="AM8" s="406"/>
      <c r="AN8" s="406"/>
    </row>
    <row r="9" spans="1:40" s="228" customFormat="1" ht="9.75" customHeight="1">
      <c r="A9" s="282" t="s">
        <v>198</v>
      </c>
      <c r="B9" s="212">
        <v>3092</v>
      </c>
      <c r="C9" s="212">
        <v>3144</v>
      </c>
      <c r="D9" s="208">
        <v>3146</v>
      </c>
      <c r="E9" s="91"/>
      <c r="F9" s="91"/>
      <c r="G9" s="442"/>
      <c r="H9" s="410"/>
      <c r="I9" s="410"/>
      <c r="J9" s="408"/>
      <c r="K9" s="408"/>
      <c r="L9" s="593"/>
      <c r="M9" s="593"/>
      <c r="N9" s="410"/>
      <c r="O9" s="410"/>
      <c r="P9" s="450"/>
      <c r="Q9" s="560"/>
      <c r="R9" s="560"/>
      <c r="S9" s="560"/>
      <c r="T9" s="560"/>
      <c r="U9" s="450"/>
      <c r="V9" s="450"/>
      <c r="W9" s="450"/>
      <c r="X9" s="406"/>
      <c r="Y9" s="406"/>
      <c r="Z9" s="406"/>
      <c r="AA9" s="406"/>
      <c r="AB9" s="406"/>
      <c r="AC9" s="406"/>
      <c r="AD9" s="406"/>
      <c r="AE9" s="446"/>
      <c r="AF9" s="476"/>
      <c r="AG9" s="613"/>
      <c r="AH9" s="612"/>
      <c r="AI9" s="613"/>
      <c r="AJ9" s="410"/>
      <c r="AK9" s="410"/>
      <c r="AL9" s="404"/>
      <c r="AM9" s="594"/>
      <c r="AN9" s="406"/>
    </row>
    <row r="10" spans="1:40" s="228" customFormat="1" ht="9.75" customHeight="1">
      <c r="A10" s="86" t="s">
        <v>107</v>
      </c>
      <c r="B10" s="214"/>
      <c r="C10" s="214"/>
      <c r="D10" s="216"/>
      <c r="E10" s="92"/>
      <c r="F10" s="92"/>
      <c r="G10" s="595"/>
      <c r="H10" s="410"/>
      <c r="I10" s="410"/>
      <c r="J10" s="408"/>
      <c r="K10" s="408"/>
      <c r="L10" s="408"/>
      <c r="M10" s="408"/>
      <c r="N10" s="408"/>
      <c r="O10" s="408"/>
      <c r="P10" s="450"/>
      <c r="Q10" s="596"/>
      <c r="R10" s="597"/>
      <c r="S10" s="598"/>
      <c r="T10" s="598"/>
      <c r="U10" s="450"/>
      <c r="V10" s="450"/>
      <c r="W10" s="450"/>
      <c r="X10" s="406"/>
      <c r="Y10" s="406"/>
      <c r="Z10" s="406"/>
      <c r="AA10" s="406"/>
      <c r="AB10" s="406"/>
      <c r="AC10" s="406"/>
      <c r="AD10" s="406"/>
      <c r="AE10" s="410"/>
      <c r="AF10" s="589"/>
      <c r="AG10" s="599"/>
      <c r="AH10" s="612"/>
      <c r="AI10" s="599"/>
      <c r="AJ10" s="614"/>
      <c r="AK10" s="614"/>
      <c r="AL10" s="594"/>
      <c r="AM10" s="406"/>
      <c r="AN10" s="406"/>
    </row>
    <row r="11" spans="1:40" s="228" customFormat="1" ht="9.75" customHeight="1">
      <c r="A11" s="87" t="s">
        <v>108</v>
      </c>
      <c r="B11" s="214">
        <v>14424</v>
      </c>
      <c r="C11" s="214">
        <v>13956</v>
      </c>
      <c r="D11" s="208">
        <v>13823</v>
      </c>
      <c r="E11" s="93"/>
      <c r="F11" s="93"/>
      <c r="G11" s="477"/>
      <c r="H11" s="410"/>
      <c r="I11" s="410"/>
      <c r="J11" s="408"/>
      <c r="K11" s="408"/>
      <c r="L11" s="408"/>
      <c r="M11" s="408"/>
      <c r="N11" s="410"/>
      <c r="O11" s="410"/>
      <c r="P11" s="450"/>
      <c r="Q11" s="596"/>
      <c r="R11" s="597"/>
      <c r="S11" s="598"/>
      <c r="T11" s="598"/>
      <c r="U11" s="450"/>
      <c r="V11" s="450"/>
      <c r="W11" s="450"/>
      <c r="X11" s="406"/>
      <c r="Y11" s="406"/>
      <c r="Z11" s="406"/>
      <c r="AA11" s="406"/>
      <c r="AB11" s="406"/>
      <c r="AC11" s="406"/>
      <c r="AD11" s="406"/>
      <c r="AE11" s="410"/>
      <c r="AF11" s="589"/>
      <c r="AG11" s="599"/>
      <c r="AH11" s="612"/>
      <c r="AI11" s="599"/>
      <c r="AJ11" s="439"/>
      <c r="AK11" s="439"/>
      <c r="AL11" s="406"/>
      <c r="AM11" s="406"/>
      <c r="AN11" s="406"/>
    </row>
    <row r="12" spans="1:40" s="228" customFormat="1" ht="9.75" customHeight="1">
      <c r="A12" s="87" t="s">
        <v>199</v>
      </c>
      <c r="B12" s="214">
        <v>6119</v>
      </c>
      <c r="C12" s="214">
        <v>5662</v>
      </c>
      <c r="D12" s="208">
        <v>5341</v>
      </c>
      <c r="E12" s="93"/>
      <c r="F12" s="93"/>
      <c r="G12" s="477"/>
      <c r="H12" s="410"/>
      <c r="I12" s="410"/>
      <c r="J12" s="408"/>
      <c r="K12" s="408"/>
      <c r="L12" s="408"/>
      <c r="M12" s="408"/>
      <c r="N12" s="410"/>
      <c r="O12" s="410"/>
      <c r="P12" s="450"/>
      <c r="Q12" s="596"/>
      <c r="R12" s="597"/>
      <c r="S12" s="598"/>
      <c r="T12" s="598"/>
      <c r="U12" s="450"/>
      <c r="V12" s="450"/>
      <c r="W12" s="450"/>
      <c r="X12" s="406"/>
      <c r="Y12" s="406"/>
      <c r="Z12" s="406"/>
      <c r="AA12" s="406"/>
      <c r="AB12" s="406"/>
      <c r="AC12" s="406"/>
      <c r="AD12" s="406"/>
      <c r="AE12" s="404"/>
      <c r="AF12" s="589"/>
      <c r="AG12" s="599"/>
      <c r="AH12" s="587"/>
      <c r="AI12" s="599"/>
      <c r="AJ12" s="406"/>
      <c r="AK12" s="406"/>
      <c r="AL12" s="406"/>
      <c r="AM12" s="406"/>
      <c r="AN12" s="406"/>
    </row>
    <row r="13" spans="1:40" s="228" customFormat="1" ht="9.75" customHeight="1">
      <c r="A13" s="107" t="s">
        <v>109</v>
      </c>
      <c r="B13" s="212">
        <v>951</v>
      </c>
      <c r="C13" s="212">
        <v>893</v>
      </c>
      <c r="D13" s="208">
        <v>830</v>
      </c>
      <c r="E13" s="93"/>
      <c r="F13" s="93"/>
      <c r="G13" s="410"/>
      <c r="H13" s="410"/>
      <c r="I13" s="410"/>
      <c r="J13" s="408"/>
      <c r="K13" s="408"/>
      <c r="L13" s="593"/>
      <c r="M13" s="593"/>
      <c r="N13" s="600"/>
      <c r="O13" s="600"/>
      <c r="P13" s="450"/>
      <c r="Q13" s="596"/>
      <c r="R13" s="597"/>
      <c r="S13" s="598"/>
      <c r="T13" s="598"/>
      <c r="U13" s="450"/>
      <c r="V13" s="450"/>
      <c r="W13" s="450"/>
      <c r="X13" s="406"/>
      <c r="Y13" s="406"/>
      <c r="Z13" s="406"/>
      <c r="AA13" s="406"/>
      <c r="AB13" s="406"/>
      <c r="AC13" s="406"/>
      <c r="AD13" s="406"/>
      <c r="AE13" s="406"/>
      <c r="AF13" s="589"/>
      <c r="AG13" s="599"/>
      <c r="AH13" s="587"/>
      <c r="AI13" s="599"/>
      <c r="AJ13" s="406"/>
      <c r="AK13" s="406"/>
      <c r="AL13" s="406"/>
      <c r="AM13" s="406"/>
      <c r="AN13" s="406"/>
    </row>
    <row r="14" spans="1:40" s="228" customFormat="1" ht="9.75" customHeight="1">
      <c r="A14" s="86" t="s">
        <v>110</v>
      </c>
      <c r="B14" s="212"/>
      <c r="C14" s="212"/>
      <c r="D14" s="208"/>
      <c r="E14" s="94"/>
      <c r="F14" s="94"/>
      <c r="G14" s="595"/>
      <c r="H14" s="410"/>
      <c r="I14" s="410"/>
      <c r="J14" s="408"/>
      <c r="K14" s="408"/>
      <c r="L14" s="408"/>
      <c r="M14" s="408"/>
      <c r="N14" s="408"/>
      <c r="O14" s="408"/>
      <c r="P14" s="609"/>
      <c r="Q14" s="596"/>
      <c r="R14" s="597"/>
      <c r="S14" s="598"/>
      <c r="T14" s="598"/>
      <c r="U14" s="450"/>
      <c r="V14" s="450"/>
      <c r="W14" s="450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</row>
    <row r="15" spans="1:40" ht="9.75" customHeight="1">
      <c r="A15" s="87" t="s">
        <v>111</v>
      </c>
      <c r="B15" s="212">
        <v>17056</v>
      </c>
      <c r="C15" s="212">
        <v>15830</v>
      </c>
      <c r="D15" s="208">
        <v>15137</v>
      </c>
      <c r="E15" s="94"/>
      <c r="F15" s="94"/>
      <c r="G15" s="477"/>
      <c r="H15" s="410"/>
      <c r="I15" s="410"/>
      <c r="J15" s="410"/>
      <c r="K15" s="410"/>
      <c r="L15" s="410"/>
      <c r="M15" s="410"/>
      <c r="N15" s="410"/>
      <c r="O15" s="410"/>
      <c r="Q15" s="596"/>
      <c r="R15" s="597"/>
      <c r="S15" s="598"/>
      <c r="T15" s="598"/>
      <c r="AF15" s="445"/>
      <c r="AJ15" s="601"/>
    </row>
    <row r="16" spans="1:40" ht="9.75" customHeight="1">
      <c r="A16" s="88" t="s">
        <v>112</v>
      </c>
      <c r="B16" s="215">
        <v>4426</v>
      </c>
      <c r="C16" s="215">
        <v>4673</v>
      </c>
      <c r="D16" s="207">
        <v>4857</v>
      </c>
      <c r="E16" s="91"/>
      <c r="F16" s="91"/>
      <c r="G16" s="410"/>
      <c r="H16" s="410"/>
      <c r="I16" s="410"/>
      <c r="J16" s="602"/>
      <c r="K16" s="602"/>
      <c r="L16" s="603"/>
      <c r="M16" s="603"/>
      <c r="N16" s="410"/>
      <c r="O16" s="410"/>
      <c r="Q16" s="596"/>
      <c r="R16" s="597"/>
      <c r="S16" s="598"/>
      <c r="T16" s="598"/>
      <c r="AJ16" s="601"/>
    </row>
    <row r="17" spans="1:31" ht="6" customHeight="1">
      <c r="E17" s="102"/>
      <c r="F17" s="102"/>
      <c r="G17" s="410"/>
      <c r="H17" s="410"/>
      <c r="I17" s="410"/>
      <c r="J17" s="410"/>
      <c r="K17" s="410"/>
      <c r="L17" s="410"/>
      <c r="M17" s="410"/>
      <c r="N17" s="410"/>
      <c r="Q17" s="596"/>
      <c r="R17" s="597"/>
      <c r="S17" s="598"/>
      <c r="T17" s="598"/>
    </row>
    <row r="18" spans="1:31" ht="15" customHeight="1">
      <c r="A18" s="812" t="s">
        <v>292</v>
      </c>
      <c r="B18" s="813"/>
      <c r="C18" s="813"/>
      <c r="D18" s="813"/>
      <c r="E18" s="102"/>
      <c r="F18" s="102"/>
      <c r="G18" s="446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</row>
    <row r="19" spans="1:31" ht="10.5" customHeight="1">
      <c r="H19" s="588">
        <v>2001</v>
      </c>
      <c r="I19" s="588">
        <v>2002</v>
      </c>
      <c r="J19" s="588">
        <v>2003</v>
      </c>
      <c r="K19" s="588">
        <v>2004</v>
      </c>
      <c r="L19" s="588">
        <v>2005</v>
      </c>
      <c r="M19" s="588">
        <v>2006</v>
      </c>
      <c r="N19" s="588">
        <v>2007</v>
      </c>
      <c r="O19" s="588">
        <v>2008</v>
      </c>
      <c r="P19" s="588">
        <v>2009</v>
      </c>
      <c r="Q19" s="588">
        <v>2010</v>
      </c>
      <c r="R19" s="588">
        <v>2011</v>
      </c>
      <c r="S19" s="588">
        <v>2012</v>
      </c>
      <c r="T19" s="588">
        <v>2013</v>
      </c>
      <c r="U19" s="588">
        <v>2014</v>
      </c>
      <c r="V19" s="588">
        <v>2015</v>
      </c>
      <c r="W19" s="588">
        <v>2016</v>
      </c>
      <c r="X19" s="588" t="s">
        <v>401</v>
      </c>
      <c r="Y19" s="588"/>
    </row>
    <row r="20" spans="1:31" ht="10.5" customHeight="1">
      <c r="G20" s="450" t="s">
        <v>200</v>
      </c>
      <c r="H20" s="605">
        <v>7.5279999999999996</v>
      </c>
      <c r="I20" s="605">
        <v>10.082000000000001</v>
      </c>
      <c r="J20" s="605">
        <v>12.685</v>
      </c>
      <c r="K20" s="605">
        <v>14.888999999999999</v>
      </c>
      <c r="L20" s="605">
        <v>16.945</v>
      </c>
      <c r="M20" s="605">
        <v>19.001000000000001</v>
      </c>
      <c r="N20" s="605">
        <v>21.161999999999999</v>
      </c>
      <c r="O20" s="605">
        <v>23.141999999999999</v>
      </c>
      <c r="P20" s="605">
        <v>24.83</v>
      </c>
      <c r="Q20" s="605">
        <v>25.709</v>
      </c>
      <c r="R20" s="605">
        <v>25.797000000000001</v>
      </c>
      <c r="S20" s="605">
        <v>25.198</v>
      </c>
      <c r="T20" s="605">
        <v>24.731000000000002</v>
      </c>
      <c r="U20" s="605">
        <v>23.308</v>
      </c>
      <c r="V20" s="605">
        <v>21.481999999999999</v>
      </c>
      <c r="W20" s="605">
        <v>20.501999999999999</v>
      </c>
      <c r="X20" s="605">
        <v>19.984999999999999</v>
      </c>
      <c r="Y20" s="605"/>
    </row>
    <row r="21" spans="1:31" ht="10.5" customHeight="1">
      <c r="G21" s="450" t="s">
        <v>201</v>
      </c>
      <c r="H21" s="606">
        <v>3.7001538453976635E-2</v>
      </c>
      <c r="I21" s="606">
        <v>4.5790848188940615E-2</v>
      </c>
      <c r="J21" s="606">
        <v>5.2048072149255081E-2</v>
      </c>
      <c r="K21" s="606">
        <v>5.6233287507742508E-2</v>
      </c>
      <c r="L21" s="606">
        <v>5.853923113064146E-2</v>
      </c>
      <c r="M21" s="606">
        <v>6.0096275492130966E-2</v>
      </c>
      <c r="N21" s="606">
        <v>6.1527815736374156E-2</v>
      </c>
      <c r="O21" s="606">
        <v>6.2877326450210574E-2</v>
      </c>
      <c r="P21" s="606">
        <v>6.3831975115041517E-2</v>
      </c>
      <c r="Q21" s="607">
        <v>6.4925160172635416E-2</v>
      </c>
      <c r="R21" s="607">
        <v>6.5802126829218516E-2</v>
      </c>
      <c r="S21" s="607">
        <v>6.6154409290321903E-2</v>
      </c>
      <c r="T21" s="607">
        <v>6.7250038749466348E-2</v>
      </c>
      <c r="U21" s="607">
        <v>6.7190747579224719E-2</v>
      </c>
      <c r="V21" s="607">
        <v>6.5788154693210504E-2</v>
      </c>
      <c r="W21" s="607">
        <v>6.588723776223776E-2</v>
      </c>
      <c r="X21" s="607">
        <v>6.6880398399999999E-2</v>
      </c>
      <c r="Y21" s="607"/>
    </row>
    <row r="22" spans="1:31" ht="10.5" customHeight="1"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</row>
    <row r="23" spans="1:31" ht="10.5" customHeight="1">
      <c r="F23" s="217"/>
    </row>
    <row r="24" spans="1:31" ht="10.5" customHeight="1">
      <c r="F24" s="95"/>
    </row>
    <row r="25" spans="1:31" ht="10.5" customHeight="1">
      <c r="F25" s="217"/>
    </row>
    <row r="26" spans="1:31" ht="10.5" customHeight="1"/>
    <row r="27" spans="1:31" ht="10.5" customHeight="1"/>
    <row r="28" spans="1:31" ht="4.5" customHeight="1">
      <c r="W28" s="406"/>
    </row>
    <row r="29" spans="1:31" ht="15" customHeight="1">
      <c r="A29" s="814" t="s">
        <v>293</v>
      </c>
      <c r="B29" s="815"/>
      <c r="C29" s="815"/>
      <c r="D29" s="815"/>
      <c r="G29" s="446" t="s">
        <v>255</v>
      </c>
      <c r="M29" s="446"/>
      <c r="X29" s="450"/>
      <c r="Y29" s="450"/>
      <c r="Z29" s="450"/>
      <c r="AA29" s="450"/>
      <c r="AB29" s="450"/>
      <c r="AC29" s="450"/>
    </row>
    <row r="30" spans="1:31" ht="8.25" customHeight="1">
      <c r="H30" s="586">
        <v>2007</v>
      </c>
      <c r="I30" s="586">
        <v>2012</v>
      </c>
      <c r="J30" s="586">
        <v>2017</v>
      </c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</row>
    <row r="31" spans="1:31" ht="8.25" customHeight="1">
      <c r="G31" s="450" t="s">
        <v>49</v>
      </c>
      <c r="H31" s="606">
        <v>0.89259049239202348</v>
      </c>
      <c r="I31" s="606">
        <v>0.86824351138979283</v>
      </c>
      <c r="J31" s="606">
        <v>0.84299999999999997</v>
      </c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606"/>
    </row>
    <row r="32" spans="1:31" ht="8.25" customHeight="1">
      <c r="G32" s="450" t="s">
        <v>50</v>
      </c>
      <c r="H32" s="606">
        <v>0.10740950760797657</v>
      </c>
      <c r="I32" s="606">
        <v>0.13175648861020714</v>
      </c>
      <c r="J32" s="606">
        <v>0.15734720416124837</v>
      </c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7"/>
      <c r="AE32" s="607"/>
    </row>
    <row r="33" spans="1:31" ht="8.25" customHeight="1">
      <c r="H33" s="606"/>
      <c r="I33" s="606"/>
      <c r="J33" s="606"/>
      <c r="K33" s="60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</row>
    <row r="34" spans="1:31" ht="8.25" customHeight="1">
      <c r="H34" s="586"/>
      <c r="I34" s="586"/>
      <c r="J34" s="586"/>
      <c r="K34" s="586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5"/>
      <c r="AA34" s="605"/>
      <c r="AB34" s="605"/>
      <c r="AC34" s="605"/>
      <c r="AD34" s="605"/>
      <c r="AE34" s="605"/>
    </row>
    <row r="35" spans="1:31" ht="8.25" customHeight="1">
      <c r="H35" s="586"/>
      <c r="I35" s="586"/>
      <c r="J35" s="586"/>
      <c r="K35" s="586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</row>
    <row r="36" spans="1:31" ht="8.25" customHeight="1">
      <c r="H36" s="605"/>
      <c r="I36" s="605"/>
      <c r="J36" s="605"/>
      <c r="K36" s="605"/>
      <c r="M36" s="446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</row>
    <row r="37" spans="1:31" ht="4.5" customHeight="1">
      <c r="H37" s="605"/>
      <c r="I37" s="605"/>
      <c r="J37" s="605"/>
      <c r="K37" s="605"/>
      <c r="M37" s="446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8"/>
      <c r="AC37" s="608"/>
      <c r="AD37" s="608"/>
      <c r="AE37" s="608"/>
    </row>
    <row r="38" spans="1:31" ht="15" customHeight="1">
      <c r="A38" s="809" t="s">
        <v>294</v>
      </c>
      <c r="B38" s="809"/>
      <c r="C38" s="809"/>
      <c r="D38" s="809"/>
      <c r="G38" s="446" t="s">
        <v>255</v>
      </c>
      <c r="M38" s="446"/>
      <c r="X38" s="450"/>
      <c r="Y38" s="450"/>
      <c r="Z38" s="450"/>
      <c r="AA38" s="450"/>
      <c r="AB38" s="450"/>
      <c r="AC38" s="450"/>
    </row>
    <row r="39" spans="1:31" ht="8.25" customHeight="1">
      <c r="A39" s="101"/>
      <c r="B39" s="101"/>
      <c r="C39" s="101"/>
      <c r="D39" s="101"/>
      <c r="H39" s="586">
        <v>2007</v>
      </c>
      <c r="I39" s="586">
        <v>2012</v>
      </c>
      <c r="J39" s="586">
        <v>2017</v>
      </c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</row>
    <row r="40" spans="1:31" ht="8.25" customHeight="1">
      <c r="A40" s="101"/>
      <c r="B40" s="101"/>
      <c r="C40" s="101"/>
      <c r="D40" s="101"/>
      <c r="G40" s="450" t="s">
        <v>111</v>
      </c>
      <c r="H40" s="606">
        <v>0.89759947074945667</v>
      </c>
      <c r="I40" s="606">
        <v>0.85296452099372955</v>
      </c>
      <c r="J40" s="606">
        <v>0.75707712313694109</v>
      </c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  <c r="Z40" s="606"/>
      <c r="AA40" s="606"/>
      <c r="AB40" s="606"/>
      <c r="AC40" s="606"/>
      <c r="AD40" s="606"/>
      <c r="AE40" s="606"/>
    </row>
    <row r="41" spans="1:31" ht="8.25" customHeight="1">
      <c r="G41" s="450" t="s">
        <v>112</v>
      </c>
      <c r="H41" s="606">
        <v>0.10240052925054342</v>
      </c>
      <c r="I41" s="606">
        <v>0.14703547900627034</v>
      </c>
      <c r="J41" s="606">
        <v>0.24292287686305894</v>
      </c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</row>
    <row r="42" spans="1:31" ht="8.25" customHeight="1">
      <c r="D42" s="101"/>
      <c r="G42" s="466"/>
      <c r="H42" s="466"/>
      <c r="I42" s="466"/>
      <c r="J42" s="466"/>
      <c r="K42" s="46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</row>
    <row r="43" spans="1:31" ht="8.25" customHeight="1">
      <c r="G43" s="466"/>
      <c r="H43" s="466"/>
      <c r="I43" s="466"/>
      <c r="J43" s="466"/>
      <c r="K43" s="466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</row>
    <row r="44" spans="1:31" ht="8.25" customHeight="1">
      <c r="G44" s="466"/>
      <c r="H44" s="466"/>
      <c r="I44" s="466"/>
      <c r="J44" s="466"/>
      <c r="K44" s="466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</row>
    <row r="45" spans="1:31" ht="8.25" customHeight="1">
      <c r="A45" s="101"/>
      <c r="B45" s="101"/>
      <c r="C45" s="101"/>
      <c r="D45" s="101"/>
      <c r="G45" s="466"/>
      <c r="H45" s="466"/>
      <c r="I45" s="466"/>
      <c r="J45" s="466"/>
      <c r="K45" s="466"/>
      <c r="M45" s="446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8"/>
    </row>
    <row r="46" spans="1:31" ht="5.25" customHeight="1">
      <c r="A46" s="101"/>
      <c r="B46" s="101"/>
      <c r="C46" s="101"/>
      <c r="D46" s="101"/>
      <c r="G46" s="466"/>
      <c r="H46" s="466"/>
      <c r="I46" s="466"/>
      <c r="J46" s="466"/>
      <c r="K46" s="466"/>
      <c r="M46" s="446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</row>
    <row r="47" spans="1:31" ht="15" customHeight="1">
      <c r="A47" s="810" t="s">
        <v>488</v>
      </c>
      <c r="B47" s="810"/>
      <c r="C47" s="810"/>
      <c r="D47" s="810"/>
      <c r="G47" s="446" t="s">
        <v>255</v>
      </c>
      <c r="L47" s="466"/>
      <c r="M47" s="446"/>
      <c r="N47" s="466"/>
      <c r="O47" s="466"/>
      <c r="P47" s="466"/>
      <c r="Q47" s="466"/>
      <c r="R47" s="466"/>
      <c r="S47" s="466"/>
      <c r="T47" s="466"/>
      <c r="U47" s="466"/>
      <c r="V47" s="466"/>
      <c r="W47" s="466"/>
    </row>
    <row r="48" spans="1:31" ht="8.25" customHeight="1">
      <c r="D48" s="101"/>
      <c r="H48" s="586">
        <v>2007</v>
      </c>
      <c r="I48" s="586">
        <v>2012</v>
      </c>
      <c r="J48" s="586">
        <v>2017</v>
      </c>
      <c r="K48" s="46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</row>
    <row r="49" spans="1:48" ht="8.25" customHeight="1">
      <c r="D49" s="101"/>
      <c r="G49" s="450" t="s">
        <v>108</v>
      </c>
      <c r="H49" s="606">
        <v>0.7594272753047917</v>
      </c>
      <c r="I49" s="606">
        <v>0.71382649416620358</v>
      </c>
      <c r="J49" s="606">
        <v>0.69166875159999996</v>
      </c>
      <c r="K49" s="46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</row>
    <row r="50" spans="1:48" ht="8.25" customHeight="1">
      <c r="D50" s="101"/>
      <c r="G50" s="450" t="s">
        <v>199</v>
      </c>
      <c r="H50" s="606">
        <v>0.21023532747377374</v>
      </c>
      <c r="I50" s="606">
        <v>0.25025795698071274</v>
      </c>
      <c r="J50" s="606">
        <v>0.26725043780000002</v>
      </c>
      <c r="K50" s="46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</row>
    <row r="51" spans="1:48" ht="8.25" customHeight="1">
      <c r="G51" s="450" t="s">
        <v>109</v>
      </c>
      <c r="H51" s="606">
        <v>3.132974199036008E-2</v>
      </c>
      <c r="I51" s="606">
        <v>3.6510834193189935E-2</v>
      </c>
      <c r="J51" s="606">
        <v>4.1531148400000002E-2</v>
      </c>
      <c r="N51" s="606"/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C51" s="606"/>
      <c r="AD51" s="606"/>
      <c r="AE51" s="606"/>
    </row>
    <row r="52" spans="1:48" ht="8.25" customHeight="1">
      <c r="H52" s="606"/>
      <c r="I52" s="606"/>
      <c r="J52" s="60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</row>
    <row r="53" spans="1:48" ht="8.25" customHeight="1">
      <c r="H53" s="606"/>
      <c r="I53" s="606"/>
      <c r="J53" s="606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</row>
    <row r="54" spans="1:48" ht="8.25" customHeight="1">
      <c r="H54" s="606"/>
      <c r="I54" s="606"/>
      <c r="J54" s="606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</row>
    <row r="55" spans="1:48" ht="8.25" customHeight="1">
      <c r="H55" s="606"/>
      <c r="I55" s="606"/>
      <c r="J55" s="606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05"/>
      <c r="Z55" s="605"/>
      <c r="AA55" s="605"/>
      <c r="AB55" s="605"/>
      <c r="AC55" s="605"/>
      <c r="AD55" s="605"/>
      <c r="AE55" s="605"/>
    </row>
    <row r="56" spans="1:48" ht="9.75" customHeight="1">
      <c r="D56" s="101"/>
      <c r="F56" s="287"/>
      <c r="M56" s="446"/>
      <c r="N56" s="608"/>
      <c r="O56" s="608"/>
      <c r="P56" s="608"/>
      <c r="Q56" s="608"/>
      <c r="R56" s="608"/>
      <c r="S56" s="608"/>
      <c r="T56" s="608"/>
      <c r="U56" s="608"/>
      <c r="V56" s="608"/>
      <c r="W56" s="608"/>
      <c r="X56" s="608"/>
      <c r="Y56" s="608"/>
      <c r="Z56" s="608"/>
      <c r="AA56" s="608"/>
      <c r="AB56" s="608"/>
      <c r="AC56" s="608"/>
      <c r="AD56" s="608"/>
      <c r="AE56" s="608"/>
      <c r="AF56" s="404"/>
      <c r="AG56" s="404"/>
      <c r="AH56" s="404"/>
      <c r="AI56" s="404"/>
      <c r="AJ56" s="404"/>
      <c r="AK56" s="404"/>
      <c r="AL56" s="404"/>
      <c r="AM56" s="404"/>
      <c r="AN56" s="404"/>
      <c r="AO56" s="287"/>
      <c r="AP56" s="287"/>
      <c r="AQ56" s="287"/>
      <c r="AR56" s="287"/>
      <c r="AS56" s="287"/>
      <c r="AT56" s="287"/>
      <c r="AU56" s="287"/>
      <c r="AV56" s="287"/>
    </row>
    <row r="57" spans="1:48">
      <c r="A57" s="101"/>
      <c r="B57" s="101"/>
      <c r="C57" s="101"/>
      <c r="D57" s="89" t="s">
        <v>392</v>
      </c>
      <c r="F57" s="287"/>
      <c r="H57" s="606"/>
      <c r="I57" s="606"/>
      <c r="J57" s="606"/>
      <c r="K57" s="606"/>
      <c r="L57" s="60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AF57" s="404"/>
      <c r="AG57" s="404"/>
      <c r="AH57" s="404"/>
      <c r="AI57" s="404"/>
      <c r="AJ57" s="404"/>
      <c r="AK57" s="404"/>
      <c r="AL57" s="404"/>
      <c r="AM57" s="404"/>
      <c r="AN57" s="404"/>
      <c r="AO57" s="287"/>
      <c r="AP57" s="287"/>
      <c r="AQ57" s="287"/>
      <c r="AR57" s="287"/>
      <c r="AS57" s="287"/>
      <c r="AT57" s="287"/>
      <c r="AU57" s="287"/>
      <c r="AV57" s="287"/>
    </row>
    <row r="58" spans="1:48">
      <c r="A58" s="101"/>
      <c r="B58" s="101"/>
      <c r="C58" s="101"/>
      <c r="D58" s="101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AF58" s="404"/>
      <c r="AG58" s="404"/>
      <c r="AH58" s="404"/>
      <c r="AI58" s="404"/>
      <c r="AJ58" s="404"/>
      <c r="AK58" s="404"/>
      <c r="AL58" s="404"/>
      <c r="AM58" s="404"/>
      <c r="AN58" s="404"/>
      <c r="AO58" s="287"/>
      <c r="AP58" s="287"/>
      <c r="AQ58" s="287"/>
      <c r="AR58" s="287"/>
      <c r="AS58" s="287"/>
      <c r="AT58" s="287"/>
      <c r="AU58" s="287"/>
      <c r="AV58" s="287"/>
    </row>
    <row r="59" spans="1:48">
      <c r="A59" s="101"/>
      <c r="B59" s="101"/>
      <c r="C59" s="101"/>
      <c r="D59" s="101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AF59" s="404"/>
      <c r="AG59" s="404"/>
      <c r="AH59" s="404"/>
      <c r="AI59" s="404"/>
      <c r="AJ59" s="404"/>
      <c r="AK59" s="404"/>
      <c r="AL59" s="404"/>
      <c r="AM59" s="404"/>
      <c r="AN59" s="404"/>
      <c r="AO59" s="287"/>
      <c r="AP59" s="287"/>
      <c r="AQ59" s="287"/>
      <c r="AR59" s="287"/>
      <c r="AS59" s="287"/>
      <c r="AT59" s="287"/>
      <c r="AU59" s="287"/>
      <c r="AV59" s="287"/>
    </row>
    <row r="60" spans="1:48">
      <c r="A60" s="101"/>
      <c r="B60" s="101"/>
      <c r="C60" s="101"/>
      <c r="D60" s="101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AF60" s="404"/>
      <c r="AG60" s="404"/>
      <c r="AH60" s="404"/>
      <c r="AI60" s="404"/>
      <c r="AJ60" s="404"/>
      <c r="AK60" s="404"/>
      <c r="AL60" s="404"/>
      <c r="AM60" s="404"/>
      <c r="AN60" s="404"/>
      <c r="AO60" s="287"/>
      <c r="AP60" s="287"/>
      <c r="AQ60" s="287"/>
      <c r="AR60" s="287"/>
      <c r="AS60" s="287"/>
      <c r="AT60" s="287"/>
      <c r="AU60" s="287"/>
      <c r="AV60" s="287"/>
    </row>
  </sheetData>
  <mergeCells count="5">
    <mergeCell ref="A38:D38"/>
    <mergeCell ref="A47:D47"/>
    <mergeCell ref="A1:D1"/>
    <mergeCell ref="A18:D18"/>
    <mergeCell ref="A29:D29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4" max="1048575" man="1"/>
  </colBreaks>
  <ignoredErrors>
    <ignoredError sqref="X19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view="pageBreakPreview" zoomScale="140" zoomScaleNormal="145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" style="90" customWidth="1"/>
    <col min="4" max="5" width="9.140625" style="445"/>
    <col min="6" max="7" width="9.140625" style="532"/>
    <col min="8" max="14" width="9.140625" style="13"/>
    <col min="15" max="16384" width="9.140625" style="101"/>
  </cols>
  <sheetData>
    <row r="1" spans="1:14" s="103" customFormat="1" ht="24" customHeight="1">
      <c r="A1" s="324" t="s">
        <v>51</v>
      </c>
      <c r="B1" s="403"/>
      <c r="C1" s="115" t="s">
        <v>83</v>
      </c>
      <c r="D1" s="403"/>
      <c r="F1" s="468"/>
      <c r="G1" s="410"/>
      <c r="H1" s="111"/>
      <c r="I1" s="5"/>
      <c r="J1" s="5"/>
      <c r="K1" s="5"/>
      <c r="L1" s="5"/>
      <c r="M1" s="5"/>
      <c r="N1" s="5"/>
    </row>
    <row r="2" spans="1:14" s="102" customFormat="1" ht="28.5" customHeight="1">
      <c r="A2" s="323" t="s">
        <v>403</v>
      </c>
      <c r="B2" s="90"/>
      <c r="C2" s="115" t="s">
        <v>84</v>
      </c>
      <c r="D2" s="615" t="s">
        <v>255</v>
      </c>
      <c r="E2" s="616"/>
      <c r="F2" s="615" t="s">
        <v>255</v>
      </c>
      <c r="G2" s="616"/>
      <c r="H2" s="291"/>
      <c r="I2" s="90"/>
      <c r="J2" s="90"/>
      <c r="K2" s="90"/>
      <c r="L2" s="90"/>
      <c r="M2" s="90"/>
      <c r="N2" s="90"/>
    </row>
    <row r="3" spans="1:14" s="107" customFormat="1" ht="11.25" customHeight="1">
      <c r="A3" s="106"/>
      <c r="C3" s="111"/>
      <c r="D3" s="617"/>
      <c r="E3" s="618" t="s">
        <v>23</v>
      </c>
      <c r="F3" s="617"/>
      <c r="G3" s="618" t="s">
        <v>23</v>
      </c>
      <c r="H3" s="118"/>
      <c r="I3" s="111"/>
      <c r="J3" s="111"/>
      <c r="K3" s="111"/>
      <c r="L3" s="111"/>
      <c r="M3" s="111"/>
      <c r="N3" s="111"/>
    </row>
    <row r="4" spans="1:14" s="228" customFormat="1" ht="11.25" customHeight="1">
      <c r="A4" s="111"/>
      <c r="B4" s="292"/>
      <c r="C4" s="292"/>
      <c r="D4" s="619" t="s">
        <v>8</v>
      </c>
      <c r="E4" s="619">
        <v>1.4944607133539605E-2</v>
      </c>
      <c r="F4" s="619" t="s">
        <v>8</v>
      </c>
      <c r="G4" s="619">
        <v>4.2119204877328299E-3</v>
      </c>
      <c r="H4" s="222"/>
      <c r="I4" s="220"/>
      <c r="J4" s="220"/>
      <c r="K4" s="220"/>
      <c r="L4" s="220"/>
      <c r="M4" s="220"/>
      <c r="N4" s="220"/>
    </row>
    <row r="5" spans="1:14" s="228" customFormat="1" ht="11.25" customHeight="1">
      <c r="A5" s="106"/>
      <c r="B5" s="106"/>
      <c r="C5" s="114"/>
      <c r="D5" s="619" t="s">
        <v>3</v>
      </c>
      <c r="E5" s="619">
        <v>1.7589814467913623E-2</v>
      </c>
      <c r="F5" s="619" t="s">
        <v>3</v>
      </c>
      <c r="G5" s="619">
        <v>5.0672014119597601E-3</v>
      </c>
      <c r="H5" s="222"/>
      <c r="I5" s="220"/>
      <c r="J5" s="220"/>
      <c r="K5" s="220"/>
      <c r="L5" s="220"/>
      <c r="M5" s="220"/>
      <c r="N5" s="220"/>
    </row>
    <row r="6" spans="1:14" s="228" customFormat="1" ht="11.25" customHeight="1">
      <c r="A6" s="110"/>
      <c r="B6" s="107"/>
      <c r="C6" s="111"/>
      <c r="D6" s="619" t="s">
        <v>12</v>
      </c>
      <c r="E6" s="619">
        <v>2.7150860943592467E-2</v>
      </c>
      <c r="F6" s="619" t="s">
        <v>16</v>
      </c>
      <c r="G6" s="619">
        <v>6.9959987855252601E-3</v>
      </c>
      <c r="H6" s="222"/>
      <c r="I6" s="220"/>
      <c r="J6" s="220"/>
      <c r="K6" s="220"/>
      <c r="L6" s="220"/>
      <c r="M6" s="220"/>
      <c r="N6" s="220"/>
    </row>
    <row r="7" spans="1:14" s="228" customFormat="1" ht="11.25" customHeight="1">
      <c r="A7" s="109"/>
      <c r="B7" s="107"/>
      <c r="C7" s="111"/>
      <c r="D7" s="619" t="s">
        <v>16</v>
      </c>
      <c r="E7" s="619">
        <v>2.8312557776335959E-2</v>
      </c>
      <c r="F7" s="619" t="s">
        <v>11</v>
      </c>
      <c r="G7" s="619">
        <v>7.4661234395826401E-3</v>
      </c>
      <c r="H7" s="222"/>
      <c r="I7" s="220"/>
      <c r="J7" s="220"/>
      <c r="K7" s="220"/>
      <c r="L7" s="220"/>
      <c r="M7" s="220"/>
      <c r="N7" s="220"/>
    </row>
    <row r="8" spans="1:14" s="228" customFormat="1" ht="11.25" customHeight="1">
      <c r="A8" s="109"/>
      <c r="B8" s="107"/>
      <c r="C8" s="111"/>
      <c r="D8" s="619" t="s">
        <v>22</v>
      </c>
      <c r="E8" s="619">
        <v>2.9131228392373903E-2</v>
      </c>
      <c r="F8" s="614" t="s">
        <v>5</v>
      </c>
      <c r="G8" s="619">
        <v>8.5858492043063301E-3</v>
      </c>
      <c r="H8" s="222"/>
      <c r="I8" s="220"/>
      <c r="J8" s="220"/>
      <c r="K8" s="220"/>
      <c r="L8" s="220"/>
      <c r="M8" s="220"/>
      <c r="N8" s="220"/>
    </row>
    <row r="9" spans="1:14" s="228" customFormat="1" ht="11.25" customHeight="1">
      <c r="A9" s="107"/>
      <c r="B9" s="107"/>
      <c r="C9" s="111"/>
      <c r="D9" s="619" t="s">
        <v>10</v>
      </c>
      <c r="E9" s="619">
        <v>3.2388393969981992E-2</v>
      </c>
      <c r="F9" s="619" t="s">
        <v>12</v>
      </c>
      <c r="G9" s="619">
        <v>8.91641676289163E-3</v>
      </c>
      <c r="H9" s="222"/>
      <c r="I9" s="220"/>
      <c r="J9" s="220"/>
      <c r="K9" s="220"/>
      <c r="L9" s="220"/>
      <c r="M9" s="220"/>
      <c r="N9" s="220"/>
    </row>
    <row r="10" spans="1:14" s="228" customFormat="1" ht="11.25" customHeight="1">
      <c r="A10" s="109"/>
      <c r="B10" s="107"/>
      <c r="C10" s="111"/>
      <c r="D10" s="619" t="s">
        <v>4</v>
      </c>
      <c r="E10" s="619">
        <v>3.246572667727754E-2</v>
      </c>
      <c r="F10" s="439" t="s">
        <v>82</v>
      </c>
      <c r="G10" s="619">
        <v>9.583428490983972E-3</v>
      </c>
      <c r="H10" s="222"/>
      <c r="I10" s="220"/>
      <c r="J10" s="220"/>
      <c r="K10" s="220"/>
      <c r="L10" s="220"/>
      <c r="M10" s="220"/>
      <c r="N10" s="220"/>
    </row>
    <row r="11" spans="1:14" s="228" customFormat="1" ht="11.25" customHeight="1">
      <c r="A11" s="109"/>
      <c r="B11" s="107"/>
      <c r="C11" s="111"/>
      <c r="D11" s="619" t="s">
        <v>11</v>
      </c>
      <c r="E11" s="619">
        <v>3.3302417251173846E-2</v>
      </c>
      <c r="F11" s="439" t="s">
        <v>10</v>
      </c>
      <c r="G11" s="619">
        <v>1.0325097212535401E-2</v>
      </c>
      <c r="H11" s="222"/>
      <c r="I11" s="220"/>
      <c r="J11" s="220"/>
      <c r="K11" s="220"/>
      <c r="L11" s="220"/>
      <c r="M11" s="220"/>
      <c r="N11" s="220"/>
    </row>
    <row r="12" spans="1:14" s="228" customFormat="1" ht="11.25" customHeight="1">
      <c r="A12" s="109"/>
      <c r="B12" s="107"/>
      <c r="C12" s="111"/>
      <c r="D12" s="619" t="s">
        <v>0</v>
      </c>
      <c r="E12" s="619">
        <v>3.3368441941048071E-2</v>
      </c>
      <c r="F12" s="439" t="s">
        <v>19</v>
      </c>
      <c r="G12" s="619">
        <v>1.05963203050952E-2</v>
      </c>
      <c r="H12" s="222"/>
      <c r="I12" s="220"/>
      <c r="J12" s="220"/>
      <c r="K12" s="220"/>
      <c r="L12" s="220"/>
      <c r="M12" s="220"/>
      <c r="N12" s="220"/>
    </row>
    <row r="13" spans="1:14" s="228" customFormat="1" ht="11.25" customHeight="1">
      <c r="A13" s="43"/>
      <c r="B13" s="43"/>
      <c r="C13" s="295"/>
      <c r="D13" s="619" t="s">
        <v>24</v>
      </c>
      <c r="E13" s="619">
        <v>3.6759925680016313E-2</v>
      </c>
      <c r="F13" s="619" t="s">
        <v>22</v>
      </c>
      <c r="G13" s="619">
        <v>1.09263304488457E-2</v>
      </c>
      <c r="H13" s="222"/>
      <c r="I13" s="220"/>
      <c r="J13" s="220"/>
      <c r="K13" s="220"/>
      <c r="L13" s="220"/>
      <c r="M13" s="220"/>
      <c r="N13" s="220"/>
    </row>
    <row r="14" spans="1:14" s="228" customFormat="1" ht="11.25" customHeight="1">
      <c r="A14" s="43"/>
      <c r="B14" s="43"/>
      <c r="C14" s="295"/>
      <c r="D14" s="619" t="s">
        <v>19</v>
      </c>
      <c r="E14" s="619">
        <v>3.7238859446732449E-2</v>
      </c>
      <c r="F14" s="619" t="s">
        <v>24</v>
      </c>
      <c r="G14" s="619">
        <v>1.11590278240013E-2</v>
      </c>
      <c r="H14" s="222"/>
      <c r="I14" s="220"/>
      <c r="J14" s="220"/>
      <c r="K14" s="220"/>
      <c r="L14" s="220"/>
      <c r="M14" s="220"/>
      <c r="N14" s="220"/>
    </row>
    <row r="15" spans="1:14" s="228" customFormat="1" ht="11.25" customHeight="1">
      <c r="A15" s="107"/>
      <c r="B15" s="107"/>
      <c r="C15" s="111"/>
      <c r="D15" s="619" t="s">
        <v>7</v>
      </c>
      <c r="E15" s="619">
        <v>3.9075848748235643E-2</v>
      </c>
      <c r="F15" s="619" t="s">
        <v>0</v>
      </c>
      <c r="G15" s="619">
        <v>1.11600077599322E-2</v>
      </c>
      <c r="H15" s="222"/>
      <c r="I15" s="220"/>
      <c r="J15" s="220"/>
      <c r="K15" s="220"/>
      <c r="L15" s="220"/>
      <c r="M15" s="220"/>
      <c r="N15" s="220"/>
    </row>
    <row r="16" spans="1:14" s="228" customFormat="1" ht="11.25" customHeight="1">
      <c r="A16" s="294"/>
      <c r="B16" s="107"/>
      <c r="C16" s="111"/>
      <c r="D16" s="619" t="s">
        <v>21</v>
      </c>
      <c r="E16" s="619">
        <v>4.0635277665765225E-2</v>
      </c>
      <c r="F16" s="439" t="s">
        <v>7</v>
      </c>
      <c r="G16" s="619">
        <v>1.1303465823133E-2</v>
      </c>
      <c r="H16" s="222"/>
      <c r="I16" s="220"/>
      <c r="J16" s="220"/>
      <c r="K16" s="220"/>
      <c r="L16" s="220"/>
      <c r="M16" s="220"/>
      <c r="N16" s="220"/>
    </row>
    <row r="17" spans="1:14" s="228" customFormat="1" ht="11.25" customHeight="1">
      <c r="A17" s="107"/>
      <c r="B17" s="107"/>
      <c r="C17" s="111"/>
      <c r="D17" s="619" t="s">
        <v>28</v>
      </c>
      <c r="E17" s="619">
        <v>4.0989955603136119E-2</v>
      </c>
      <c r="F17" s="620" t="s">
        <v>29</v>
      </c>
      <c r="G17" s="620">
        <v>1.1803633975019099E-2</v>
      </c>
      <c r="I17" s="220"/>
      <c r="J17" s="220"/>
      <c r="K17" s="220"/>
      <c r="L17" s="220"/>
      <c r="M17" s="220"/>
      <c r="N17" s="220"/>
    </row>
    <row r="18" spans="1:14" s="228" customFormat="1" ht="11.25" customHeight="1">
      <c r="A18" s="107"/>
      <c r="B18" s="107"/>
      <c r="C18" s="111"/>
      <c r="D18" s="619" t="s">
        <v>5</v>
      </c>
      <c r="E18" s="619">
        <v>4.1402211189025949E-2</v>
      </c>
      <c r="F18" s="619" t="s">
        <v>28</v>
      </c>
      <c r="G18" s="619">
        <v>1.29209892129889E-2</v>
      </c>
      <c r="I18" s="220"/>
      <c r="J18" s="220"/>
      <c r="K18" s="220"/>
      <c r="L18" s="220"/>
      <c r="M18" s="220"/>
      <c r="N18" s="220"/>
    </row>
    <row r="19" spans="1:14" s="228" customFormat="1" ht="11.25" customHeight="1">
      <c r="A19" s="107"/>
      <c r="B19" s="107"/>
      <c r="C19" s="111"/>
      <c r="D19" s="620" t="s">
        <v>29</v>
      </c>
      <c r="E19" s="620">
        <v>4.1711431650215895E-2</v>
      </c>
      <c r="F19" s="619" t="s">
        <v>25</v>
      </c>
      <c r="G19" s="619">
        <v>1.31944700914675E-2</v>
      </c>
      <c r="H19" s="222"/>
      <c r="I19" s="220"/>
      <c r="J19" s="220"/>
      <c r="K19" s="220"/>
      <c r="L19" s="220"/>
      <c r="M19" s="220"/>
      <c r="N19" s="220"/>
    </row>
    <row r="20" spans="1:14" s="228" customFormat="1" ht="11.25" customHeight="1">
      <c r="A20" s="107"/>
      <c r="B20" s="107"/>
      <c r="C20" s="111"/>
      <c r="D20" s="619" t="s">
        <v>82</v>
      </c>
      <c r="E20" s="619">
        <v>4.382726372905129E-2</v>
      </c>
      <c r="F20" s="439" t="s">
        <v>17</v>
      </c>
      <c r="G20" s="619">
        <v>1.40621723631789E-2</v>
      </c>
      <c r="H20" s="222"/>
      <c r="I20" s="220"/>
      <c r="J20" s="220"/>
      <c r="K20" s="220"/>
      <c r="L20" s="220"/>
      <c r="M20" s="220"/>
      <c r="N20" s="220"/>
    </row>
    <row r="21" spans="1:14" s="228" customFormat="1" ht="11.25" customHeight="1">
      <c r="A21" s="107"/>
      <c r="B21" s="107"/>
      <c r="C21" s="111"/>
      <c r="D21" s="619" t="s">
        <v>2</v>
      </c>
      <c r="E21" s="619">
        <v>4.7313270224990496E-2</v>
      </c>
      <c r="F21" s="439" t="s">
        <v>2</v>
      </c>
      <c r="G21" s="619">
        <v>1.41896576869348E-2</v>
      </c>
      <c r="H21" s="222"/>
      <c r="I21" s="220"/>
      <c r="J21" s="220"/>
      <c r="K21" s="220"/>
      <c r="L21" s="220"/>
      <c r="M21" s="220"/>
      <c r="N21" s="220"/>
    </row>
    <row r="22" spans="1:14" s="228" customFormat="1" ht="11.25" customHeight="1">
      <c r="A22" s="107"/>
      <c r="B22" s="107"/>
      <c r="C22" s="111"/>
      <c r="D22" s="619" t="s">
        <v>17</v>
      </c>
      <c r="E22" s="619">
        <v>4.8740381383263837E-2</v>
      </c>
      <c r="F22" s="619" t="s">
        <v>21</v>
      </c>
      <c r="G22" s="619">
        <v>1.46701356426599E-2</v>
      </c>
      <c r="H22" s="222"/>
      <c r="I22" s="220"/>
      <c r="J22" s="220"/>
      <c r="K22" s="220"/>
      <c r="L22" s="220"/>
      <c r="M22" s="220"/>
      <c r="N22" s="220"/>
    </row>
    <row r="23" spans="1:14" s="228" customFormat="1" ht="11.25" customHeight="1">
      <c r="A23" s="107"/>
      <c r="B23" s="107"/>
      <c r="D23" s="619" t="s">
        <v>1</v>
      </c>
      <c r="E23" s="619">
        <v>6.0108716812171489E-2</v>
      </c>
      <c r="F23" s="619" t="s">
        <v>1</v>
      </c>
      <c r="G23" s="619">
        <v>1.5709633989793002E-2</v>
      </c>
      <c r="H23" s="222"/>
      <c r="I23" s="220"/>
      <c r="J23" s="220"/>
      <c r="K23" s="220"/>
      <c r="L23" s="220"/>
      <c r="M23" s="220"/>
      <c r="N23" s="220"/>
    </row>
    <row r="24" spans="1:14" s="228" customFormat="1" ht="22.5" customHeight="1">
      <c r="A24" s="330" t="s">
        <v>402</v>
      </c>
      <c r="B24" s="107"/>
      <c r="C24" s="111"/>
      <c r="D24" s="619" t="s">
        <v>25</v>
      </c>
      <c r="E24" s="619">
        <v>6.2077433653946398E-2</v>
      </c>
      <c r="F24" s="620" t="s">
        <v>27</v>
      </c>
      <c r="G24" s="620">
        <v>1.5836005203705063E-2</v>
      </c>
      <c r="H24" s="223"/>
      <c r="I24" s="220"/>
      <c r="J24" s="220"/>
      <c r="K24" s="220"/>
      <c r="L24" s="220"/>
      <c r="M24" s="220"/>
      <c r="N24" s="220"/>
    </row>
    <row r="25" spans="1:14" s="228" customFormat="1" ht="12" customHeight="1">
      <c r="B25" s="107"/>
      <c r="C25" s="223"/>
      <c r="D25" s="620" t="s">
        <v>27</v>
      </c>
      <c r="E25" s="620">
        <v>6.4908046933510863E-2</v>
      </c>
      <c r="F25" s="439" t="s">
        <v>4</v>
      </c>
      <c r="G25" s="619">
        <v>1.9055722446995101E-2</v>
      </c>
      <c r="H25" s="220"/>
      <c r="I25" s="220"/>
      <c r="J25" s="220"/>
      <c r="K25" s="220"/>
      <c r="L25" s="220"/>
      <c r="M25" s="220"/>
      <c r="N25" s="220"/>
    </row>
    <row r="26" spans="1:14" s="228" customFormat="1" ht="12" customHeight="1">
      <c r="A26" s="107"/>
      <c r="B26" s="107"/>
      <c r="C26" s="111"/>
      <c r="D26" s="619" t="s">
        <v>9</v>
      </c>
      <c r="E26" s="619">
        <v>6.743197783905483E-2</v>
      </c>
      <c r="F26" s="619" t="s">
        <v>9</v>
      </c>
      <c r="G26" s="619">
        <v>1.9236315478661399E-2</v>
      </c>
      <c r="H26" s="222"/>
      <c r="I26" s="220"/>
      <c r="J26" s="220"/>
      <c r="K26" s="220"/>
      <c r="L26" s="220"/>
      <c r="M26" s="220"/>
      <c r="N26" s="220"/>
    </row>
    <row r="27" spans="1:14" s="228" customFormat="1" ht="12" customHeight="1">
      <c r="A27" s="107"/>
      <c r="B27" s="107"/>
      <c r="C27" s="111"/>
      <c r="D27" s="619" t="s">
        <v>13</v>
      </c>
      <c r="E27" s="619">
        <v>7.4857633039470017E-2</v>
      </c>
      <c r="F27" s="619" t="s">
        <v>6</v>
      </c>
      <c r="G27" s="619">
        <v>2.2755415282009299E-2</v>
      </c>
      <c r="H27" s="220"/>
      <c r="I27" s="220"/>
      <c r="J27" s="220"/>
      <c r="K27" s="220"/>
      <c r="L27" s="220"/>
      <c r="M27" s="220"/>
      <c r="N27" s="220"/>
    </row>
    <row r="28" spans="1:14" s="228" customFormat="1" ht="12" customHeight="1">
      <c r="A28" s="107"/>
      <c r="B28" s="107"/>
      <c r="C28" s="116"/>
      <c r="D28" s="619" t="s">
        <v>6</v>
      </c>
      <c r="E28" s="619">
        <v>8.1870739136741338E-2</v>
      </c>
      <c r="F28" s="619" t="s">
        <v>13</v>
      </c>
      <c r="G28" s="619">
        <v>2.5354385559586998E-2</v>
      </c>
      <c r="H28" s="221"/>
      <c r="I28" s="220"/>
      <c r="J28" s="220"/>
      <c r="K28" s="220"/>
      <c r="L28" s="220"/>
      <c r="M28" s="220"/>
      <c r="N28" s="220"/>
    </row>
    <row r="29" spans="1:14" s="228" customFormat="1" ht="12" customHeight="1">
      <c r="A29" s="107"/>
      <c r="B29" s="107"/>
      <c r="C29" s="111"/>
      <c r="D29" s="619" t="s">
        <v>18</v>
      </c>
      <c r="E29" s="619">
        <v>9.1969341151723838E-2</v>
      </c>
      <c r="F29" s="619" t="s">
        <v>18</v>
      </c>
      <c r="G29" s="619">
        <v>3.7453941655518803E-2</v>
      </c>
      <c r="H29" s="220"/>
      <c r="I29" s="220"/>
      <c r="J29" s="220"/>
      <c r="K29" s="220"/>
      <c r="L29" s="220"/>
      <c r="M29" s="220"/>
      <c r="N29" s="220"/>
    </row>
    <row r="30" spans="1:14" s="228" customFormat="1" ht="12" customHeight="1">
      <c r="A30" s="107"/>
      <c r="B30" s="107"/>
      <c r="D30" s="406"/>
      <c r="E30" s="406"/>
      <c r="F30" s="406"/>
      <c r="G30" s="406"/>
      <c r="H30" s="222"/>
      <c r="I30" s="220"/>
      <c r="J30" s="220"/>
      <c r="K30" s="220"/>
      <c r="L30" s="220"/>
      <c r="M30" s="220"/>
      <c r="N30" s="220"/>
    </row>
    <row r="31" spans="1:14" s="228" customFormat="1" ht="12" customHeight="1">
      <c r="A31" s="107"/>
      <c r="B31" s="107"/>
      <c r="D31" s="406"/>
      <c r="E31" s="406"/>
      <c r="F31" s="406"/>
      <c r="G31" s="406"/>
      <c r="H31" s="222"/>
      <c r="I31" s="220"/>
      <c r="J31" s="220"/>
      <c r="K31" s="220"/>
      <c r="L31" s="220"/>
      <c r="M31" s="220"/>
      <c r="N31" s="220"/>
    </row>
    <row r="32" spans="1:14" s="228" customFormat="1" ht="12" customHeight="1">
      <c r="A32" s="107"/>
      <c r="B32" s="107"/>
      <c r="D32" s="406"/>
      <c r="E32" s="406"/>
      <c r="F32" s="406"/>
      <c r="G32" s="406"/>
      <c r="H32" s="222"/>
      <c r="I32" s="220"/>
      <c r="J32" s="220"/>
      <c r="K32" s="220"/>
      <c r="L32" s="220"/>
      <c r="M32" s="220"/>
      <c r="N32" s="220"/>
    </row>
    <row r="33" spans="1:14" s="228" customFormat="1" ht="12" customHeight="1">
      <c r="A33" s="107"/>
      <c r="B33" s="107"/>
      <c r="D33" s="406"/>
      <c r="E33" s="406"/>
      <c r="F33" s="406"/>
      <c r="G33" s="406"/>
      <c r="H33" s="220"/>
      <c r="I33" s="220"/>
      <c r="J33" s="220"/>
      <c r="K33" s="220"/>
      <c r="L33" s="220"/>
      <c r="M33" s="220"/>
      <c r="N33" s="220"/>
    </row>
    <row r="34" spans="1:14" s="228" customFormat="1" ht="12" customHeight="1">
      <c r="A34" s="107"/>
      <c r="B34" s="107"/>
      <c r="C34" s="111"/>
      <c r="D34" s="619"/>
      <c r="E34" s="619"/>
      <c r="F34" s="619"/>
      <c r="G34" s="619"/>
      <c r="H34" s="220"/>
      <c r="I34" s="220"/>
      <c r="J34" s="220"/>
      <c r="K34" s="220"/>
      <c r="L34" s="220"/>
      <c r="M34" s="220"/>
      <c r="N34" s="220"/>
    </row>
    <row r="35" spans="1:14" s="228" customFormat="1" ht="12" customHeight="1">
      <c r="A35" s="107"/>
      <c r="B35" s="107"/>
      <c r="C35" s="111"/>
      <c r="D35" s="619"/>
      <c r="E35" s="619"/>
      <c r="F35" s="619"/>
      <c r="G35" s="619"/>
      <c r="H35" s="220"/>
      <c r="I35" s="220"/>
      <c r="J35" s="220"/>
      <c r="K35" s="220"/>
      <c r="L35" s="220"/>
      <c r="M35" s="220"/>
      <c r="N35" s="220"/>
    </row>
    <row r="36" spans="1:14" s="228" customFormat="1" ht="12" customHeight="1">
      <c r="B36" s="107"/>
      <c r="C36" s="111"/>
      <c r="D36" s="619"/>
      <c r="E36" s="619"/>
      <c r="F36" s="619"/>
      <c r="G36" s="619"/>
      <c r="H36" s="220"/>
      <c r="I36" s="220"/>
      <c r="J36" s="220"/>
      <c r="K36" s="220"/>
      <c r="L36" s="220"/>
      <c r="M36" s="220"/>
      <c r="N36" s="220"/>
    </row>
    <row r="37" spans="1:14" s="228" customFormat="1" ht="12" customHeight="1">
      <c r="B37" s="107"/>
      <c r="C37" s="111"/>
      <c r="D37" s="621"/>
      <c r="E37" s="439"/>
      <c r="F37" s="621"/>
      <c r="G37" s="439"/>
      <c r="H37" s="220"/>
      <c r="I37" s="220"/>
      <c r="J37" s="220"/>
      <c r="K37" s="220"/>
      <c r="L37" s="220"/>
      <c r="M37" s="220"/>
      <c r="N37" s="220"/>
    </row>
    <row r="38" spans="1:14" s="228" customFormat="1" ht="12" customHeight="1">
      <c r="A38" s="107"/>
      <c r="B38" s="107"/>
      <c r="C38" s="111"/>
      <c r="D38" s="621"/>
      <c r="E38" s="621"/>
      <c r="F38" s="621"/>
      <c r="G38" s="621"/>
      <c r="H38" s="163"/>
      <c r="I38" s="220"/>
      <c r="J38" s="220"/>
      <c r="K38" s="220"/>
      <c r="L38" s="220"/>
      <c r="M38" s="220"/>
      <c r="N38" s="220"/>
    </row>
    <row r="39" spans="1:14" s="228" customFormat="1" ht="12" customHeight="1">
      <c r="A39" s="107"/>
      <c r="B39" s="107"/>
      <c r="C39" s="111"/>
      <c r="D39" s="621"/>
      <c r="E39" s="621"/>
      <c r="F39" s="621"/>
      <c r="G39" s="621"/>
      <c r="H39" s="163"/>
      <c r="I39" s="220"/>
      <c r="J39" s="220"/>
      <c r="K39" s="220"/>
      <c r="L39" s="220"/>
      <c r="M39" s="220"/>
      <c r="N39" s="220"/>
    </row>
    <row r="40" spans="1:14" s="105" customFormat="1" ht="12" customHeight="1">
      <c r="B40" s="104"/>
      <c r="C40" s="50"/>
      <c r="D40" s="621"/>
      <c r="E40" s="621"/>
      <c r="F40" s="621"/>
      <c r="G40" s="621"/>
      <c r="H40" s="163"/>
      <c r="I40" s="163"/>
      <c r="J40" s="163"/>
      <c r="K40" s="163"/>
      <c r="L40" s="163"/>
      <c r="M40" s="163"/>
      <c r="N40" s="163"/>
    </row>
    <row r="41" spans="1:14" s="105" customFormat="1" ht="12" customHeight="1">
      <c r="A41" s="104"/>
      <c r="B41" s="104"/>
      <c r="C41" s="50"/>
      <c r="D41" s="621"/>
      <c r="E41" s="621"/>
      <c r="F41" s="621"/>
      <c r="G41" s="621"/>
      <c r="H41" s="163"/>
      <c r="I41" s="163"/>
      <c r="J41" s="163"/>
      <c r="K41" s="163"/>
      <c r="L41" s="163"/>
      <c r="M41" s="163"/>
      <c r="N41" s="163"/>
    </row>
    <row r="42" spans="1:14" s="105" customFormat="1" ht="12" customHeight="1">
      <c r="A42" s="104"/>
      <c r="B42" s="104"/>
      <c r="C42" s="50"/>
      <c r="D42" s="621"/>
      <c r="E42" s="621"/>
      <c r="F42" s="621"/>
      <c r="G42" s="621"/>
      <c r="H42" s="163"/>
      <c r="I42" s="163"/>
      <c r="J42" s="163"/>
      <c r="K42" s="163"/>
      <c r="L42" s="163"/>
      <c r="M42" s="163"/>
      <c r="N42" s="163"/>
    </row>
    <row r="43" spans="1:14" s="105" customFormat="1" ht="19.5" customHeight="1">
      <c r="A43" s="329" t="s">
        <v>475</v>
      </c>
      <c r="B43" s="104"/>
      <c r="C43" s="50"/>
      <c r="D43" s="621"/>
      <c r="E43" s="621"/>
      <c r="F43" s="621"/>
      <c r="G43" s="621"/>
      <c r="H43" s="163"/>
      <c r="I43" s="163"/>
      <c r="J43" s="163"/>
      <c r="K43" s="163"/>
      <c r="L43" s="163"/>
      <c r="M43" s="163"/>
      <c r="N43" s="163"/>
    </row>
    <row r="44" spans="1:14" s="105" customFormat="1" ht="12.75" customHeight="1">
      <c r="A44" s="160" t="s">
        <v>393</v>
      </c>
      <c r="B44" s="104"/>
      <c r="C44" s="50"/>
      <c r="D44" s="621"/>
      <c r="E44" s="621"/>
      <c r="F44" s="621"/>
      <c r="G44" s="621"/>
      <c r="H44" s="163"/>
      <c r="I44" s="163"/>
      <c r="J44" s="163"/>
      <c r="K44" s="163"/>
      <c r="L44" s="163"/>
      <c r="M44" s="163"/>
      <c r="N44" s="163"/>
    </row>
    <row r="45" spans="1:14" s="105" customFormat="1" ht="9.75" hidden="1" customHeight="1">
      <c r="A45" s="160" t="s">
        <v>203</v>
      </c>
      <c r="B45" s="104"/>
      <c r="C45" s="50"/>
      <c r="D45" s="621"/>
      <c r="E45" s="621"/>
      <c r="F45" s="621"/>
      <c r="G45" s="621"/>
      <c r="H45" s="163"/>
      <c r="I45" s="163"/>
      <c r="J45" s="163"/>
      <c r="K45" s="163"/>
      <c r="L45" s="163"/>
      <c r="M45" s="163"/>
      <c r="N45" s="163"/>
    </row>
    <row r="46" spans="1:14" s="105" customFormat="1" ht="11.25" customHeight="1">
      <c r="B46" s="104"/>
      <c r="C46" s="50"/>
      <c r="D46" s="621"/>
      <c r="E46" s="621"/>
      <c r="F46" s="621"/>
      <c r="G46" s="621"/>
      <c r="H46" s="163"/>
      <c r="I46" s="163"/>
      <c r="J46" s="163"/>
      <c r="K46" s="163"/>
      <c r="L46" s="163"/>
      <c r="M46" s="163"/>
      <c r="N46" s="163"/>
    </row>
    <row r="47" spans="1:14" s="105" customFormat="1" ht="11.25" customHeight="1">
      <c r="B47" s="104"/>
      <c r="C47" s="50"/>
      <c r="D47" s="621"/>
      <c r="E47" s="621"/>
      <c r="F47" s="621"/>
      <c r="G47" s="621"/>
      <c r="H47" s="163"/>
      <c r="I47" s="163"/>
      <c r="J47" s="163"/>
      <c r="K47" s="163"/>
      <c r="L47" s="163"/>
      <c r="M47" s="163"/>
      <c r="N47" s="163"/>
    </row>
    <row r="48" spans="1:14" s="105" customFormat="1" ht="11.25" customHeight="1">
      <c r="A48" s="104"/>
      <c r="B48" s="104"/>
      <c r="C48" s="50"/>
      <c r="D48" s="621"/>
      <c r="E48" s="621"/>
      <c r="F48" s="621"/>
      <c r="G48" s="621"/>
      <c r="H48" s="163"/>
      <c r="I48" s="163"/>
      <c r="J48" s="163"/>
      <c r="K48" s="163"/>
      <c r="L48" s="163"/>
      <c r="M48" s="163"/>
      <c r="N48" s="163"/>
    </row>
    <row r="49" spans="1:14" s="105" customFormat="1" ht="11.25" customHeight="1">
      <c r="A49" s="104"/>
      <c r="B49" s="104"/>
      <c r="C49" s="50"/>
      <c r="D49" s="621"/>
      <c r="E49" s="621"/>
      <c r="F49" s="621"/>
      <c r="G49" s="621"/>
      <c r="H49" s="163"/>
      <c r="I49" s="163"/>
      <c r="J49" s="163"/>
      <c r="K49" s="163"/>
      <c r="L49" s="163"/>
      <c r="M49" s="163"/>
      <c r="N49" s="163"/>
    </row>
    <row r="50" spans="1:14" s="105" customFormat="1" ht="11.25" customHeight="1">
      <c r="A50" s="104"/>
      <c r="B50" s="104"/>
      <c r="C50" s="50"/>
      <c r="D50" s="439"/>
      <c r="E50" s="621"/>
      <c r="F50" s="439"/>
      <c r="G50" s="621"/>
      <c r="H50" s="163"/>
      <c r="I50" s="163"/>
      <c r="J50" s="163"/>
      <c r="K50" s="163"/>
      <c r="L50" s="163"/>
      <c r="M50" s="163"/>
      <c r="N50" s="163"/>
    </row>
    <row r="51" spans="1:14" s="105" customFormat="1" ht="11.25" customHeight="1">
      <c r="A51" s="104"/>
      <c r="B51" s="104"/>
      <c r="C51" s="50"/>
      <c r="D51" s="439"/>
      <c r="E51" s="439"/>
      <c r="F51" s="439"/>
      <c r="G51" s="439"/>
      <c r="H51" s="220"/>
      <c r="I51" s="163"/>
      <c r="J51" s="163"/>
      <c r="K51" s="163"/>
      <c r="L51" s="163"/>
      <c r="M51" s="163"/>
      <c r="N51" s="163"/>
    </row>
    <row r="52" spans="1:14" s="105" customFormat="1" ht="11.25" customHeight="1">
      <c r="A52" s="104"/>
      <c r="B52" s="104"/>
      <c r="C52" s="50"/>
      <c r="D52" s="532"/>
      <c r="E52" s="439"/>
      <c r="F52" s="532"/>
      <c r="G52" s="439"/>
      <c r="H52" s="220"/>
      <c r="I52" s="163"/>
      <c r="J52" s="163"/>
      <c r="K52" s="163"/>
      <c r="L52" s="163"/>
      <c r="M52" s="163"/>
      <c r="N52" s="163"/>
    </row>
    <row r="53" spans="1:14" s="228" customFormat="1" ht="11.25" customHeight="1">
      <c r="B53" s="107"/>
      <c r="C53" s="111"/>
      <c r="D53" s="532"/>
      <c r="E53" s="532"/>
      <c r="F53" s="532"/>
      <c r="G53" s="532"/>
      <c r="H53" s="13"/>
      <c r="I53" s="220"/>
      <c r="J53" s="220"/>
      <c r="K53" s="220"/>
      <c r="L53" s="220"/>
      <c r="M53" s="220"/>
      <c r="N53" s="220"/>
    </row>
    <row r="54" spans="1:14" s="228" customFormat="1" ht="11.25" customHeight="1">
      <c r="A54" s="107"/>
      <c r="B54" s="107"/>
      <c r="C54" s="111"/>
      <c r="D54" s="532"/>
      <c r="E54" s="532"/>
      <c r="F54" s="532"/>
      <c r="G54" s="532"/>
      <c r="H54" s="13"/>
      <c r="I54" s="220"/>
      <c r="J54" s="220"/>
      <c r="K54" s="220"/>
      <c r="L54" s="220"/>
      <c r="M54" s="220"/>
      <c r="N54" s="220"/>
    </row>
    <row r="55" spans="1:14" ht="11.25" customHeight="1">
      <c r="A55" s="228"/>
      <c r="D55" s="532"/>
      <c r="E55" s="532"/>
    </row>
    <row r="56" spans="1:14" ht="11.25" customHeight="1">
      <c r="D56" s="532"/>
      <c r="E56" s="532"/>
    </row>
    <row r="57" spans="1:14" ht="11.25" customHeight="1">
      <c r="D57" s="532"/>
      <c r="E57" s="532"/>
    </row>
    <row r="58" spans="1:14" ht="11.25" customHeight="1">
      <c r="D58" s="532"/>
      <c r="E58" s="532"/>
    </row>
    <row r="59" spans="1:14" ht="11.25" customHeight="1">
      <c r="E59" s="532"/>
    </row>
    <row r="60" spans="1:14" ht="11.25" customHeight="1"/>
    <row r="61" spans="1:14" ht="11.25" customHeight="1">
      <c r="D61" s="532"/>
    </row>
    <row r="62" spans="1:14" ht="11.25" customHeight="1">
      <c r="D62" s="532"/>
      <c r="E62" s="532"/>
    </row>
    <row r="63" spans="1:14" ht="11.25" customHeight="1">
      <c r="D63" s="532"/>
      <c r="E63" s="532"/>
    </row>
    <row r="64" spans="1:14" ht="11.25" customHeight="1">
      <c r="A64" s="101"/>
      <c r="B64" s="101"/>
      <c r="C64" s="13"/>
      <c r="D64" s="532"/>
      <c r="E64" s="532"/>
    </row>
    <row r="65" spans="1:5" ht="11.25" customHeight="1">
      <c r="A65" s="101"/>
      <c r="B65" s="101"/>
      <c r="C65" s="13"/>
      <c r="D65" s="532"/>
      <c r="E65" s="532"/>
    </row>
    <row r="66" spans="1:5" ht="11.25" customHeight="1">
      <c r="A66" s="101"/>
      <c r="B66" s="101"/>
      <c r="C66" s="13"/>
      <c r="D66" s="532"/>
      <c r="E66" s="532"/>
    </row>
    <row r="67" spans="1:5" ht="11.25" customHeight="1">
      <c r="A67" s="101"/>
      <c r="B67" s="101"/>
      <c r="C67" s="13"/>
      <c r="D67" s="532"/>
      <c r="E67" s="532"/>
    </row>
    <row r="68" spans="1:5" ht="11.25" customHeight="1">
      <c r="A68" s="101"/>
      <c r="B68" s="101"/>
      <c r="C68" s="13"/>
      <c r="D68" s="532"/>
      <c r="E68" s="532"/>
    </row>
    <row r="69" spans="1:5" ht="11.25" customHeight="1">
      <c r="A69" s="101"/>
      <c r="B69" s="101"/>
      <c r="C69" s="13"/>
      <c r="D69" s="532"/>
      <c r="E69" s="532"/>
    </row>
    <row r="70" spans="1:5" ht="11.25" customHeight="1">
      <c r="A70" s="101"/>
      <c r="B70" s="101"/>
      <c r="C70" s="13"/>
      <c r="D70" s="532"/>
      <c r="E70" s="532"/>
    </row>
    <row r="71" spans="1:5" ht="11.25" customHeight="1">
      <c r="A71" s="101"/>
      <c r="B71" s="101"/>
      <c r="C71" s="13"/>
      <c r="D71" s="532"/>
      <c r="E71" s="532"/>
    </row>
    <row r="72" spans="1:5" ht="11.25" customHeight="1">
      <c r="A72" s="101"/>
      <c r="B72" s="101"/>
      <c r="C72" s="13"/>
      <c r="D72" s="532"/>
      <c r="E72" s="532"/>
    </row>
    <row r="73" spans="1:5" ht="11.25" customHeight="1">
      <c r="A73" s="101"/>
      <c r="B73" s="101"/>
      <c r="C73" s="13"/>
      <c r="D73" s="532"/>
      <c r="E73" s="532"/>
    </row>
    <row r="74" spans="1:5" ht="11.25" customHeight="1">
      <c r="A74" s="101"/>
      <c r="B74" s="101"/>
      <c r="C74" s="13"/>
      <c r="D74" s="532"/>
      <c r="E74" s="532"/>
    </row>
    <row r="75" spans="1:5" ht="11.25" customHeight="1">
      <c r="A75" s="101"/>
      <c r="B75" s="101"/>
      <c r="C75" s="13"/>
      <c r="E75" s="532"/>
    </row>
    <row r="76" spans="1:5" ht="11.25" customHeight="1">
      <c r="A76" s="101"/>
      <c r="B76" s="101"/>
      <c r="C76" s="13"/>
    </row>
    <row r="77" spans="1:5" ht="11.25" customHeight="1">
      <c r="A77" s="101"/>
      <c r="B77" s="101"/>
      <c r="C77" s="13"/>
    </row>
  </sheetData>
  <sortState ref="F4:H29">
    <sortCondition ref="G4:G29"/>
  </sortState>
  <hyperlinks>
    <hyperlink ref="C2" location="metodologie!A1" display="metodologie"/>
    <hyperlink ref="C1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102" customWidth="1"/>
    <col min="2" max="4" width="6.42578125" style="102" customWidth="1"/>
    <col min="5" max="5" width="2.85546875" style="101" customWidth="1"/>
    <col min="6" max="6" width="14.140625" style="101" customWidth="1"/>
    <col min="7" max="7" width="18.5703125" style="450" customWidth="1"/>
    <col min="8" max="17" width="9.140625" style="450"/>
    <col min="18" max="18" width="9.140625" style="450" customWidth="1"/>
    <col min="19" max="21" width="9.140625" style="450"/>
    <col min="22" max="23" width="9.140625" style="217"/>
    <col min="24" max="46" width="9.140625" style="13"/>
    <col min="47" max="16384" width="9.140625" style="101"/>
  </cols>
  <sheetData>
    <row r="1" spans="1:46" s="103" customFormat="1" ht="24" customHeight="1">
      <c r="A1" s="761" t="s">
        <v>51</v>
      </c>
      <c r="B1" s="811"/>
      <c r="C1" s="811"/>
      <c r="D1" s="811"/>
      <c r="F1" s="100" t="s">
        <v>83</v>
      </c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535"/>
      <c r="T1" s="450"/>
      <c r="U1" s="468"/>
      <c r="V1" s="5"/>
      <c r="W1" s="21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90" customFormat="1" ht="18.75" customHeight="1">
      <c r="A2" s="83" t="s">
        <v>303</v>
      </c>
      <c r="F2" s="115" t="s">
        <v>84</v>
      </c>
      <c r="G2" s="446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10"/>
      <c r="T2" s="450"/>
      <c r="U2" s="586"/>
      <c r="V2" s="400"/>
      <c r="W2" s="400"/>
      <c r="X2" s="400"/>
      <c r="Y2" s="400"/>
      <c r="Z2" s="400"/>
    </row>
    <row r="3" spans="1:46" s="107" customFormat="1" ht="11.25" customHeight="1">
      <c r="A3" s="106"/>
      <c r="D3" s="7" t="s">
        <v>106</v>
      </c>
      <c r="G3" s="41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46"/>
      <c r="T3" s="610"/>
      <c r="U3" s="611"/>
      <c r="V3" s="127"/>
      <c r="W3" s="127"/>
      <c r="X3" s="111"/>
      <c r="Y3" s="111"/>
      <c r="Z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</row>
    <row r="4" spans="1:46" s="107" customFormat="1" ht="10.5" customHeight="1">
      <c r="A4" s="84"/>
      <c r="B4" s="211">
        <v>2015</v>
      </c>
      <c r="C4" s="211">
        <v>2016</v>
      </c>
      <c r="D4" s="209">
        <v>2017</v>
      </c>
      <c r="G4" s="450"/>
      <c r="H4" s="586"/>
      <c r="I4" s="586"/>
      <c r="J4" s="586"/>
      <c r="K4" s="586"/>
      <c r="L4" s="586"/>
      <c r="M4" s="586"/>
      <c r="N4" s="586"/>
      <c r="O4" s="586"/>
      <c r="P4" s="586"/>
      <c r="Q4" s="450"/>
      <c r="R4" s="450"/>
      <c r="S4" s="410"/>
      <c r="T4" s="589"/>
      <c r="U4" s="612"/>
      <c r="V4" s="127"/>
      <c r="W4" s="127"/>
      <c r="X4" s="111"/>
      <c r="Y4" s="111"/>
      <c r="Z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</row>
    <row r="5" spans="1:46" s="107" customFormat="1" ht="10.5" customHeight="1">
      <c r="A5" s="219" t="s">
        <v>23</v>
      </c>
      <c r="B5" s="213">
        <v>4479</v>
      </c>
      <c r="C5" s="213">
        <v>4361</v>
      </c>
      <c r="D5" s="210">
        <v>3916</v>
      </c>
      <c r="E5" s="91"/>
      <c r="F5" s="91"/>
      <c r="G5" s="446"/>
      <c r="H5" s="446"/>
      <c r="I5" s="446"/>
      <c r="J5" s="590"/>
      <c r="K5" s="590"/>
      <c r="L5" s="590"/>
      <c r="M5" s="575"/>
      <c r="N5" s="575"/>
      <c r="O5" s="575"/>
      <c r="P5" s="450"/>
      <c r="Q5" s="450"/>
      <c r="R5" s="450"/>
      <c r="S5" s="410"/>
      <c r="T5" s="589"/>
      <c r="U5" s="612"/>
      <c r="V5" s="127"/>
      <c r="W5" s="127"/>
      <c r="X5" s="111"/>
      <c r="Y5" s="111"/>
      <c r="Z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</row>
    <row r="6" spans="1:46" s="107" customFormat="1" ht="10.5" customHeight="1">
      <c r="A6" s="282" t="s">
        <v>197</v>
      </c>
      <c r="B6" s="212">
        <v>3815</v>
      </c>
      <c r="C6" s="212">
        <v>3678</v>
      </c>
      <c r="D6" s="208">
        <v>3313</v>
      </c>
      <c r="E6" s="91"/>
      <c r="F6" s="91"/>
      <c r="G6" s="622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45"/>
      <c r="T6" s="589"/>
      <c r="U6" s="591"/>
      <c r="V6" s="127"/>
      <c r="W6" s="288"/>
      <c r="X6" s="111"/>
      <c r="Y6" s="111"/>
      <c r="Z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</row>
    <row r="7" spans="1:46" s="107" customFormat="1" ht="10.5" customHeight="1">
      <c r="A7" s="282" t="s">
        <v>198</v>
      </c>
      <c r="B7" s="212">
        <v>664</v>
      </c>
      <c r="C7" s="212">
        <v>683</v>
      </c>
      <c r="D7" s="208">
        <v>603</v>
      </c>
      <c r="E7" s="91"/>
      <c r="F7" s="91"/>
      <c r="G7" s="622"/>
      <c r="H7" s="450"/>
      <c r="I7" s="450"/>
      <c r="J7" s="428"/>
      <c r="K7" s="428"/>
      <c r="L7" s="428"/>
      <c r="M7" s="623"/>
      <c r="N7" s="623"/>
      <c r="O7" s="623"/>
      <c r="P7" s="623"/>
      <c r="Q7" s="560"/>
      <c r="R7" s="560"/>
      <c r="S7" s="410"/>
      <c r="T7" s="589"/>
      <c r="U7" s="592"/>
      <c r="V7" s="127"/>
      <c r="W7" s="289"/>
      <c r="X7" s="111"/>
      <c r="Y7" s="111"/>
      <c r="Z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</row>
    <row r="8" spans="1:46" s="107" customFormat="1" ht="10.5" customHeight="1">
      <c r="A8" s="86" t="s">
        <v>107</v>
      </c>
      <c r="B8" s="214"/>
      <c r="C8" s="214"/>
      <c r="D8" s="208"/>
      <c r="E8" s="92"/>
      <c r="F8" s="92"/>
      <c r="G8" s="624"/>
      <c r="H8" s="404"/>
      <c r="I8" s="404"/>
      <c r="J8" s="404"/>
      <c r="K8" s="404"/>
      <c r="L8" s="404"/>
      <c r="M8" s="404"/>
      <c r="N8" s="404"/>
      <c r="O8" s="404"/>
      <c r="P8" s="450"/>
      <c r="Q8" s="596"/>
      <c r="R8" s="597"/>
      <c r="S8" s="410"/>
      <c r="T8" s="410"/>
      <c r="U8" s="586"/>
      <c r="V8" s="400"/>
      <c r="W8" s="400"/>
      <c r="X8" s="111"/>
      <c r="Y8" s="111"/>
      <c r="Z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</row>
    <row r="9" spans="1:46" s="107" customFormat="1" ht="10.5" customHeight="1">
      <c r="A9" s="87" t="s">
        <v>108</v>
      </c>
      <c r="B9" s="214">
        <v>2579</v>
      </c>
      <c r="C9" s="214">
        <v>2291</v>
      </c>
      <c r="D9" s="208">
        <v>2080</v>
      </c>
      <c r="E9" s="93"/>
      <c r="F9" s="93"/>
      <c r="G9" s="625"/>
      <c r="H9" s="450"/>
      <c r="I9" s="450"/>
      <c r="J9" s="450"/>
      <c r="K9" s="450"/>
      <c r="L9" s="450"/>
      <c r="M9" s="450"/>
      <c r="N9" s="450"/>
      <c r="O9" s="450"/>
      <c r="P9" s="450"/>
      <c r="Q9" s="596"/>
      <c r="R9" s="597"/>
      <c r="S9" s="446"/>
      <c r="T9" s="476"/>
      <c r="U9" s="613"/>
      <c r="V9" s="127"/>
      <c r="W9" s="626"/>
      <c r="X9" s="111"/>
      <c r="Y9" s="111"/>
      <c r="Z9" s="111"/>
      <c r="AA9" s="328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</row>
    <row r="10" spans="1:46" s="107" customFormat="1" ht="10.5" customHeight="1">
      <c r="A10" s="87" t="s">
        <v>199</v>
      </c>
      <c r="B10" s="214">
        <v>1828</v>
      </c>
      <c r="C10" s="214">
        <v>1986</v>
      </c>
      <c r="D10" s="208">
        <v>1750</v>
      </c>
      <c r="E10" s="93"/>
      <c r="F10" s="93"/>
      <c r="G10" s="625"/>
      <c r="H10" s="450"/>
      <c r="I10" s="450"/>
      <c r="J10" s="450"/>
      <c r="K10" s="450"/>
      <c r="L10" s="450"/>
      <c r="M10" s="450"/>
      <c r="N10" s="450"/>
      <c r="O10" s="450"/>
      <c r="P10" s="450"/>
      <c r="Q10" s="596"/>
      <c r="R10" s="597"/>
      <c r="S10" s="410"/>
      <c r="T10" s="589"/>
      <c r="U10" s="599"/>
      <c r="V10" s="127"/>
      <c r="W10" s="290"/>
      <c r="X10" s="627"/>
      <c r="Y10" s="627"/>
      <c r="Z10" s="627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</row>
    <row r="11" spans="1:46" s="107" customFormat="1" ht="10.5" customHeight="1">
      <c r="A11" s="107" t="s">
        <v>109</v>
      </c>
      <c r="B11" s="212">
        <v>72</v>
      </c>
      <c r="C11" s="212">
        <v>84</v>
      </c>
      <c r="D11" s="208">
        <v>86</v>
      </c>
      <c r="E11" s="93"/>
      <c r="F11" s="93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596"/>
      <c r="R11" s="597"/>
      <c r="S11" s="410"/>
      <c r="T11" s="589"/>
      <c r="U11" s="599"/>
      <c r="V11" s="127"/>
      <c r="W11" s="290"/>
      <c r="X11" s="111"/>
      <c r="Y11" s="111"/>
      <c r="Z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</row>
    <row r="12" spans="1:46" s="107" customFormat="1" ht="10.5" customHeight="1">
      <c r="A12" s="86" t="s">
        <v>110</v>
      </c>
      <c r="B12" s="212"/>
      <c r="C12" s="212"/>
      <c r="D12" s="208"/>
      <c r="E12" s="94"/>
      <c r="F12" s="94"/>
      <c r="G12" s="624"/>
      <c r="H12" s="450"/>
      <c r="I12" s="450"/>
      <c r="J12" s="428"/>
      <c r="K12" s="428"/>
      <c r="L12" s="428"/>
      <c r="M12" s="623"/>
      <c r="N12" s="623"/>
      <c r="O12" s="623"/>
      <c r="P12" s="609"/>
      <c r="Q12" s="596"/>
      <c r="R12" s="597"/>
      <c r="S12" s="410"/>
      <c r="T12" s="589"/>
      <c r="U12" s="599"/>
      <c r="V12" s="127"/>
      <c r="W12" s="290"/>
      <c r="X12" s="111"/>
      <c r="Y12" s="111"/>
      <c r="Z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</row>
    <row r="13" spans="1:46" s="102" customFormat="1" ht="10.5" customHeight="1">
      <c r="A13" s="296" t="s">
        <v>111</v>
      </c>
      <c r="B13" s="214">
        <v>3710</v>
      </c>
      <c r="C13" s="214">
        <v>3550</v>
      </c>
      <c r="D13" s="239">
        <v>3131</v>
      </c>
      <c r="E13" s="94"/>
      <c r="F13" s="94"/>
      <c r="G13" s="625"/>
      <c r="H13" s="450"/>
      <c r="I13" s="450"/>
      <c r="J13" s="450"/>
      <c r="K13" s="450"/>
      <c r="L13" s="450"/>
      <c r="M13" s="450"/>
      <c r="N13" s="450"/>
      <c r="O13" s="450"/>
      <c r="P13" s="450"/>
      <c r="Q13" s="596"/>
      <c r="R13" s="597"/>
      <c r="S13" s="410"/>
      <c r="T13" s="589"/>
      <c r="U13" s="599"/>
      <c r="V13" s="127"/>
      <c r="W13" s="290"/>
      <c r="X13" s="111"/>
      <c r="Y13" s="111"/>
      <c r="Z13" s="111"/>
      <c r="AA13" s="107"/>
      <c r="AB13" s="111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</row>
    <row r="14" spans="1:46" s="102" customFormat="1" ht="10.5" customHeight="1">
      <c r="A14" s="88" t="s">
        <v>112</v>
      </c>
      <c r="B14" s="215">
        <v>769</v>
      </c>
      <c r="C14" s="215">
        <v>811</v>
      </c>
      <c r="D14" s="207">
        <v>785</v>
      </c>
      <c r="E14" s="91"/>
      <c r="F14" s="91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596"/>
      <c r="R14" s="597"/>
      <c r="S14" s="598"/>
      <c r="T14" s="598"/>
      <c r="U14" s="450"/>
      <c r="V14" s="217"/>
      <c r="W14" s="217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1:46" ht="8.25" customHeight="1">
      <c r="E15" s="102"/>
      <c r="F15" s="102"/>
      <c r="G15" s="410"/>
      <c r="H15" s="410"/>
      <c r="I15" s="410"/>
      <c r="J15" s="410"/>
      <c r="K15" s="410"/>
      <c r="L15" s="410"/>
      <c r="M15" s="410"/>
      <c r="N15" s="410"/>
      <c r="Q15" s="596"/>
      <c r="R15" s="597"/>
      <c r="S15" s="598"/>
      <c r="T15" s="598"/>
    </row>
    <row r="16" spans="1:46" ht="15" customHeight="1">
      <c r="A16" s="283" t="s">
        <v>442</v>
      </c>
      <c r="B16" s="283"/>
      <c r="C16" s="283"/>
      <c r="D16" s="283"/>
      <c r="E16" s="297"/>
      <c r="F16" s="297"/>
      <c r="G16" s="446" t="s">
        <v>255</v>
      </c>
      <c r="Q16" s="596"/>
      <c r="R16" s="597"/>
      <c r="S16" s="598"/>
      <c r="T16" s="598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</row>
    <row r="17" spans="1:46" ht="11.25" customHeight="1">
      <c r="A17" s="298"/>
      <c r="B17" s="298"/>
      <c r="C17" s="298"/>
      <c r="D17" s="298"/>
      <c r="E17" s="91"/>
      <c r="F17" s="91"/>
      <c r="H17" s="586">
        <v>2006</v>
      </c>
      <c r="I17" s="586">
        <v>2007</v>
      </c>
      <c r="J17" s="586">
        <v>2008</v>
      </c>
      <c r="K17" s="586">
        <v>2009</v>
      </c>
      <c r="L17" s="586">
        <v>2010</v>
      </c>
      <c r="M17" s="586">
        <v>2011</v>
      </c>
      <c r="N17" s="586">
        <v>2012</v>
      </c>
      <c r="O17" s="586">
        <v>2013</v>
      </c>
      <c r="P17" s="586">
        <v>2014</v>
      </c>
      <c r="Q17" s="586">
        <v>2015</v>
      </c>
      <c r="R17" s="586">
        <v>2016</v>
      </c>
      <c r="S17" s="586">
        <v>2017</v>
      </c>
      <c r="T17" s="586">
        <v>2018</v>
      </c>
      <c r="X17" s="217"/>
      <c r="Y17" s="217"/>
      <c r="Z17" s="217"/>
      <c r="AA17" s="217"/>
      <c r="AB17" s="217"/>
      <c r="AP17" s="101"/>
      <c r="AQ17" s="101"/>
      <c r="AR17" s="101"/>
      <c r="AS17" s="101"/>
      <c r="AT17" s="101"/>
    </row>
    <row r="18" spans="1:46" ht="12" customHeight="1">
      <c r="E18" s="102"/>
      <c r="F18" s="102"/>
      <c r="G18" s="450" t="s">
        <v>49</v>
      </c>
      <c r="H18" s="450">
        <v>1457</v>
      </c>
      <c r="I18" s="450">
        <v>1766</v>
      </c>
      <c r="J18" s="450">
        <v>2062</v>
      </c>
      <c r="K18" s="450">
        <v>2454</v>
      </c>
      <c r="L18" s="450">
        <v>2383</v>
      </c>
      <c r="M18" s="450">
        <v>2522</v>
      </c>
      <c r="N18" s="450">
        <v>2559</v>
      </c>
      <c r="O18" s="450">
        <v>2501</v>
      </c>
      <c r="P18" s="450">
        <v>2344</v>
      </c>
      <c r="Q18" s="450">
        <v>2197</v>
      </c>
      <c r="R18" s="450">
        <v>1958</v>
      </c>
      <c r="S18" s="450">
        <v>1777</v>
      </c>
      <c r="T18" s="450">
        <v>1760</v>
      </c>
      <c r="X18" s="217"/>
      <c r="Y18" s="217"/>
      <c r="Z18" s="217"/>
      <c r="AA18" s="217"/>
      <c r="AB18" s="217"/>
      <c r="AP18" s="101"/>
      <c r="AQ18" s="101"/>
      <c r="AR18" s="101"/>
      <c r="AS18" s="101"/>
      <c r="AT18" s="101"/>
    </row>
    <row r="19" spans="1:46" ht="12" customHeight="1">
      <c r="E19" s="102"/>
      <c r="F19" s="102"/>
      <c r="G19" s="450" t="s">
        <v>50</v>
      </c>
      <c r="H19" s="450">
        <v>175</v>
      </c>
      <c r="I19" s="450">
        <v>266</v>
      </c>
      <c r="J19" s="450">
        <v>280</v>
      </c>
      <c r="K19" s="450">
        <v>319</v>
      </c>
      <c r="L19" s="450">
        <v>304</v>
      </c>
      <c r="M19" s="450">
        <v>293</v>
      </c>
      <c r="N19" s="450">
        <v>379</v>
      </c>
      <c r="O19" s="450">
        <v>396</v>
      </c>
      <c r="P19" s="450">
        <v>395</v>
      </c>
      <c r="Q19" s="450">
        <v>382</v>
      </c>
      <c r="R19" s="450">
        <v>333</v>
      </c>
      <c r="S19" s="450">
        <v>303</v>
      </c>
      <c r="T19" s="450">
        <v>295</v>
      </c>
      <c r="X19" s="217"/>
      <c r="Y19" s="217"/>
      <c r="Z19" s="217"/>
      <c r="AA19" s="217"/>
      <c r="AB19" s="217"/>
      <c r="AP19" s="101"/>
      <c r="AQ19" s="101"/>
      <c r="AR19" s="101"/>
      <c r="AS19" s="101"/>
      <c r="AT19" s="101"/>
    </row>
    <row r="20" spans="1:46" ht="12" customHeight="1">
      <c r="G20" s="450" t="s">
        <v>204</v>
      </c>
      <c r="H20" s="606">
        <v>6.5076959885158311E-2</v>
      </c>
      <c r="I20" s="606">
        <v>6.1624310062473465E-2</v>
      </c>
      <c r="J20" s="606">
        <v>5.9885445433159455E-2</v>
      </c>
      <c r="K20" s="606">
        <v>6.1215479370405529E-2</v>
      </c>
      <c r="L20" s="606">
        <v>5.4592738576565963E-2</v>
      </c>
      <c r="M20" s="606">
        <v>5.4097163502190793E-2</v>
      </c>
      <c r="N20" s="606">
        <v>5.5931009537588762E-2</v>
      </c>
      <c r="O20" s="606">
        <v>5.6851855485997999E-2</v>
      </c>
      <c r="P20" s="606">
        <v>5.6749197140785246E-2</v>
      </c>
      <c r="Q20" s="606">
        <v>5.9202975070015151E-2</v>
      </c>
      <c r="R20" s="606">
        <v>5.5774661602882462E-2</v>
      </c>
      <c r="S20" s="606">
        <v>5.5774661602882462E-2</v>
      </c>
      <c r="T20" s="606">
        <v>5.9080585300000002E-2</v>
      </c>
      <c r="X20" s="217"/>
      <c r="Y20" s="217"/>
      <c r="Z20" s="217"/>
      <c r="AA20" s="217"/>
      <c r="AB20" s="217"/>
      <c r="AP20" s="101"/>
      <c r="AQ20" s="101"/>
      <c r="AR20" s="101"/>
      <c r="AS20" s="101"/>
      <c r="AT20" s="101"/>
    </row>
    <row r="21" spans="1:46" ht="12" customHeight="1"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X21" s="217"/>
      <c r="Y21" s="217"/>
      <c r="Z21" s="217"/>
      <c r="AA21" s="217"/>
      <c r="AB21" s="217"/>
      <c r="AP21" s="101"/>
      <c r="AQ21" s="101"/>
      <c r="AR21" s="101"/>
      <c r="AS21" s="101"/>
      <c r="AT21" s="101"/>
    </row>
    <row r="22" spans="1:46" ht="12" customHeight="1">
      <c r="S22" s="532"/>
      <c r="T22" s="532"/>
      <c r="U22" s="532"/>
      <c r="V22" s="13"/>
      <c r="W22" s="13"/>
      <c r="AP22" s="101"/>
      <c r="AQ22" s="101"/>
      <c r="AR22" s="101"/>
      <c r="AS22" s="101"/>
      <c r="AT22" s="101"/>
    </row>
    <row r="23" spans="1:46" ht="12" customHeight="1"/>
    <row r="24" spans="1:46" ht="12" customHeight="1">
      <c r="E24" s="228"/>
      <c r="F24" s="293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218"/>
      <c r="W24" s="218"/>
    </row>
    <row r="25" spans="1:46" ht="12" customHeight="1">
      <c r="F25" s="299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218"/>
      <c r="W25" s="218"/>
    </row>
    <row r="26" spans="1:46" ht="4.5" customHeight="1">
      <c r="A26" s="300"/>
      <c r="B26" s="298"/>
      <c r="C26" s="298"/>
      <c r="D26" s="298"/>
      <c r="W26" s="13"/>
    </row>
    <row r="27" spans="1:46" ht="13.5" customHeight="1">
      <c r="A27" s="283" t="s">
        <v>443</v>
      </c>
      <c r="B27" s="283"/>
      <c r="C27" s="283"/>
      <c r="D27" s="283"/>
      <c r="E27" s="297"/>
      <c r="F27" s="297"/>
      <c r="G27" s="446" t="s">
        <v>255</v>
      </c>
      <c r="Q27" s="596"/>
      <c r="R27" s="597"/>
      <c r="S27" s="598"/>
      <c r="T27" s="598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</row>
    <row r="28" spans="1:46" ht="12" customHeight="1">
      <c r="A28" s="298"/>
      <c r="B28" s="298"/>
      <c r="C28" s="298"/>
      <c r="D28" s="298"/>
      <c r="E28" s="91"/>
      <c r="F28" s="91"/>
      <c r="H28" s="586">
        <v>2006</v>
      </c>
      <c r="I28" s="586">
        <v>2007</v>
      </c>
      <c r="J28" s="586">
        <v>2008</v>
      </c>
      <c r="K28" s="586">
        <v>2009</v>
      </c>
      <c r="L28" s="586">
        <v>2010</v>
      </c>
      <c r="M28" s="586">
        <v>2011</v>
      </c>
      <c r="N28" s="586">
        <v>2012</v>
      </c>
      <c r="O28" s="586">
        <v>2013</v>
      </c>
      <c r="P28" s="586">
        <v>2014</v>
      </c>
      <c r="Q28" s="586">
        <v>2015</v>
      </c>
      <c r="R28" s="586">
        <v>2016</v>
      </c>
      <c r="S28" s="586">
        <v>2017</v>
      </c>
      <c r="T28" s="586">
        <v>2018</v>
      </c>
      <c r="X28" s="217"/>
      <c r="Y28" s="217"/>
      <c r="Z28" s="217"/>
      <c r="AA28" s="217"/>
      <c r="AB28" s="217"/>
      <c r="AP28" s="101"/>
      <c r="AQ28" s="101"/>
      <c r="AR28" s="101"/>
      <c r="AS28" s="101"/>
      <c r="AT28" s="101"/>
    </row>
    <row r="29" spans="1:46" ht="12" customHeight="1">
      <c r="E29" s="102"/>
      <c r="F29" s="102"/>
      <c r="G29" s="450" t="s">
        <v>49</v>
      </c>
      <c r="H29" s="450">
        <v>897</v>
      </c>
      <c r="I29" s="450">
        <v>899</v>
      </c>
      <c r="J29" s="450">
        <v>1110</v>
      </c>
      <c r="K29" s="450">
        <v>1263</v>
      </c>
      <c r="L29" s="450">
        <v>1423</v>
      </c>
      <c r="M29" s="450">
        <v>1458</v>
      </c>
      <c r="N29" s="450">
        <v>1667</v>
      </c>
      <c r="O29" s="450">
        <v>1738</v>
      </c>
      <c r="P29" s="450">
        <v>1653</v>
      </c>
      <c r="Q29" s="450">
        <v>1556</v>
      </c>
      <c r="R29" s="450">
        <v>1640</v>
      </c>
      <c r="S29" s="450">
        <v>1460</v>
      </c>
      <c r="T29" s="450">
        <v>1346</v>
      </c>
      <c r="X29" s="217"/>
      <c r="Y29" s="217"/>
      <c r="Z29" s="217"/>
      <c r="AA29" s="217"/>
      <c r="AB29" s="217"/>
      <c r="AP29" s="101"/>
      <c r="AQ29" s="101"/>
      <c r="AR29" s="101"/>
      <c r="AS29" s="101"/>
      <c r="AT29" s="101"/>
    </row>
    <row r="30" spans="1:46" ht="12" customHeight="1">
      <c r="E30" s="102"/>
      <c r="F30" s="102"/>
      <c r="G30" s="450" t="s">
        <v>50</v>
      </c>
      <c r="H30" s="450">
        <v>132</v>
      </c>
      <c r="I30" s="450">
        <v>121</v>
      </c>
      <c r="J30" s="450">
        <v>173</v>
      </c>
      <c r="K30" s="450">
        <v>171</v>
      </c>
      <c r="L30" s="450">
        <v>173</v>
      </c>
      <c r="M30" s="450">
        <v>187</v>
      </c>
      <c r="N30" s="450">
        <v>213</v>
      </c>
      <c r="O30" s="450">
        <v>225</v>
      </c>
      <c r="P30" s="450">
        <v>250</v>
      </c>
      <c r="Q30" s="450">
        <v>272</v>
      </c>
      <c r="R30" s="450">
        <v>346</v>
      </c>
      <c r="S30" s="450">
        <v>290</v>
      </c>
      <c r="T30" s="450">
        <v>321</v>
      </c>
      <c r="X30" s="217"/>
      <c r="Y30" s="217"/>
      <c r="Z30" s="217"/>
      <c r="AA30" s="217"/>
      <c r="AB30" s="217"/>
      <c r="AP30" s="101"/>
      <c r="AQ30" s="101"/>
      <c r="AR30" s="101"/>
      <c r="AS30" s="101"/>
      <c r="AT30" s="101"/>
    </row>
    <row r="31" spans="1:46" ht="12" customHeight="1">
      <c r="G31" s="450" t="s">
        <v>205</v>
      </c>
      <c r="H31" s="606">
        <v>3.8843380770827829E-2</v>
      </c>
      <c r="I31" s="606">
        <v>3.5593397773667865E-2</v>
      </c>
      <c r="J31" s="606">
        <v>4.0266139409346265E-2</v>
      </c>
      <c r="K31" s="606">
        <v>4.1933502938854283E-2</v>
      </c>
      <c r="L31" s="606">
        <v>4.341911964742369E-2</v>
      </c>
      <c r="M31" s="606">
        <v>4.2434091729866376E-2</v>
      </c>
      <c r="N31" s="606">
        <v>4.8165607706497235E-2</v>
      </c>
      <c r="O31" s="606">
        <v>5.1018816924836265E-2</v>
      </c>
      <c r="P31" s="606">
        <v>5.0676395398380911E-2</v>
      </c>
      <c r="Q31" s="606">
        <v>5.0558690120588563E-2</v>
      </c>
      <c r="R31" s="606">
        <v>5.8319140189111413E-2</v>
      </c>
      <c r="S31" s="606">
        <v>5.3634914800000003E-2</v>
      </c>
      <c r="T31" s="606">
        <v>5.2994659200000002E-2</v>
      </c>
      <c r="X31" s="217"/>
      <c r="Y31" s="217"/>
      <c r="Z31" s="217"/>
      <c r="AA31" s="217"/>
      <c r="AB31" s="217"/>
      <c r="AP31" s="101"/>
      <c r="AQ31" s="101"/>
      <c r="AR31" s="101"/>
      <c r="AS31" s="101"/>
      <c r="AT31" s="101"/>
    </row>
    <row r="32" spans="1:46" ht="12" customHeight="1"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X32" s="217"/>
      <c r="Y32" s="217"/>
      <c r="Z32" s="217"/>
      <c r="AA32" s="217"/>
      <c r="AB32" s="217"/>
      <c r="AP32" s="101"/>
      <c r="AQ32" s="101"/>
      <c r="AR32" s="101"/>
      <c r="AS32" s="101"/>
      <c r="AT32" s="101"/>
    </row>
    <row r="33" spans="1:46" ht="12" customHeight="1">
      <c r="S33" s="532"/>
      <c r="T33" s="532"/>
      <c r="U33" s="532"/>
      <c r="V33" s="13"/>
      <c r="W33" s="13"/>
      <c r="AP33" s="101"/>
      <c r="AQ33" s="101"/>
      <c r="AR33" s="101"/>
      <c r="AS33" s="101"/>
      <c r="AT33" s="101"/>
    </row>
    <row r="34" spans="1:46" ht="12" customHeight="1">
      <c r="S34" s="532"/>
      <c r="T34" s="532"/>
      <c r="U34" s="532"/>
      <c r="V34" s="13"/>
      <c r="W34" s="13"/>
      <c r="AP34" s="101"/>
      <c r="AQ34" s="101"/>
      <c r="AR34" s="101"/>
      <c r="AS34" s="101"/>
      <c r="AT34" s="101"/>
    </row>
    <row r="35" spans="1:46" ht="12" customHeight="1">
      <c r="E35" s="228"/>
      <c r="F35" s="293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218"/>
      <c r="W35" s="218"/>
    </row>
    <row r="36" spans="1:46" ht="12" customHeight="1">
      <c r="F36" s="299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218"/>
      <c r="W36" s="218"/>
    </row>
    <row r="37" spans="1:46" ht="6" customHeight="1">
      <c r="A37" s="300"/>
      <c r="B37" s="298"/>
      <c r="C37" s="298"/>
      <c r="D37" s="298"/>
      <c r="W37" s="13"/>
    </row>
    <row r="38" spans="1:46" ht="13.5" customHeight="1">
      <c r="A38" s="283" t="s">
        <v>295</v>
      </c>
      <c r="B38" s="283"/>
      <c r="C38" s="283"/>
      <c r="D38" s="283"/>
      <c r="F38" s="301"/>
      <c r="G38" s="446" t="s">
        <v>255</v>
      </c>
      <c r="Q38" s="596"/>
      <c r="R38" s="597"/>
      <c r="S38" s="598"/>
      <c r="T38" s="598"/>
    </row>
    <row r="39" spans="1:46" ht="11.25" customHeight="1">
      <c r="F39" s="301"/>
      <c r="H39" s="586">
        <v>2006</v>
      </c>
      <c r="I39" s="586">
        <v>2007</v>
      </c>
      <c r="J39" s="586">
        <v>2008</v>
      </c>
      <c r="K39" s="586">
        <v>2009</v>
      </c>
      <c r="L39" s="586">
        <v>2010</v>
      </c>
      <c r="M39" s="586">
        <v>2011</v>
      </c>
      <c r="N39" s="586">
        <v>2012</v>
      </c>
      <c r="O39" s="586">
        <v>2013</v>
      </c>
      <c r="P39" s="586">
        <v>2014</v>
      </c>
      <c r="Q39" s="586">
        <v>2015</v>
      </c>
      <c r="R39" s="586">
        <v>2016</v>
      </c>
      <c r="S39" s="586">
        <v>2017</v>
      </c>
      <c r="T39" s="586">
        <v>2018</v>
      </c>
      <c r="U39" s="532"/>
      <c r="V39" s="13"/>
      <c r="W39" s="13"/>
      <c r="AP39" s="101"/>
      <c r="AQ39" s="101"/>
      <c r="AR39" s="101"/>
      <c r="AS39" s="101"/>
      <c r="AT39" s="101"/>
    </row>
    <row r="40" spans="1:46" ht="11.25" customHeight="1">
      <c r="F40" s="301"/>
      <c r="G40" s="450" t="s">
        <v>111</v>
      </c>
      <c r="H40" s="450">
        <v>2566</v>
      </c>
      <c r="I40" s="450">
        <v>2885</v>
      </c>
      <c r="J40" s="450">
        <v>3325</v>
      </c>
      <c r="K40" s="450">
        <v>3795</v>
      </c>
      <c r="L40" s="450">
        <v>3812</v>
      </c>
      <c r="M40" s="450">
        <v>3941</v>
      </c>
      <c r="N40" s="450">
        <v>4290</v>
      </c>
      <c r="O40" s="450">
        <v>4203</v>
      </c>
      <c r="P40" s="450">
        <v>4031</v>
      </c>
      <c r="Q40" s="450">
        <v>3710</v>
      </c>
      <c r="R40" s="450">
        <v>3550</v>
      </c>
      <c r="S40" s="450">
        <v>3131</v>
      </c>
      <c r="T40" s="450">
        <v>2921</v>
      </c>
      <c r="U40" s="532"/>
      <c r="V40" s="13"/>
      <c r="W40" s="13"/>
      <c r="AP40" s="101"/>
      <c r="AQ40" s="101"/>
      <c r="AR40" s="101"/>
      <c r="AS40" s="101"/>
      <c r="AT40" s="101"/>
    </row>
    <row r="41" spans="1:46" ht="11.25" customHeight="1">
      <c r="F41" s="301"/>
      <c r="G41" s="450" t="s">
        <v>112</v>
      </c>
      <c r="H41" s="450">
        <v>152</v>
      </c>
      <c r="I41" s="450">
        <v>232</v>
      </c>
      <c r="J41" s="450">
        <v>356</v>
      </c>
      <c r="K41" s="450">
        <v>458</v>
      </c>
      <c r="L41" s="450">
        <v>525</v>
      </c>
      <c r="M41" s="450">
        <v>566</v>
      </c>
      <c r="N41" s="450">
        <v>603</v>
      </c>
      <c r="O41" s="450">
        <v>731</v>
      </c>
      <c r="P41" s="450">
        <v>680</v>
      </c>
      <c r="Q41" s="450">
        <v>769</v>
      </c>
      <c r="R41" s="450">
        <v>811</v>
      </c>
      <c r="S41" s="450">
        <v>785</v>
      </c>
      <c r="T41" s="450">
        <v>881</v>
      </c>
      <c r="U41" s="532"/>
      <c r="V41" s="13"/>
      <c r="W41" s="13"/>
      <c r="AP41" s="101"/>
      <c r="AQ41" s="101"/>
      <c r="AR41" s="101"/>
      <c r="AS41" s="101"/>
      <c r="AT41" s="101"/>
    </row>
    <row r="42" spans="1:46" ht="11.25" customHeight="1">
      <c r="F42" s="301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13"/>
      <c r="W42" s="13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</row>
    <row r="43" spans="1:46" ht="11.25" customHeight="1">
      <c r="F43" s="301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13"/>
      <c r="W43" s="13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</row>
    <row r="44" spans="1:46" ht="11.25" customHeight="1">
      <c r="F44" s="301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13"/>
      <c r="W44" s="13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1.25" customHeight="1">
      <c r="F45" s="301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13"/>
      <c r="W45" s="13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1.25" customHeight="1">
      <c r="F46" s="301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13"/>
      <c r="W46" s="13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11.25" customHeight="1">
      <c r="F47" s="301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13"/>
      <c r="W47" s="13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1:46" ht="14.25" customHeight="1">
      <c r="D48" s="160" t="s">
        <v>392</v>
      </c>
      <c r="F48" s="301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13"/>
      <c r="W48" s="13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23" ht="11.25" customHeight="1">
      <c r="A49" s="101"/>
      <c r="B49" s="101"/>
      <c r="C49" s="101"/>
      <c r="D49" s="101"/>
      <c r="F49" s="301"/>
      <c r="W49" s="13"/>
    </row>
  </sheetData>
  <mergeCells count="1">
    <mergeCell ref="A1:D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" style="90" customWidth="1"/>
    <col min="4" max="8" width="6.7109375" style="422" customWidth="1"/>
    <col min="9" max="9" width="9.140625" style="532"/>
    <col min="10" max="16384" width="9.140625" style="101"/>
  </cols>
  <sheetData>
    <row r="1" spans="1:9" s="103" customFormat="1" ht="24" customHeight="1">
      <c r="A1" s="324" t="s">
        <v>51</v>
      </c>
      <c r="B1" s="403"/>
      <c r="C1" s="100" t="s">
        <v>83</v>
      </c>
      <c r="D1" s="454"/>
      <c r="E1" s="454"/>
      <c r="F1" s="454"/>
      <c r="G1" s="454"/>
      <c r="H1" s="454"/>
      <c r="I1" s="468"/>
    </row>
    <row r="2" spans="1:9" s="102" customFormat="1" ht="29.25" customHeight="1">
      <c r="A2" s="323" t="s">
        <v>474</v>
      </c>
      <c r="B2" s="90"/>
      <c r="C2" s="115" t="s">
        <v>84</v>
      </c>
      <c r="D2" s="615" t="s">
        <v>255</v>
      </c>
      <c r="E2" s="628"/>
      <c r="F2" s="628"/>
      <c r="G2" s="615" t="s">
        <v>255</v>
      </c>
      <c r="H2" s="628"/>
      <c r="I2" s="445"/>
    </row>
    <row r="3" spans="1:9" s="107" customFormat="1" ht="11.25" customHeight="1">
      <c r="A3" s="106"/>
      <c r="C3" s="111"/>
      <c r="D3" s="404"/>
      <c r="E3" s="629" t="s">
        <v>57</v>
      </c>
      <c r="F3" s="629"/>
      <c r="G3" s="630"/>
      <c r="H3" s="630" t="s">
        <v>23</v>
      </c>
      <c r="I3" s="410"/>
    </row>
    <row r="4" spans="1:9" s="228" customFormat="1" ht="11.25" customHeight="1">
      <c r="A4" s="111"/>
      <c r="B4" s="292"/>
      <c r="C4" s="292"/>
      <c r="D4" s="619" t="s">
        <v>1</v>
      </c>
      <c r="E4" s="440">
        <v>0.51900000000000002</v>
      </c>
      <c r="F4" s="439"/>
      <c r="G4" s="619" t="s">
        <v>8</v>
      </c>
      <c r="H4" s="619">
        <v>8.9999999999999993E-3</v>
      </c>
      <c r="I4" s="439"/>
    </row>
    <row r="5" spans="1:9" s="228" customFormat="1" ht="11.25" customHeight="1">
      <c r="A5" s="106"/>
      <c r="B5" s="106"/>
      <c r="C5" s="114"/>
      <c r="D5" s="619" t="s">
        <v>0</v>
      </c>
      <c r="E5" s="440">
        <v>0.59499999999999997</v>
      </c>
      <c r="F5" s="439"/>
      <c r="G5" s="619" t="s">
        <v>3</v>
      </c>
      <c r="H5" s="619">
        <v>0.01</v>
      </c>
      <c r="I5" s="439"/>
    </row>
    <row r="6" spans="1:9" s="228" customFormat="1" ht="11.25" customHeight="1">
      <c r="A6" s="110"/>
      <c r="B6" s="107"/>
      <c r="C6" s="111"/>
      <c r="D6" s="619" t="s">
        <v>6</v>
      </c>
      <c r="E6" s="440">
        <v>0.63600000000000001</v>
      </c>
      <c r="F6" s="439"/>
      <c r="G6" s="619" t="s">
        <v>12</v>
      </c>
      <c r="H6" s="619">
        <v>1.7000000000000001E-2</v>
      </c>
      <c r="I6" s="439"/>
    </row>
    <row r="7" spans="1:9" s="228" customFormat="1" ht="11.25" customHeight="1">
      <c r="A7" s="109"/>
      <c r="B7" s="107"/>
      <c r="C7" s="111"/>
      <c r="D7" s="619" t="s">
        <v>3</v>
      </c>
      <c r="E7" s="440">
        <v>0.73399999999999999</v>
      </c>
      <c r="F7" s="439"/>
      <c r="G7" s="619" t="s">
        <v>0</v>
      </c>
      <c r="H7" s="619">
        <v>1.9E-2</v>
      </c>
      <c r="I7" s="439"/>
    </row>
    <row r="8" spans="1:9" s="228" customFormat="1" ht="11.25" customHeight="1">
      <c r="A8" s="109"/>
      <c r="B8" s="107"/>
      <c r="C8" s="111"/>
      <c r="D8" s="439" t="s">
        <v>7</v>
      </c>
      <c r="E8" s="440">
        <v>0.76200000000000001</v>
      </c>
      <c r="F8" s="439"/>
      <c r="G8" s="439" t="s">
        <v>10</v>
      </c>
      <c r="H8" s="619">
        <v>2.1999999999999999E-2</v>
      </c>
      <c r="I8" s="439"/>
    </row>
    <row r="9" spans="1:9" s="228" customFormat="1" ht="11.25" customHeight="1">
      <c r="A9" s="107"/>
      <c r="B9" s="107"/>
      <c r="C9" s="111"/>
      <c r="D9" s="619" t="s">
        <v>28</v>
      </c>
      <c r="E9" s="440">
        <v>1.58</v>
      </c>
      <c r="F9" s="439"/>
      <c r="G9" s="619" t="s">
        <v>22</v>
      </c>
      <c r="H9" s="619">
        <v>2.4E-2</v>
      </c>
      <c r="I9" s="439"/>
    </row>
    <row r="10" spans="1:9" s="228" customFormat="1" ht="11.25" customHeight="1">
      <c r="A10" s="109"/>
      <c r="B10" s="107"/>
      <c r="C10" s="111"/>
      <c r="D10" s="614" t="s">
        <v>5</v>
      </c>
      <c r="E10" s="440">
        <v>1.696</v>
      </c>
      <c r="F10" s="439"/>
      <c r="G10" s="619" t="s">
        <v>24</v>
      </c>
      <c r="H10" s="619">
        <v>2.8000000000000001E-2</v>
      </c>
      <c r="I10" s="439"/>
    </row>
    <row r="11" spans="1:9" s="228" customFormat="1" ht="11.25" customHeight="1">
      <c r="A11" s="109"/>
      <c r="B11" s="107"/>
      <c r="C11" s="111"/>
      <c r="D11" s="619" t="s">
        <v>24</v>
      </c>
      <c r="E11" s="440">
        <v>1.7150000000000001</v>
      </c>
      <c r="F11" s="439"/>
      <c r="G11" s="614" t="s">
        <v>5</v>
      </c>
      <c r="H11" s="619">
        <v>2.9000000000000001E-2</v>
      </c>
      <c r="I11" s="439"/>
    </row>
    <row r="12" spans="1:9" s="228" customFormat="1" ht="11.25" customHeight="1">
      <c r="A12" s="109"/>
      <c r="B12" s="107"/>
      <c r="C12" s="111"/>
      <c r="D12" s="619" t="s">
        <v>12</v>
      </c>
      <c r="E12" s="440">
        <v>1.831</v>
      </c>
      <c r="F12" s="439"/>
      <c r="G12" s="439" t="s">
        <v>19</v>
      </c>
      <c r="H12" s="619">
        <v>2.9000000000000001E-2</v>
      </c>
      <c r="I12" s="439"/>
    </row>
    <row r="13" spans="1:9" s="228" customFormat="1" ht="11.25" customHeight="1">
      <c r="A13" s="43"/>
      <c r="B13" s="43"/>
      <c r="C13" s="295"/>
      <c r="D13" s="439" t="s">
        <v>19</v>
      </c>
      <c r="E13" s="440">
        <v>1.911</v>
      </c>
      <c r="F13" s="439"/>
      <c r="G13" s="439" t="s">
        <v>2</v>
      </c>
      <c r="H13" s="619">
        <v>0.03</v>
      </c>
      <c r="I13" s="439"/>
    </row>
    <row r="14" spans="1:9" s="228" customFormat="1" ht="10.5" customHeight="1">
      <c r="A14" s="43"/>
      <c r="B14" s="43"/>
      <c r="C14" s="295"/>
      <c r="D14" s="439" t="s">
        <v>4</v>
      </c>
      <c r="E14" s="440">
        <v>2.14</v>
      </c>
      <c r="F14" s="439"/>
      <c r="G14" s="620" t="s">
        <v>29</v>
      </c>
      <c r="H14" s="620">
        <v>3.3000000000000002E-2</v>
      </c>
      <c r="I14" s="439"/>
    </row>
    <row r="15" spans="1:9" s="228" customFormat="1" ht="10.5" customHeight="1">
      <c r="A15" s="107"/>
      <c r="B15" s="107"/>
      <c r="C15" s="111"/>
      <c r="D15" s="439" t="s">
        <v>17</v>
      </c>
      <c r="E15" s="440">
        <v>2.4079999999999999</v>
      </c>
      <c r="F15" s="439"/>
      <c r="G15" s="439" t="s">
        <v>4</v>
      </c>
      <c r="H15" s="619">
        <v>3.3000000000000002E-2</v>
      </c>
      <c r="I15" s="439"/>
    </row>
    <row r="16" spans="1:9" s="228" customFormat="1" ht="10.5" customHeight="1">
      <c r="A16" s="294"/>
      <c r="B16" s="107"/>
      <c r="C16" s="111"/>
      <c r="D16" s="619" t="s">
        <v>11</v>
      </c>
      <c r="E16" s="440">
        <v>2.4689999999999999</v>
      </c>
      <c r="F16" s="439"/>
      <c r="G16" s="439" t="s">
        <v>82</v>
      </c>
      <c r="H16" s="619">
        <v>3.5000000000000003E-2</v>
      </c>
      <c r="I16" s="439"/>
    </row>
    <row r="17" spans="1:9" s="228" customFormat="1" ht="10.5" customHeight="1">
      <c r="A17" s="107"/>
      <c r="B17" s="107"/>
      <c r="C17" s="111"/>
      <c r="D17" s="619" t="s">
        <v>8</v>
      </c>
      <c r="E17" s="440">
        <v>3.2109999999999999</v>
      </c>
      <c r="F17" s="439"/>
      <c r="G17" s="619" t="s">
        <v>16</v>
      </c>
      <c r="H17" s="619">
        <v>3.6999999999999998E-2</v>
      </c>
      <c r="I17" s="439"/>
    </row>
    <row r="18" spans="1:9" s="228" customFormat="1" ht="10.5" customHeight="1">
      <c r="A18" s="107"/>
      <c r="B18" s="107"/>
      <c r="C18" s="111"/>
      <c r="D18" s="619" t="s">
        <v>21</v>
      </c>
      <c r="E18" s="440">
        <v>3.2240000000000002</v>
      </c>
      <c r="F18" s="406"/>
      <c r="G18" s="619" t="s">
        <v>11</v>
      </c>
      <c r="H18" s="619">
        <v>3.7999999999999999E-2</v>
      </c>
      <c r="I18" s="620"/>
    </row>
    <row r="19" spans="1:9" s="228" customFormat="1" ht="10.5" customHeight="1">
      <c r="A19" s="107"/>
      <c r="B19" s="107"/>
      <c r="C19" s="111"/>
      <c r="D19" s="619" t="s">
        <v>22</v>
      </c>
      <c r="E19" s="440">
        <v>3.4630000000000001</v>
      </c>
      <c r="F19" s="439"/>
      <c r="G19" s="619" t="s">
        <v>1</v>
      </c>
      <c r="H19" s="619">
        <v>0.04</v>
      </c>
      <c r="I19" s="439"/>
    </row>
    <row r="20" spans="1:9" s="228" customFormat="1" ht="10.5" customHeight="1">
      <c r="A20" s="107"/>
      <c r="B20" s="107"/>
      <c r="D20" s="619" t="s">
        <v>18</v>
      </c>
      <c r="E20" s="440">
        <v>3.802</v>
      </c>
      <c r="F20" s="439"/>
      <c r="G20" s="439" t="s">
        <v>17</v>
      </c>
      <c r="H20" s="619">
        <v>4.3999999999999997E-2</v>
      </c>
      <c r="I20" s="439"/>
    </row>
    <row r="21" spans="1:9" s="228" customFormat="1" ht="10.5" customHeight="1">
      <c r="A21" s="107"/>
      <c r="B21" s="107"/>
      <c r="C21" s="111"/>
      <c r="D21" s="619" t="s">
        <v>13</v>
      </c>
      <c r="E21" s="440">
        <v>4.0620000000000003</v>
      </c>
      <c r="F21" s="439"/>
      <c r="G21" s="619" t="s">
        <v>28</v>
      </c>
      <c r="H21" s="619">
        <v>4.4999999999999998E-2</v>
      </c>
      <c r="I21" s="439"/>
    </row>
    <row r="22" spans="1:9" s="228" customFormat="1" ht="10.5" customHeight="1">
      <c r="A22" s="107"/>
      <c r="B22" s="107"/>
      <c r="C22" s="321"/>
      <c r="D22" s="620" t="s">
        <v>27</v>
      </c>
      <c r="E22" s="608">
        <v>4.46</v>
      </c>
      <c r="F22" s="439"/>
      <c r="G22" s="619" t="s">
        <v>25</v>
      </c>
      <c r="H22" s="619">
        <v>4.5999999999999999E-2</v>
      </c>
      <c r="I22" s="439"/>
    </row>
    <row r="23" spans="1:9" s="228" customFormat="1" ht="10.5" customHeight="1">
      <c r="A23" s="107"/>
      <c r="B23" s="107"/>
      <c r="C23" s="111"/>
      <c r="D23" s="619" t="s">
        <v>25</v>
      </c>
      <c r="E23" s="440">
        <v>5.9390000000000001</v>
      </c>
      <c r="F23" s="439"/>
      <c r="G23" s="619" t="s">
        <v>9</v>
      </c>
      <c r="H23" s="619">
        <v>4.7E-2</v>
      </c>
      <c r="I23" s="439"/>
    </row>
    <row r="24" spans="1:9" s="228" customFormat="1" ht="9" customHeight="1">
      <c r="A24" s="107"/>
      <c r="B24" s="107"/>
      <c r="C24" s="111"/>
      <c r="D24" s="439" t="s">
        <v>10</v>
      </c>
      <c r="E24" s="440">
        <v>6.681</v>
      </c>
      <c r="F24" s="439"/>
      <c r="G24" s="439" t="s">
        <v>7</v>
      </c>
      <c r="H24" s="619">
        <v>4.8000000000000001E-2</v>
      </c>
      <c r="I24" s="439"/>
    </row>
    <row r="25" spans="1:9" s="228" customFormat="1" ht="22.5" customHeight="1">
      <c r="A25" s="330" t="s">
        <v>422</v>
      </c>
      <c r="B25" s="107"/>
      <c r="C25" s="111"/>
      <c r="D25" s="439" t="s">
        <v>2</v>
      </c>
      <c r="E25" s="440">
        <v>15.154999999999999</v>
      </c>
      <c r="F25" s="439"/>
      <c r="G25" s="619" t="s">
        <v>21</v>
      </c>
      <c r="H25" s="619">
        <v>5.0999999999999997E-2</v>
      </c>
      <c r="I25" s="439"/>
    </row>
    <row r="26" spans="1:9" s="228" customFormat="1" ht="11.25" customHeight="1">
      <c r="B26" s="107"/>
      <c r="C26" s="111"/>
      <c r="D26" s="619" t="s">
        <v>16</v>
      </c>
      <c r="E26" s="440">
        <v>19.196999999999999</v>
      </c>
      <c r="F26" s="439"/>
      <c r="G26" s="620" t="s">
        <v>27</v>
      </c>
      <c r="H26" s="620">
        <v>5.5195970446641832E-2</v>
      </c>
      <c r="I26" s="439"/>
    </row>
    <row r="27" spans="1:9" s="228" customFormat="1" ht="11.25" customHeight="1">
      <c r="A27" s="107"/>
      <c r="B27" s="107"/>
      <c r="C27" s="111"/>
      <c r="D27" s="439" t="s">
        <v>82</v>
      </c>
      <c r="E27" s="440">
        <v>22.007999999999999</v>
      </c>
      <c r="F27" s="439"/>
      <c r="G27" s="619" t="s">
        <v>6</v>
      </c>
      <c r="H27" s="619">
        <v>6.2E-2</v>
      </c>
      <c r="I27" s="439"/>
    </row>
    <row r="28" spans="1:9" s="228" customFormat="1" ht="11.25" customHeight="1">
      <c r="A28" s="107"/>
      <c r="B28" s="107"/>
      <c r="C28" s="111"/>
      <c r="D28" s="619" t="s">
        <v>9</v>
      </c>
      <c r="E28" s="440">
        <v>24.311</v>
      </c>
      <c r="F28" s="439"/>
      <c r="G28" s="619" t="s">
        <v>18</v>
      </c>
      <c r="H28" s="619">
        <v>6.9000000000000006E-2</v>
      </c>
      <c r="I28" s="439"/>
    </row>
    <row r="29" spans="1:9" s="228" customFormat="1" ht="11.25" customHeight="1">
      <c r="A29" s="107"/>
      <c r="B29" s="107"/>
      <c r="C29" s="111"/>
      <c r="D29" s="406"/>
      <c r="E29" s="406"/>
      <c r="F29" s="406"/>
      <c r="G29" s="619" t="s">
        <v>13</v>
      </c>
      <c r="H29" s="619">
        <v>7.0999999999999994E-2</v>
      </c>
      <c r="I29" s="439"/>
    </row>
    <row r="30" spans="1:9" s="228" customFormat="1" ht="11.25" customHeight="1">
      <c r="A30" s="107"/>
      <c r="B30" s="107"/>
      <c r="C30" s="111"/>
      <c r="D30" s="404"/>
      <c r="E30" s="629" t="s">
        <v>57</v>
      </c>
      <c r="F30" s="440"/>
      <c r="G30" s="406"/>
      <c r="H30" s="406"/>
      <c r="I30" s="439"/>
    </row>
    <row r="31" spans="1:9" s="228" customFormat="1" ht="11.25" customHeight="1">
      <c r="A31" s="107"/>
      <c r="B31" s="107"/>
      <c r="C31" s="111"/>
      <c r="D31" s="619" t="s">
        <v>1</v>
      </c>
      <c r="E31" s="439">
        <v>519</v>
      </c>
      <c r="F31" s="480"/>
      <c r="G31" s="406"/>
      <c r="H31" s="406"/>
      <c r="I31" s="439"/>
    </row>
    <row r="32" spans="1:9" s="228" customFormat="1" ht="11.25" customHeight="1">
      <c r="A32" s="107"/>
      <c r="B32" s="107"/>
      <c r="C32" s="116"/>
      <c r="D32" s="619" t="s">
        <v>0</v>
      </c>
      <c r="E32" s="439">
        <v>595</v>
      </c>
      <c r="F32" s="480"/>
      <c r="G32" s="406"/>
      <c r="H32" s="406"/>
      <c r="I32" s="439"/>
    </row>
    <row r="33" spans="1:9" s="228" customFormat="1" ht="11.25" customHeight="1">
      <c r="A33" s="107"/>
      <c r="B33" s="107"/>
      <c r="C33" s="111"/>
      <c r="D33" s="619" t="s">
        <v>6</v>
      </c>
      <c r="E33" s="439">
        <v>636</v>
      </c>
      <c r="F33" s="480"/>
      <c r="G33" s="619"/>
      <c r="H33" s="619"/>
      <c r="I33" s="439"/>
    </row>
    <row r="34" spans="1:9" s="228" customFormat="1" ht="11.25" customHeight="1">
      <c r="A34" s="107"/>
      <c r="B34" s="107"/>
      <c r="C34" s="111"/>
      <c r="D34" s="619" t="s">
        <v>3</v>
      </c>
      <c r="E34" s="439">
        <v>734</v>
      </c>
      <c r="F34" s="480"/>
      <c r="G34" s="619"/>
      <c r="H34" s="619"/>
      <c r="I34" s="439"/>
    </row>
    <row r="35" spans="1:9" s="228" customFormat="1" ht="11.25" customHeight="1">
      <c r="A35" s="107"/>
      <c r="B35" s="107"/>
      <c r="C35" s="111"/>
      <c r="D35" s="439" t="s">
        <v>7</v>
      </c>
      <c r="E35" s="439">
        <v>762</v>
      </c>
      <c r="F35" s="480"/>
      <c r="G35" s="619"/>
      <c r="H35" s="619"/>
      <c r="I35" s="439"/>
    </row>
    <row r="36" spans="1:9" s="228" customFormat="1" ht="11.25" customHeight="1">
      <c r="A36" s="107"/>
      <c r="B36" s="107"/>
      <c r="C36" s="111"/>
      <c r="D36" s="619" t="s">
        <v>28</v>
      </c>
      <c r="E36" s="439">
        <v>1580</v>
      </c>
      <c r="F36" s="480"/>
      <c r="G36" s="619"/>
      <c r="H36" s="619"/>
      <c r="I36" s="439"/>
    </row>
    <row r="37" spans="1:9" s="228" customFormat="1" ht="11.25" customHeight="1">
      <c r="B37" s="107"/>
      <c r="C37" s="111"/>
      <c r="D37" s="614" t="s">
        <v>5</v>
      </c>
      <c r="E37" s="439">
        <v>1696</v>
      </c>
      <c r="F37" s="480"/>
      <c r="G37" s="631"/>
      <c r="H37" s="631"/>
      <c r="I37" s="439"/>
    </row>
    <row r="38" spans="1:9" s="228" customFormat="1" ht="11.25" customHeight="1">
      <c r="B38" s="107"/>
      <c r="C38" s="111"/>
      <c r="D38" s="619" t="s">
        <v>24</v>
      </c>
      <c r="E38" s="439">
        <v>1715</v>
      </c>
      <c r="F38" s="480"/>
      <c r="G38" s="631"/>
      <c r="H38" s="631"/>
      <c r="I38" s="439"/>
    </row>
    <row r="39" spans="1:9" s="228" customFormat="1" ht="11.25" customHeight="1">
      <c r="A39" s="107"/>
      <c r="B39" s="107"/>
      <c r="C39" s="111"/>
      <c r="D39" s="619" t="s">
        <v>12</v>
      </c>
      <c r="E39" s="439">
        <v>1831</v>
      </c>
      <c r="F39" s="480"/>
      <c r="G39" s="631"/>
      <c r="H39" s="631"/>
      <c r="I39" s="439"/>
    </row>
    <row r="40" spans="1:9" s="228" customFormat="1" ht="11.25" customHeight="1">
      <c r="A40" s="107"/>
      <c r="B40" s="107"/>
      <c r="C40" s="111"/>
      <c r="D40" s="439" t="s">
        <v>19</v>
      </c>
      <c r="E40" s="439">
        <v>1911</v>
      </c>
      <c r="F40" s="480"/>
      <c r="G40" s="631"/>
      <c r="H40" s="631"/>
      <c r="I40" s="621"/>
    </row>
    <row r="41" spans="1:9" s="105" customFormat="1" ht="11.25" customHeight="1">
      <c r="B41" s="104"/>
      <c r="C41" s="50"/>
      <c r="D41" s="439" t="s">
        <v>4</v>
      </c>
      <c r="E41" s="439">
        <v>2140</v>
      </c>
      <c r="F41" s="480"/>
      <c r="G41" s="631"/>
      <c r="H41" s="631"/>
      <c r="I41" s="621"/>
    </row>
    <row r="42" spans="1:9" s="105" customFormat="1" ht="11.25" customHeight="1">
      <c r="A42" s="104"/>
      <c r="B42" s="104"/>
      <c r="C42" s="50"/>
      <c r="D42" s="439" t="s">
        <v>17</v>
      </c>
      <c r="E42" s="439">
        <v>2408</v>
      </c>
      <c r="F42" s="480"/>
      <c r="G42" s="631"/>
      <c r="H42" s="631"/>
      <c r="I42" s="621"/>
    </row>
    <row r="43" spans="1:9" s="105" customFormat="1" ht="11.25" customHeight="1">
      <c r="A43" s="104"/>
      <c r="B43" s="104"/>
      <c r="C43" s="50"/>
      <c r="D43" s="619" t="s">
        <v>11</v>
      </c>
      <c r="E43" s="439">
        <v>2469</v>
      </c>
      <c r="F43" s="480"/>
      <c r="G43" s="631"/>
      <c r="H43" s="631"/>
      <c r="I43" s="621"/>
    </row>
    <row r="44" spans="1:9" s="105" customFormat="1" ht="9" customHeight="1">
      <c r="A44" s="104"/>
      <c r="B44" s="104"/>
      <c r="C44" s="50"/>
      <c r="D44" s="619" t="s">
        <v>8</v>
      </c>
      <c r="E44" s="439">
        <v>3211</v>
      </c>
      <c r="F44" s="480"/>
      <c r="G44" s="631"/>
      <c r="H44" s="631"/>
      <c r="I44" s="621"/>
    </row>
    <row r="45" spans="1:9" s="105" customFormat="1" ht="19.5" customHeight="1">
      <c r="A45" s="329" t="s">
        <v>476</v>
      </c>
      <c r="B45" s="104"/>
      <c r="C45" s="50"/>
      <c r="D45" s="619" t="s">
        <v>21</v>
      </c>
      <c r="E45" s="439">
        <v>3224</v>
      </c>
      <c r="F45" s="480"/>
      <c r="G45" s="631"/>
      <c r="H45" s="631"/>
      <c r="I45" s="621"/>
    </row>
    <row r="46" spans="1:9" s="105" customFormat="1" ht="12" customHeight="1">
      <c r="A46" s="160" t="s">
        <v>393</v>
      </c>
      <c r="B46" s="104"/>
      <c r="C46" s="50"/>
      <c r="D46" s="619" t="s">
        <v>22</v>
      </c>
      <c r="E46" s="439">
        <v>3463</v>
      </c>
      <c r="F46" s="480"/>
      <c r="G46" s="631"/>
      <c r="H46" s="631"/>
      <c r="I46" s="621"/>
    </row>
    <row r="47" spans="1:9" s="105" customFormat="1" ht="11.25" customHeight="1">
      <c r="A47" s="160"/>
      <c r="B47" s="104"/>
      <c r="C47" s="50"/>
      <c r="D47" s="619" t="s">
        <v>18</v>
      </c>
      <c r="E47" s="439">
        <v>3802</v>
      </c>
      <c r="F47" s="480"/>
      <c r="G47" s="631"/>
      <c r="H47" s="631"/>
      <c r="I47" s="621"/>
    </row>
    <row r="48" spans="1:9" s="105" customFormat="1" ht="11.25" customHeight="1">
      <c r="B48" s="104"/>
      <c r="C48" s="50"/>
      <c r="D48" s="619" t="s">
        <v>13</v>
      </c>
      <c r="E48" s="439">
        <v>4062.0000000000005</v>
      </c>
      <c r="F48" s="480"/>
      <c r="G48" s="632"/>
      <c r="H48" s="632"/>
      <c r="I48" s="621"/>
    </row>
    <row r="49" spans="1:9" s="105" customFormat="1" ht="11.25" customHeight="1">
      <c r="B49" s="104"/>
      <c r="C49" s="50"/>
      <c r="D49" s="633" t="s">
        <v>27</v>
      </c>
      <c r="E49" s="633">
        <v>4460</v>
      </c>
      <c r="F49" s="480"/>
      <c r="G49" s="632"/>
      <c r="H49" s="632"/>
      <c r="I49" s="621"/>
    </row>
    <row r="50" spans="1:9" s="105" customFormat="1" ht="11.25" customHeight="1">
      <c r="A50" s="104"/>
      <c r="B50" s="104"/>
      <c r="C50" s="50"/>
      <c r="D50" s="529"/>
      <c r="E50" s="529"/>
      <c r="F50" s="480"/>
      <c r="G50" s="632"/>
      <c r="H50" s="632"/>
      <c r="I50" s="621"/>
    </row>
    <row r="51" spans="1:9" s="105" customFormat="1" ht="11.25" customHeight="1">
      <c r="A51" s="104"/>
      <c r="B51" s="104"/>
      <c r="C51" s="50"/>
      <c r="D51" s="529"/>
      <c r="E51" s="529"/>
      <c r="F51" s="440"/>
      <c r="G51" s="632"/>
      <c r="H51" s="632"/>
      <c r="I51" s="621"/>
    </row>
    <row r="52" spans="1:9" s="105" customFormat="1" ht="11.25" customHeight="1">
      <c r="A52" s="104"/>
      <c r="B52" s="104"/>
      <c r="C52" s="50"/>
      <c r="D52" s="529"/>
      <c r="E52" s="529"/>
      <c r="F52" s="440"/>
      <c r="G52" s="632"/>
      <c r="H52" s="632"/>
      <c r="I52" s="621"/>
    </row>
    <row r="53" spans="1:9" s="105" customFormat="1" ht="11.25" customHeight="1">
      <c r="A53" s="104"/>
      <c r="B53" s="104"/>
      <c r="C53" s="50"/>
      <c r="D53" s="529"/>
      <c r="E53" s="529"/>
      <c r="F53" s="440"/>
      <c r="G53" s="632"/>
      <c r="H53" s="632"/>
      <c r="I53" s="621"/>
    </row>
    <row r="54" spans="1:9" s="105" customFormat="1" ht="11.25" customHeight="1">
      <c r="A54" s="104"/>
      <c r="B54" s="104"/>
      <c r="C54" s="50"/>
      <c r="D54" s="406"/>
      <c r="E54" s="406"/>
      <c r="F54" s="404"/>
      <c r="G54" s="404"/>
      <c r="H54" s="404"/>
      <c r="I54" s="439"/>
    </row>
    <row r="55" spans="1:9" s="228" customFormat="1" ht="11.25" customHeight="1">
      <c r="B55" s="107"/>
      <c r="C55" s="111"/>
      <c r="D55" s="404"/>
      <c r="E55" s="404"/>
      <c r="F55" s="404"/>
      <c r="G55" s="404"/>
      <c r="H55" s="404"/>
      <c r="I55" s="439"/>
    </row>
    <row r="56" spans="1:9" s="228" customFormat="1" ht="11.25" customHeight="1">
      <c r="A56" s="107"/>
      <c r="B56" s="107"/>
      <c r="C56" s="111"/>
      <c r="D56" s="422"/>
      <c r="E56" s="422"/>
      <c r="F56" s="422"/>
      <c r="G56" s="422"/>
      <c r="H56" s="422"/>
      <c r="I56" s="532"/>
    </row>
    <row r="57" spans="1:9" ht="11.25" customHeight="1">
      <c r="A57" s="228"/>
    </row>
    <row r="58" spans="1:9" ht="11.25" customHeight="1"/>
    <row r="59" spans="1:9" ht="11.25" customHeight="1"/>
    <row r="60" spans="1:9" ht="11.25" customHeight="1"/>
    <row r="61" spans="1:9" ht="11.25" customHeight="1"/>
    <row r="62" spans="1:9" ht="11.25" customHeight="1"/>
    <row r="63" spans="1:9" ht="11.25" customHeight="1"/>
    <row r="64" spans="1:9" ht="11.25" customHeight="1"/>
    <row r="65" spans="1:9" ht="11.25" customHeight="1">
      <c r="D65" s="466"/>
      <c r="E65" s="466"/>
      <c r="F65" s="466"/>
      <c r="G65" s="466"/>
      <c r="H65" s="466"/>
    </row>
    <row r="66" spans="1:9" s="13" customFormat="1" ht="11.25" customHeight="1">
      <c r="A66" s="101"/>
      <c r="B66" s="101"/>
      <c r="D66" s="466"/>
      <c r="E66" s="466"/>
      <c r="F66" s="466"/>
      <c r="G66" s="466"/>
      <c r="H66" s="466"/>
      <c r="I66" s="532"/>
    </row>
    <row r="67" spans="1:9" s="13" customFormat="1" ht="11.25" customHeight="1">
      <c r="A67" s="101"/>
      <c r="B67" s="101"/>
      <c r="D67" s="466"/>
      <c r="E67" s="466"/>
      <c r="F67" s="466"/>
      <c r="G67" s="466"/>
      <c r="H67" s="466"/>
      <c r="I67" s="532"/>
    </row>
    <row r="68" spans="1:9" s="13" customFormat="1" ht="11.25" customHeight="1">
      <c r="A68" s="101"/>
      <c r="B68" s="101"/>
      <c r="D68" s="466"/>
      <c r="E68" s="466"/>
      <c r="F68" s="466"/>
      <c r="G68" s="466"/>
      <c r="H68" s="466"/>
      <c r="I68" s="532"/>
    </row>
    <row r="69" spans="1:9" s="13" customFormat="1" ht="11.25" customHeight="1">
      <c r="A69" s="101"/>
      <c r="B69" s="101"/>
      <c r="D69" s="466"/>
      <c r="E69" s="466"/>
      <c r="F69" s="466"/>
      <c r="G69" s="466"/>
      <c r="H69" s="466"/>
      <c r="I69" s="532"/>
    </row>
    <row r="70" spans="1:9" s="13" customFormat="1" ht="11.25" customHeight="1">
      <c r="A70" s="101"/>
      <c r="B70" s="101"/>
      <c r="D70" s="466"/>
      <c r="E70" s="466"/>
      <c r="F70" s="466"/>
      <c r="G70" s="466"/>
      <c r="H70" s="466"/>
      <c r="I70" s="532"/>
    </row>
    <row r="71" spans="1:9" s="13" customFormat="1" ht="11.25" customHeight="1">
      <c r="A71" s="101"/>
      <c r="B71" s="101"/>
      <c r="D71" s="466"/>
      <c r="E71" s="466"/>
      <c r="F71" s="466"/>
      <c r="G71" s="466"/>
      <c r="H71" s="466"/>
      <c r="I71" s="532"/>
    </row>
    <row r="72" spans="1:9" s="13" customFormat="1" ht="11.25" customHeight="1">
      <c r="A72" s="101"/>
      <c r="B72" s="101"/>
      <c r="D72" s="466"/>
      <c r="E72" s="466"/>
      <c r="F72" s="466"/>
      <c r="G72" s="466"/>
      <c r="H72" s="466"/>
      <c r="I72" s="532"/>
    </row>
    <row r="73" spans="1:9" s="13" customFormat="1" ht="11.25" customHeight="1">
      <c r="A73" s="101"/>
      <c r="B73" s="101"/>
      <c r="D73" s="532"/>
      <c r="E73" s="532"/>
      <c r="F73" s="532"/>
      <c r="G73" s="532"/>
      <c r="H73" s="532"/>
      <c r="I73" s="532"/>
    </row>
    <row r="74" spans="1:9" s="13" customFormat="1" ht="11.25" customHeight="1">
      <c r="A74" s="101"/>
      <c r="B74" s="101"/>
      <c r="D74" s="466"/>
      <c r="E74" s="466"/>
      <c r="F74" s="466"/>
      <c r="G74" s="466"/>
      <c r="H74" s="466"/>
      <c r="I74" s="532"/>
    </row>
    <row r="75" spans="1:9" s="13" customFormat="1" ht="11.25" customHeight="1">
      <c r="A75" s="101"/>
      <c r="B75" s="101"/>
      <c r="D75" s="466"/>
      <c r="E75" s="466"/>
      <c r="F75" s="466"/>
      <c r="G75" s="466"/>
      <c r="H75" s="466"/>
      <c r="I75" s="532"/>
    </row>
    <row r="76" spans="1:9" s="13" customFormat="1" ht="11.25" customHeight="1">
      <c r="A76" s="101"/>
      <c r="B76" s="101"/>
      <c r="D76" s="466"/>
      <c r="E76" s="466"/>
      <c r="F76" s="466"/>
      <c r="G76" s="466"/>
      <c r="H76" s="466"/>
      <c r="I76" s="532"/>
    </row>
    <row r="77" spans="1:9" s="13" customFormat="1" ht="11.25" customHeight="1">
      <c r="A77" s="101"/>
      <c r="B77" s="101"/>
      <c r="D77" s="466"/>
      <c r="E77" s="466"/>
      <c r="F77" s="466"/>
      <c r="G77" s="466"/>
      <c r="H77" s="466"/>
      <c r="I77" s="532"/>
    </row>
    <row r="78" spans="1:9" s="13" customFormat="1" ht="11.25" customHeight="1">
      <c r="A78" s="101"/>
      <c r="B78" s="101"/>
      <c r="D78" s="466"/>
      <c r="E78" s="466"/>
      <c r="F78" s="466"/>
      <c r="G78" s="466"/>
      <c r="H78" s="466"/>
      <c r="I78" s="532"/>
    </row>
    <row r="79" spans="1:9" s="13" customFormat="1" ht="11.25" customHeight="1">
      <c r="A79" s="101"/>
      <c r="B79" s="101"/>
      <c r="D79" s="466"/>
      <c r="E79" s="466"/>
      <c r="F79" s="466"/>
      <c r="G79" s="466"/>
      <c r="H79" s="466"/>
      <c r="I79" s="532"/>
    </row>
  </sheetData>
  <sortState ref="G4:H29">
    <sortCondition ref="H4:H29"/>
  </sortState>
  <hyperlinks>
    <hyperlink ref="C2" location="metodologie!A1" display="metodologie"/>
    <hyperlink ref="C1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" style="90" customWidth="1"/>
    <col min="4" max="9" width="9.140625" style="445"/>
    <col min="10" max="10" width="9.140625" style="532"/>
    <col min="11" max="11" width="9.140625" style="13"/>
    <col min="12" max="16384" width="9.140625" style="101"/>
  </cols>
  <sheetData>
    <row r="1" spans="1:11" s="103" customFormat="1" ht="24" customHeight="1">
      <c r="A1" s="324" t="s">
        <v>51</v>
      </c>
      <c r="B1" s="403"/>
      <c r="C1" s="100" t="s">
        <v>83</v>
      </c>
      <c r="D1" s="636"/>
      <c r="E1" s="468"/>
      <c r="F1" s="468"/>
      <c r="G1" s="468"/>
      <c r="H1" s="620"/>
      <c r="I1" s="620"/>
      <c r="J1" s="468"/>
      <c r="K1" s="5"/>
    </row>
    <row r="2" spans="1:11" s="102" customFormat="1" ht="18.75" customHeight="1">
      <c r="A2" s="323" t="s">
        <v>404</v>
      </c>
      <c r="B2" s="90"/>
      <c r="C2" s="115" t="s">
        <v>84</v>
      </c>
      <c r="D2" s="615" t="s">
        <v>255</v>
      </c>
      <c r="E2" s="616"/>
      <c r="F2" s="616"/>
      <c r="G2" s="634"/>
      <c r="H2" s="816" t="s">
        <v>202</v>
      </c>
      <c r="I2" s="816"/>
      <c r="J2" s="445"/>
      <c r="K2" s="90"/>
    </row>
    <row r="3" spans="1:11" s="107" customFormat="1" ht="11.25" customHeight="1">
      <c r="A3" s="106"/>
      <c r="C3" s="111"/>
      <c r="D3" s="617"/>
      <c r="E3" s="618" t="s">
        <v>23</v>
      </c>
      <c r="F3" s="618"/>
      <c r="G3" s="635"/>
      <c r="H3" s="635" t="s">
        <v>49</v>
      </c>
      <c r="I3" s="635" t="s">
        <v>50</v>
      </c>
      <c r="J3" s="410"/>
      <c r="K3" s="111"/>
    </row>
    <row r="4" spans="1:11" s="228" customFormat="1" ht="11.25" customHeight="1">
      <c r="A4" s="111"/>
      <c r="B4" s="292"/>
      <c r="C4" s="292"/>
      <c r="D4" s="619" t="s">
        <v>12</v>
      </c>
      <c r="E4" s="619">
        <v>6.5000000000000002E-2</v>
      </c>
      <c r="F4" s="619"/>
      <c r="G4" s="619" t="s">
        <v>8</v>
      </c>
      <c r="H4" s="619">
        <v>0.03</v>
      </c>
      <c r="I4" s="619">
        <v>3.0000000000000001E-3</v>
      </c>
      <c r="J4" s="439"/>
      <c r="K4" s="220"/>
    </row>
    <row r="5" spans="1:11" s="228" customFormat="1" ht="11.25" customHeight="1">
      <c r="A5" s="106"/>
      <c r="B5" s="106"/>
      <c r="C5" s="114"/>
      <c r="D5" s="619" t="s">
        <v>22</v>
      </c>
      <c r="E5" s="619">
        <v>9.4E-2</v>
      </c>
      <c r="F5" s="619"/>
      <c r="G5" s="619" t="s">
        <v>3</v>
      </c>
      <c r="H5" s="619">
        <v>3.1E-2</v>
      </c>
      <c r="I5" s="619">
        <v>6.0000000000000001E-3</v>
      </c>
      <c r="J5" s="439"/>
      <c r="K5" s="220"/>
    </row>
    <row r="6" spans="1:11" s="228" customFormat="1" ht="11.25" customHeight="1">
      <c r="A6" s="110"/>
      <c r="B6" s="107"/>
      <c r="C6" s="111"/>
      <c r="D6" s="619" t="s">
        <v>0</v>
      </c>
      <c r="E6" s="619">
        <v>0.126</v>
      </c>
      <c r="F6" s="619"/>
      <c r="G6" s="439" t="s">
        <v>4</v>
      </c>
      <c r="H6" s="619">
        <v>4.1000000000000002E-2</v>
      </c>
      <c r="I6" s="619">
        <v>2.3E-2</v>
      </c>
      <c r="J6" s="439"/>
      <c r="K6" s="220"/>
    </row>
    <row r="7" spans="1:11" s="228" customFormat="1" ht="11.25" customHeight="1">
      <c r="A7" s="109"/>
      <c r="B7" s="107"/>
      <c r="C7" s="111"/>
      <c r="D7" s="619" t="s">
        <v>8</v>
      </c>
      <c r="E7" s="619">
        <v>0.127</v>
      </c>
      <c r="F7" s="619"/>
      <c r="G7" s="619" t="s">
        <v>16</v>
      </c>
      <c r="H7" s="619">
        <v>5.3999999999999999E-2</v>
      </c>
      <c r="I7" s="619">
        <v>8.0000000000000002E-3</v>
      </c>
      <c r="J7" s="439"/>
      <c r="K7" s="220"/>
    </row>
    <row r="8" spans="1:11" s="228" customFormat="1" ht="11.25" customHeight="1">
      <c r="A8" s="109"/>
      <c r="B8" s="107"/>
      <c r="C8" s="111"/>
      <c r="D8" s="614" t="s">
        <v>5</v>
      </c>
      <c r="E8" s="619">
        <v>0.128</v>
      </c>
      <c r="F8" s="619"/>
      <c r="G8" s="619" t="s">
        <v>22</v>
      </c>
      <c r="H8" s="619">
        <v>5.5E-2</v>
      </c>
      <c r="I8" s="619">
        <v>5.0000000000000001E-3</v>
      </c>
      <c r="J8" s="439"/>
      <c r="K8" s="220"/>
    </row>
    <row r="9" spans="1:11" s="228" customFormat="1" ht="11.25" customHeight="1">
      <c r="A9" s="107"/>
      <c r="B9" s="107"/>
      <c r="C9" s="111"/>
      <c r="D9" s="439" t="s">
        <v>10</v>
      </c>
      <c r="E9" s="619">
        <v>0.129</v>
      </c>
      <c r="F9" s="619"/>
      <c r="G9" s="619" t="s">
        <v>24</v>
      </c>
      <c r="H9" s="619">
        <v>5.5E-2</v>
      </c>
      <c r="I9" s="619">
        <v>2.1000000000000001E-2</v>
      </c>
      <c r="J9" s="439"/>
      <c r="K9" s="220"/>
    </row>
    <row r="10" spans="1:11" s="228" customFormat="1" ht="11.25" customHeight="1">
      <c r="A10" s="109"/>
      <c r="B10" s="107"/>
      <c r="C10" s="111"/>
      <c r="D10" s="439" t="s">
        <v>7</v>
      </c>
      <c r="E10" s="619">
        <v>0.14000000000000001</v>
      </c>
      <c r="F10" s="619"/>
      <c r="G10" s="619" t="s">
        <v>12</v>
      </c>
      <c r="H10" s="619">
        <v>5.7000000000000002E-2</v>
      </c>
      <c r="I10" s="619">
        <v>3.0000000000000001E-3</v>
      </c>
      <c r="J10" s="439"/>
      <c r="K10" s="220"/>
    </row>
    <row r="11" spans="1:11" s="228" customFormat="1" ht="11.25" customHeight="1">
      <c r="A11" s="109"/>
      <c r="B11" s="107"/>
      <c r="C11" s="111"/>
      <c r="D11" s="439" t="s">
        <v>2</v>
      </c>
      <c r="E11" s="619">
        <v>0.14599999999999999</v>
      </c>
      <c r="F11" s="619"/>
      <c r="G11" s="619" t="s">
        <v>11</v>
      </c>
      <c r="H11" s="619">
        <v>5.8000000000000003E-2</v>
      </c>
      <c r="I11" s="619">
        <v>1.2999999999999999E-2</v>
      </c>
      <c r="J11" s="439"/>
      <c r="K11" s="220"/>
    </row>
    <row r="12" spans="1:11" s="228" customFormat="1" ht="11.25" customHeight="1">
      <c r="A12" s="109"/>
      <c r="B12" s="107"/>
      <c r="D12" s="620" t="s">
        <v>27</v>
      </c>
      <c r="E12" s="620">
        <v>0.15645956607495068</v>
      </c>
      <c r="F12" s="620"/>
      <c r="G12" s="619" t="s">
        <v>0</v>
      </c>
      <c r="H12" s="619">
        <v>5.8000000000000003E-2</v>
      </c>
      <c r="I12" s="619">
        <v>7.0000000000000001E-3</v>
      </c>
      <c r="J12" s="439"/>
      <c r="K12" s="220"/>
    </row>
    <row r="13" spans="1:11" s="228" customFormat="1" ht="11.25" customHeight="1">
      <c r="A13" s="43"/>
      <c r="B13" s="43"/>
      <c r="C13" s="295"/>
      <c r="D13" s="619" t="s">
        <v>16</v>
      </c>
      <c r="E13" s="619">
        <v>0.16200000000000001</v>
      </c>
      <c r="F13" s="619"/>
      <c r="G13" s="439" t="s">
        <v>10</v>
      </c>
      <c r="H13" s="619">
        <v>6.2E-2</v>
      </c>
      <c r="I13" s="619">
        <v>8.0000000000000002E-3</v>
      </c>
      <c r="J13" s="439"/>
      <c r="K13" s="220"/>
    </row>
    <row r="14" spans="1:11" s="228" customFormat="1" ht="11.25" customHeight="1">
      <c r="A14" s="43"/>
      <c r="B14" s="43"/>
      <c r="D14" s="439" t="s">
        <v>82</v>
      </c>
      <c r="E14" s="619">
        <v>0.16600000000000001</v>
      </c>
      <c r="F14" s="619"/>
      <c r="G14" s="439" t="s">
        <v>19</v>
      </c>
      <c r="H14" s="619">
        <v>6.5000000000000002E-2</v>
      </c>
      <c r="I14" s="619">
        <v>1.9E-2</v>
      </c>
      <c r="J14" s="439"/>
      <c r="K14" s="220"/>
    </row>
    <row r="15" spans="1:11" s="228" customFormat="1" ht="11.25" customHeight="1">
      <c r="A15" s="107"/>
      <c r="B15" s="107"/>
      <c r="C15" s="111"/>
      <c r="D15" s="619" t="s">
        <v>18</v>
      </c>
      <c r="E15" s="619">
        <v>0.16700000000000001</v>
      </c>
      <c r="F15" s="619"/>
      <c r="G15" s="619" t="s">
        <v>28</v>
      </c>
      <c r="H15" s="619">
        <v>7.2999999999999995E-2</v>
      </c>
      <c r="I15" s="619">
        <v>1.7000000000000001E-2</v>
      </c>
      <c r="J15" s="439"/>
      <c r="K15" s="220"/>
    </row>
    <row r="16" spans="1:11" s="228" customFormat="1" ht="11.25" customHeight="1">
      <c r="A16" s="294"/>
      <c r="B16" s="107"/>
      <c r="C16" s="111"/>
      <c r="D16" s="439" t="s">
        <v>17</v>
      </c>
      <c r="E16" s="619">
        <v>0.17199999999999999</v>
      </c>
      <c r="F16" s="619"/>
      <c r="G16" s="619" t="s">
        <v>21</v>
      </c>
      <c r="H16" s="619">
        <v>7.4999999999999997E-2</v>
      </c>
      <c r="I16" s="619">
        <v>1.4493308327273191E-2</v>
      </c>
      <c r="J16" s="439"/>
      <c r="K16" s="220"/>
    </row>
    <row r="17" spans="1:11" s="228" customFormat="1" ht="11.25" customHeight="1">
      <c r="A17" s="107"/>
      <c r="B17" s="107"/>
      <c r="C17" s="111"/>
      <c r="D17" s="619" t="s">
        <v>13</v>
      </c>
      <c r="E17" s="619">
        <v>0.17499999999999999</v>
      </c>
      <c r="F17" s="619"/>
      <c r="G17" s="620" t="s">
        <v>29</v>
      </c>
      <c r="H17" s="620">
        <v>7.4999999999999997E-2</v>
      </c>
      <c r="I17" s="620">
        <v>1.4E-2</v>
      </c>
      <c r="J17" s="439"/>
      <c r="K17" s="220"/>
    </row>
    <row r="18" spans="1:11" s="228" customFormat="1" ht="11.25" customHeight="1">
      <c r="A18" s="107"/>
      <c r="B18" s="107"/>
      <c r="C18" s="111"/>
      <c r="D18" s="620" t="s">
        <v>29</v>
      </c>
      <c r="E18" s="619">
        <v>0.184</v>
      </c>
      <c r="F18" s="619"/>
      <c r="G18" s="439" t="s">
        <v>82</v>
      </c>
      <c r="H18" s="619">
        <v>8.4000000000000005E-2</v>
      </c>
      <c r="I18" s="619">
        <v>1.2999999999999999E-2</v>
      </c>
      <c r="J18" s="439"/>
      <c r="K18" s="220"/>
    </row>
    <row r="19" spans="1:11" s="228" customFormat="1" ht="11.25" customHeight="1">
      <c r="A19" s="107"/>
      <c r="B19" s="107"/>
      <c r="C19" s="111"/>
      <c r="D19" s="619" t="s">
        <v>3</v>
      </c>
      <c r="E19" s="619">
        <v>0.188</v>
      </c>
      <c r="F19" s="619"/>
      <c r="G19" s="439" t="s">
        <v>7</v>
      </c>
      <c r="H19" s="619">
        <v>8.5000000000000006E-2</v>
      </c>
      <c r="I19" s="619">
        <v>8.9999999999999993E-3</v>
      </c>
      <c r="J19" s="439"/>
      <c r="K19" s="220"/>
    </row>
    <row r="20" spans="1:11" s="228" customFormat="1" ht="11.25" customHeight="1">
      <c r="A20" s="107"/>
      <c r="B20" s="107"/>
      <c r="C20" s="111"/>
      <c r="D20" s="619" t="s">
        <v>9</v>
      </c>
      <c r="E20" s="619">
        <v>0.20200000000000001</v>
      </c>
      <c r="F20" s="619"/>
      <c r="G20" s="439" t="s">
        <v>17</v>
      </c>
      <c r="H20" s="619">
        <v>8.6999999999999994E-2</v>
      </c>
      <c r="I20" s="619">
        <v>1.6E-2</v>
      </c>
      <c r="J20" s="439"/>
      <c r="K20" s="220"/>
    </row>
    <row r="21" spans="1:11" s="228" customFormat="1" ht="11.25" customHeight="1">
      <c r="A21" s="107"/>
      <c r="B21" s="107"/>
      <c r="C21" s="111"/>
      <c r="D21" s="619" t="s">
        <v>11</v>
      </c>
      <c r="E21" s="619">
        <v>0.20599999999999999</v>
      </c>
      <c r="F21" s="619"/>
      <c r="G21" s="614" t="s">
        <v>5</v>
      </c>
      <c r="H21" s="619">
        <v>0.09</v>
      </c>
      <c r="I21" s="619">
        <v>8.9999999999999993E-3</v>
      </c>
      <c r="J21" s="439"/>
      <c r="K21" s="220"/>
    </row>
    <row r="22" spans="1:11" s="228" customFormat="1" ht="11.25" customHeight="1">
      <c r="A22" s="107"/>
      <c r="B22" s="107"/>
      <c r="C22" s="111"/>
      <c r="D22" s="619" t="s">
        <v>21</v>
      </c>
      <c r="E22" s="619">
        <v>0.223</v>
      </c>
      <c r="F22" s="619"/>
      <c r="G22" s="619" t="s">
        <v>25</v>
      </c>
      <c r="H22" s="619">
        <v>9.5000000000000001E-2</v>
      </c>
      <c r="I22" s="619">
        <v>3.4000000000000002E-2</v>
      </c>
      <c r="J22" s="439"/>
      <c r="K22" s="220"/>
    </row>
    <row r="23" spans="1:11" s="228" customFormat="1" ht="11.25" customHeight="1">
      <c r="A23" s="107"/>
      <c r="B23" s="107"/>
      <c r="C23" s="111"/>
      <c r="D23" s="619" t="s">
        <v>1</v>
      </c>
      <c r="E23" s="619">
        <v>0.22600000000000001</v>
      </c>
      <c r="F23" s="619"/>
      <c r="G23" s="439" t="s">
        <v>2</v>
      </c>
      <c r="H23" s="619">
        <v>9.9000000000000005E-2</v>
      </c>
      <c r="I23" s="619">
        <v>1.2E-2</v>
      </c>
      <c r="J23" s="439"/>
      <c r="K23" s="220"/>
    </row>
    <row r="24" spans="1:11" s="228" customFormat="1" ht="22.5" customHeight="1">
      <c r="A24" s="330" t="s">
        <v>405</v>
      </c>
      <c r="B24" s="107"/>
      <c r="C24" s="111"/>
      <c r="D24" s="619" t="s">
        <v>28</v>
      </c>
      <c r="E24" s="619">
        <v>0.23100000000000001</v>
      </c>
      <c r="F24" s="619"/>
      <c r="G24" s="619" t="s">
        <v>9</v>
      </c>
      <c r="H24" s="619">
        <v>0.104</v>
      </c>
      <c r="I24" s="619">
        <v>2.8000000000000001E-2</v>
      </c>
      <c r="J24" s="439"/>
      <c r="K24" s="220"/>
    </row>
    <row r="25" spans="1:11" s="228" customFormat="1" ht="11.25" customHeight="1">
      <c r="B25" s="107"/>
      <c r="C25" s="111"/>
      <c r="D25" s="619" t="s">
        <v>6</v>
      </c>
      <c r="E25" s="619">
        <v>0.26200000000000001</v>
      </c>
      <c r="F25" s="619"/>
      <c r="G25" s="619" t="s">
        <v>1</v>
      </c>
      <c r="H25" s="619">
        <v>0.113</v>
      </c>
      <c r="I25" s="619">
        <v>2.3E-2</v>
      </c>
      <c r="J25" s="439"/>
      <c r="K25" s="220"/>
    </row>
    <row r="26" spans="1:11" s="228" customFormat="1" ht="11.25" customHeight="1">
      <c r="A26" s="107"/>
      <c r="B26" s="107"/>
      <c r="C26" s="111"/>
      <c r="D26" s="619" t="s">
        <v>25</v>
      </c>
      <c r="E26" s="619">
        <v>0.29599999999999999</v>
      </c>
      <c r="F26" s="619"/>
      <c r="G26" s="619" t="s">
        <v>13</v>
      </c>
      <c r="H26" s="619">
        <v>0.127</v>
      </c>
      <c r="I26" s="619">
        <v>2.5000000000000001E-2</v>
      </c>
      <c r="J26" s="439"/>
      <c r="K26" s="220"/>
    </row>
    <row r="27" spans="1:11" s="228" customFormat="1" ht="11.25" customHeight="1">
      <c r="A27" s="107"/>
      <c r="B27" s="107"/>
      <c r="C27" s="111"/>
      <c r="D27" s="619" t="s">
        <v>24</v>
      </c>
      <c r="E27" s="619">
        <v>0.315</v>
      </c>
      <c r="F27" s="619"/>
      <c r="G27" s="620" t="s">
        <v>27</v>
      </c>
      <c r="H27" s="620">
        <v>0.13051804379339285</v>
      </c>
      <c r="I27" s="620">
        <v>1.749443133449485E-2</v>
      </c>
      <c r="J27" s="439"/>
      <c r="K27" s="220"/>
    </row>
    <row r="28" spans="1:11" s="228" customFormat="1" ht="11.25" customHeight="1">
      <c r="A28" s="107"/>
      <c r="B28" s="107"/>
      <c r="C28" s="111"/>
      <c r="D28" s="439" t="s">
        <v>19</v>
      </c>
      <c r="E28" s="619">
        <v>0.317</v>
      </c>
      <c r="F28" s="619"/>
      <c r="G28" s="619" t="s">
        <v>6</v>
      </c>
      <c r="H28" s="619">
        <v>0.14699999999999999</v>
      </c>
      <c r="I28" s="619">
        <v>3.5999999999999997E-2</v>
      </c>
      <c r="J28" s="439"/>
      <c r="K28" s="220"/>
    </row>
    <row r="29" spans="1:11" s="228" customFormat="1" ht="11.25" customHeight="1">
      <c r="A29" s="107"/>
      <c r="B29" s="107"/>
      <c r="C29" s="111"/>
      <c r="D29" s="439" t="s">
        <v>4</v>
      </c>
      <c r="E29" s="619">
        <v>0.34599999999999997</v>
      </c>
      <c r="F29" s="619"/>
      <c r="G29" s="619" t="s">
        <v>18</v>
      </c>
      <c r="H29" s="619">
        <v>0.16400000000000001</v>
      </c>
      <c r="I29" s="619">
        <v>2.9000000000000001E-2</v>
      </c>
      <c r="J29" s="439"/>
      <c r="K29" s="220"/>
    </row>
    <row r="30" spans="1:11" s="228" customFormat="1" ht="11.25" customHeight="1">
      <c r="A30" s="107"/>
      <c r="B30" s="107"/>
      <c r="C30" s="111"/>
      <c r="D30" s="406"/>
      <c r="E30" s="406"/>
      <c r="F30" s="406"/>
      <c r="G30" s="406"/>
      <c r="H30" s="406"/>
      <c r="I30" s="406"/>
      <c r="J30" s="439"/>
      <c r="K30" s="220"/>
    </row>
    <row r="31" spans="1:11" s="228" customFormat="1" ht="11.25" customHeight="1">
      <c r="A31" s="107"/>
      <c r="B31" s="107"/>
      <c r="C31" s="116"/>
      <c r="D31" s="619"/>
      <c r="E31" s="619"/>
      <c r="F31" s="619"/>
      <c r="G31" s="619"/>
      <c r="H31" s="619"/>
      <c r="I31" s="619"/>
      <c r="J31" s="439"/>
      <c r="K31" s="220"/>
    </row>
    <row r="32" spans="1:11" s="228" customFormat="1" ht="11.25" customHeight="1">
      <c r="A32" s="107"/>
      <c r="B32" s="107"/>
      <c r="C32" s="111"/>
      <c r="D32" s="619"/>
      <c r="E32" s="619"/>
      <c r="F32" s="619"/>
      <c r="G32" s="619"/>
      <c r="H32" s="619"/>
      <c r="I32" s="619"/>
      <c r="J32" s="439"/>
      <c r="K32" s="220"/>
    </row>
    <row r="33" spans="1:11" s="228" customFormat="1" ht="11.25" customHeight="1">
      <c r="A33" s="107"/>
      <c r="B33" s="107"/>
      <c r="C33" s="111"/>
      <c r="D33" s="619"/>
      <c r="E33" s="619"/>
      <c r="F33" s="619"/>
      <c r="G33" s="619"/>
      <c r="H33" s="619"/>
      <c r="I33" s="619"/>
      <c r="J33" s="439"/>
      <c r="K33" s="220"/>
    </row>
    <row r="34" spans="1:11" s="228" customFormat="1" ht="11.25" customHeight="1">
      <c r="A34" s="107"/>
      <c r="B34" s="107"/>
      <c r="C34" s="111"/>
      <c r="D34" s="406"/>
      <c r="E34" s="406"/>
      <c r="F34" s="406"/>
      <c r="G34" s="406"/>
      <c r="H34" s="406"/>
      <c r="I34" s="406"/>
      <c r="J34" s="439"/>
      <c r="K34" s="220"/>
    </row>
    <row r="35" spans="1:11" s="228" customFormat="1" ht="11.25" customHeight="1">
      <c r="A35" s="107"/>
      <c r="B35" s="107"/>
      <c r="C35" s="111"/>
      <c r="D35" s="406"/>
      <c r="E35" s="406"/>
      <c r="F35" s="406"/>
      <c r="G35" s="406"/>
      <c r="H35" s="406"/>
      <c r="I35" s="406"/>
      <c r="J35" s="439"/>
      <c r="K35" s="220"/>
    </row>
    <row r="36" spans="1:11" s="228" customFormat="1" ht="11.25" customHeight="1">
      <c r="B36" s="107"/>
      <c r="C36" s="111"/>
      <c r="D36" s="406"/>
      <c r="E36" s="406"/>
      <c r="F36" s="406"/>
      <c r="G36" s="406"/>
      <c r="H36" s="406"/>
      <c r="I36" s="406"/>
      <c r="J36" s="439"/>
      <c r="K36" s="220"/>
    </row>
    <row r="37" spans="1:11" s="228" customFormat="1" ht="11.25" customHeight="1">
      <c r="B37" s="107"/>
      <c r="C37" s="111"/>
      <c r="D37" s="621"/>
      <c r="E37" s="439"/>
      <c r="F37" s="439"/>
      <c r="G37" s="439"/>
      <c r="H37" s="439"/>
      <c r="I37" s="439"/>
      <c r="J37" s="439"/>
      <c r="K37" s="220"/>
    </row>
    <row r="38" spans="1:11" s="228" customFormat="1" ht="11.25" customHeight="1">
      <c r="A38" s="107"/>
      <c r="B38" s="107"/>
      <c r="C38" s="111"/>
      <c r="D38" s="621"/>
      <c r="E38" s="621"/>
      <c r="F38" s="621"/>
      <c r="G38" s="621"/>
      <c r="H38" s="621"/>
      <c r="I38" s="621"/>
      <c r="J38" s="439"/>
      <c r="K38" s="220"/>
    </row>
    <row r="39" spans="1:11" s="228" customFormat="1" ht="11.25" customHeight="1">
      <c r="A39" s="107"/>
      <c r="B39" s="107"/>
      <c r="C39" s="111"/>
      <c r="D39" s="621"/>
      <c r="E39" s="621"/>
      <c r="F39" s="621"/>
      <c r="G39" s="621"/>
      <c r="H39" s="621"/>
      <c r="I39" s="621"/>
      <c r="J39" s="439"/>
      <c r="K39" s="220"/>
    </row>
    <row r="40" spans="1:11" s="105" customFormat="1" ht="11.25" customHeight="1">
      <c r="B40" s="104"/>
      <c r="C40" s="50"/>
      <c r="D40" s="621"/>
      <c r="E40" s="621"/>
      <c r="F40" s="621"/>
      <c r="G40" s="621"/>
      <c r="H40" s="621"/>
      <c r="I40" s="621"/>
      <c r="J40" s="621"/>
      <c r="K40" s="163"/>
    </row>
    <row r="41" spans="1:11" s="105" customFormat="1" ht="11.25" customHeight="1">
      <c r="B41" s="104"/>
      <c r="C41" s="50"/>
      <c r="D41" s="621"/>
      <c r="E41" s="621"/>
      <c r="F41" s="621"/>
      <c r="G41" s="621"/>
      <c r="H41" s="621"/>
      <c r="I41" s="621"/>
      <c r="J41" s="621"/>
      <c r="K41" s="163"/>
    </row>
    <row r="42" spans="1:11" s="105" customFormat="1" ht="11.25" customHeight="1">
      <c r="A42" s="104"/>
      <c r="B42" s="104"/>
      <c r="C42" s="50"/>
      <c r="D42" s="621"/>
      <c r="E42" s="621"/>
      <c r="F42" s="621"/>
      <c r="G42" s="621"/>
      <c r="H42" s="621"/>
      <c r="I42" s="621"/>
      <c r="J42" s="621"/>
      <c r="K42" s="163"/>
    </row>
    <row r="43" spans="1:11" s="105" customFormat="1" ht="11.25" customHeight="1">
      <c r="A43" s="104"/>
      <c r="B43" s="104"/>
      <c r="C43" s="50"/>
      <c r="D43" s="621"/>
      <c r="E43" s="621"/>
      <c r="F43" s="621"/>
      <c r="G43" s="621"/>
      <c r="H43" s="621"/>
      <c r="I43" s="621"/>
      <c r="J43" s="621"/>
      <c r="K43" s="163"/>
    </row>
    <row r="44" spans="1:11" s="105" customFormat="1" ht="11.25" customHeight="1">
      <c r="A44" s="104"/>
      <c r="B44" s="104"/>
      <c r="C44" s="50"/>
      <c r="D44" s="621"/>
      <c r="E44" s="621"/>
      <c r="F44" s="621"/>
      <c r="G44" s="621"/>
      <c r="H44" s="621"/>
      <c r="I44" s="621"/>
      <c r="J44" s="621"/>
      <c r="K44" s="163"/>
    </row>
    <row r="45" spans="1:11" s="105" customFormat="1" ht="19.5" customHeight="1">
      <c r="A45" s="329" t="s">
        <v>475</v>
      </c>
      <c r="B45" s="104"/>
      <c r="C45" s="50"/>
      <c r="D45" s="621"/>
      <c r="E45" s="621"/>
      <c r="F45" s="621"/>
      <c r="G45" s="621"/>
      <c r="H45" s="621"/>
      <c r="I45" s="621"/>
      <c r="J45" s="621"/>
      <c r="K45" s="163"/>
    </row>
    <row r="46" spans="1:11" s="105" customFormat="1" ht="12.75" customHeight="1">
      <c r="A46" s="160" t="s">
        <v>393</v>
      </c>
      <c r="B46" s="104"/>
      <c r="C46" s="50"/>
      <c r="D46" s="621"/>
      <c r="E46" s="621"/>
      <c r="F46" s="621"/>
      <c r="G46" s="621"/>
      <c r="H46" s="621"/>
      <c r="I46" s="621"/>
      <c r="J46" s="621"/>
      <c r="K46" s="163"/>
    </row>
    <row r="47" spans="1:11" s="105" customFormat="1" ht="9.75" hidden="1" customHeight="1">
      <c r="A47" s="160" t="s">
        <v>203</v>
      </c>
      <c r="B47" s="104"/>
      <c r="C47" s="50"/>
      <c r="D47" s="621"/>
      <c r="E47" s="621"/>
      <c r="F47" s="621"/>
      <c r="G47" s="621"/>
      <c r="H47" s="621"/>
      <c r="I47" s="621"/>
      <c r="J47" s="621"/>
      <c r="K47" s="163"/>
    </row>
    <row r="48" spans="1:11" s="105" customFormat="1" ht="11.25" customHeight="1">
      <c r="B48" s="104"/>
      <c r="C48" s="50"/>
      <c r="D48" s="621"/>
      <c r="E48" s="621"/>
      <c r="F48" s="621"/>
      <c r="G48" s="621"/>
      <c r="H48" s="621"/>
      <c r="I48" s="621"/>
      <c r="J48" s="621"/>
      <c r="K48" s="163"/>
    </row>
    <row r="49" spans="1:11" s="105" customFormat="1" ht="11.25" customHeight="1">
      <c r="B49" s="104"/>
      <c r="C49" s="50"/>
      <c r="D49" s="621"/>
      <c r="E49" s="621"/>
      <c r="F49" s="621"/>
      <c r="G49" s="621"/>
      <c r="H49" s="621"/>
      <c r="I49" s="621"/>
      <c r="J49" s="621"/>
      <c r="K49" s="163"/>
    </row>
    <row r="50" spans="1:11" s="105" customFormat="1" ht="11.25" customHeight="1">
      <c r="A50" s="104"/>
      <c r="B50" s="104"/>
      <c r="C50" s="50"/>
      <c r="D50" s="621"/>
      <c r="E50" s="621"/>
      <c r="F50" s="621"/>
      <c r="G50" s="621"/>
      <c r="H50" s="621"/>
      <c r="I50" s="621"/>
      <c r="J50" s="621"/>
      <c r="K50" s="163"/>
    </row>
    <row r="51" spans="1:11" s="105" customFormat="1" ht="11.25" customHeight="1">
      <c r="A51" s="104"/>
      <c r="B51" s="104"/>
      <c r="C51" s="50"/>
      <c r="D51" s="621"/>
      <c r="E51" s="621"/>
      <c r="F51" s="621"/>
      <c r="G51" s="621"/>
      <c r="H51" s="621"/>
      <c r="I51" s="621"/>
      <c r="J51" s="621"/>
      <c r="K51" s="163"/>
    </row>
    <row r="52" spans="1:11" s="105" customFormat="1" ht="11.25" customHeight="1">
      <c r="A52" s="104"/>
      <c r="B52" s="104"/>
      <c r="C52" s="50"/>
      <c r="D52" s="439"/>
      <c r="E52" s="621"/>
      <c r="F52" s="621"/>
      <c r="G52" s="621"/>
      <c r="H52" s="621"/>
      <c r="I52" s="621"/>
      <c r="J52" s="621"/>
      <c r="K52" s="163"/>
    </row>
    <row r="53" spans="1:11" s="105" customFormat="1" ht="11.25" customHeight="1">
      <c r="A53" s="104"/>
      <c r="B53" s="104"/>
      <c r="C53" s="50"/>
      <c r="D53" s="439"/>
      <c r="E53" s="439"/>
      <c r="F53" s="439"/>
      <c r="G53" s="439"/>
      <c r="H53" s="439"/>
      <c r="I53" s="439"/>
      <c r="J53" s="621"/>
      <c r="K53" s="163"/>
    </row>
    <row r="54" spans="1:11" s="105" customFormat="1" ht="11.25" customHeight="1">
      <c r="A54" s="104"/>
      <c r="B54" s="104"/>
      <c r="C54" s="50"/>
      <c r="D54" s="532"/>
      <c r="E54" s="439"/>
      <c r="F54" s="439"/>
      <c r="G54" s="439"/>
      <c r="H54" s="439"/>
      <c r="I54" s="439"/>
      <c r="J54" s="621"/>
      <c r="K54" s="163"/>
    </row>
    <row r="55" spans="1:11" s="228" customFormat="1" ht="11.25" customHeight="1">
      <c r="B55" s="107"/>
      <c r="C55" s="111"/>
      <c r="D55" s="532"/>
      <c r="E55" s="532"/>
      <c r="F55" s="532"/>
      <c r="G55" s="532"/>
      <c r="H55" s="532"/>
      <c r="I55" s="532"/>
      <c r="J55" s="439"/>
      <c r="K55" s="220"/>
    </row>
    <row r="56" spans="1:11" s="228" customFormat="1" ht="11.25" customHeight="1">
      <c r="A56" s="107"/>
      <c r="B56" s="107"/>
      <c r="C56" s="111"/>
      <c r="D56" s="532"/>
      <c r="E56" s="532"/>
      <c r="F56" s="532"/>
      <c r="G56" s="532"/>
      <c r="H56" s="532"/>
      <c r="I56" s="532"/>
      <c r="J56" s="439"/>
      <c r="K56" s="220"/>
    </row>
    <row r="57" spans="1:11" ht="11.25" customHeight="1">
      <c r="A57" s="228"/>
      <c r="D57" s="532"/>
      <c r="E57" s="532"/>
      <c r="F57" s="532"/>
      <c r="G57" s="532"/>
      <c r="H57" s="532"/>
      <c r="I57" s="532"/>
    </row>
    <row r="58" spans="1:11" ht="11.25" customHeight="1">
      <c r="D58" s="532"/>
      <c r="E58" s="532"/>
      <c r="F58" s="532"/>
      <c r="G58" s="532"/>
      <c r="H58" s="532"/>
      <c r="I58" s="532"/>
    </row>
    <row r="59" spans="1:11" ht="11.25" customHeight="1">
      <c r="D59" s="532"/>
      <c r="E59" s="532"/>
      <c r="F59" s="532"/>
      <c r="G59" s="532"/>
      <c r="H59" s="532"/>
      <c r="I59" s="532"/>
    </row>
    <row r="60" spans="1:11" ht="11.25" customHeight="1">
      <c r="D60" s="532"/>
      <c r="E60" s="532"/>
      <c r="F60" s="532"/>
      <c r="G60" s="532"/>
      <c r="H60" s="532"/>
      <c r="I60" s="532"/>
    </row>
    <row r="61" spans="1:11" ht="11.25" customHeight="1">
      <c r="E61" s="532"/>
      <c r="F61" s="532"/>
      <c r="G61" s="532"/>
      <c r="H61" s="532"/>
      <c r="I61" s="532"/>
    </row>
    <row r="62" spans="1:11" ht="11.25" customHeight="1"/>
    <row r="63" spans="1:11" ht="11.25" customHeight="1">
      <c r="D63" s="532"/>
    </row>
    <row r="64" spans="1:11" ht="11.25" customHeight="1">
      <c r="D64" s="532"/>
      <c r="E64" s="532"/>
      <c r="F64" s="532"/>
      <c r="G64" s="532"/>
      <c r="H64" s="532"/>
      <c r="I64" s="532"/>
    </row>
    <row r="65" spans="1:10" ht="11.25" customHeight="1">
      <c r="D65" s="532"/>
      <c r="E65" s="532"/>
      <c r="F65" s="532"/>
      <c r="G65" s="532"/>
      <c r="H65" s="532"/>
      <c r="I65" s="532"/>
    </row>
    <row r="66" spans="1:10" s="13" customFormat="1" ht="11.25" customHeight="1">
      <c r="A66" s="101"/>
      <c r="B66" s="101"/>
      <c r="D66" s="532"/>
      <c r="E66" s="532"/>
      <c r="F66" s="532"/>
      <c r="G66" s="532"/>
      <c r="H66" s="532"/>
      <c r="I66" s="532"/>
      <c r="J66" s="532"/>
    </row>
    <row r="67" spans="1:10" s="13" customFormat="1" ht="11.25" customHeight="1">
      <c r="A67" s="101"/>
      <c r="B67" s="101"/>
      <c r="D67" s="532"/>
      <c r="E67" s="532"/>
      <c r="F67" s="532"/>
      <c r="G67" s="532"/>
      <c r="H67" s="532"/>
      <c r="I67" s="532"/>
      <c r="J67" s="532"/>
    </row>
    <row r="68" spans="1:10" s="13" customFormat="1" ht="11.25" customHeight="1">
      <c r="A68" s="101"/>
      <c r="B68" s="101"/>
      <c r="D68" s="532"/>
      <c r="E68" s="532"/>
      <c r="F68" s="532"/>
      <c r="G68" s="532"/>
      <c r="H68" s="532"/>
      <c r="I68" s="532"/>
      <c r="J68" s="532"/>
    </row>
    <row r="69" spans="1:10" s="13" customFormat="1" ht="11.25" customHeight="1">
      <c r="A69" s="101"/>
      <c r="B69" s="101"/>
      <c r="D69" s="532"/>
      <c r="E69" s="532"/>
      <c r="F69" s="532"/>
      <c r="G69" s="532"/>
      <c r="H69" s="532"/>
      <c r="I69" s="532"/>
      <c r="J69" s="532"/>
    </row>
    <row r="70" spans="1:10" s="13" customFormat="1" ht="11.25" customHeight="1">
      <c r="A70" s="101"/>
      <c r="B70" s="101"/>
      <c r="D70" s="532"/>
      <c r="E70" s="532"/>
      <c r="F70" s="532"/>
      <c r="G70" s="532"/>
      <c r="H70" s="532"/>
      <c r="I70" s="532"/>
      <c r="J70" s="532"/>
    </row>
    <row r="71" spans="1:10" s="13" customFormat="1" ht="11.25" customHeight="1">
      <c r="A71" s="101"/>
      <c r="B71" s="101"/>
      <c r="D71" s="532"/>
      <c r="E71" s="532"/>
      <c r="F71" s="532"/>
      <c r="G71" s="532"/>
      <c r="H71" s="532"/>
      <c r="I71" s="532"/>
      <c r="J71" s="532"/>
    </row>
    <row r="72" spans="1:10" s="13" customFormat="1" ht="11.25" customHeight="1">
      <c r="A72" s="101"/>
      <c r="B72" s="101"/>
      <c r="D72" s="532"/>
      <c r="E72" s="532"/>
      <c r="F72" s="532"/>
      <c r="G72" s="532"/>
      <c r="H72" s="532"/>
      <c r="I72" s="532"/>
      <c r="J72" s="532"/>
    </row>
    <row r="73" spans="1:10" s="13" customFormat="1" ht="11.25" customHeight="1">
      <c r="A73" s="101"/>
      <c r="B73" s="101"/>
      <c r="D73" s="532"/>
      <c r="E73" s="532"/>
      <c r="F73" s="532"/>
      <c r="G73" s="532"/>
      <c r="H73" s="532"/>
      <c r="I73" s="532"/>
      <c r="J73" s="532"/>
    </row>
    <row r="74" spans="1:10" s="13" customFormat="1" ht="11.25" customHeight="1">
      <c r="A74" s="101"/>
      <c r="B74" s="101"/>
      <c r="D74" s="532"/>
      <c r="E74" s="532"/>
      <c r="F74" s="532"/>
      <c r="G74" s="532"/>
      <c r="H74" s="532"/>
      <c r="I74" s="532"/>
      <c r="J74" s="532"/>
    </row>
    <row r="75" spans="1:10" s="13" customFormat="1" ht="11.25" customHeight="1">
      <c r="A75" s="101"/>
      <c r="B75" s="101"/>
      <c r="D75" s="532"/>
      <c r="E75" s="532"/>
      <c r="F75" s="532"/>
      <c r="G75" s="532"/>
      <c r="H75" s="532"/>
      <c r="I75" s="532"/>
      <c r="J75" s="532"/>
    </row>
    <row r="76" spans="1:10" s="13" customFormat="1" ht="11.25" customHeight="1">
      <c r="A76" s="101"/>
      <c r="B76" s="101"/>
      <c r="D76" s="532"/>
      <c r="E76" s="532"/>
      <c r="F76" s="532"/>
      <c r="G76" s="532"/>
      <c r="H76" s="532"/>
      <c r="I76" s="532"/>
      <c r="J76" s="532"/>
    </row>
    <row r="77" spans="1:10" s="13" customFormat="1" ht="11.25" customHeight="1">
      <c r="A77" s="101"/>
      <c r="B77" s="101"/>
      <c r="D77" s="445"/>
      <c r="E77" s="532"/>
      <c r="F77" s="532"/>
      <c r="G77" s="532"/>
      <c r="H77" s="532"/>
      <c r="I77" s="532"/>
      <c r="J77" s="532"/>
    </row>
    <row r="78" spans="1:10" s="13" customFormat="1" ht="11.25" customHeight="1">
      <c r="A78" s="101"/>
      <c r="B78" s="101"/>
      <c r="D78" s="445"/>
      <c r="E78" s="445"/>
      <c r="F78" s="445"/>
      <c r="G78" s="445"/>
      <c r="H78" s="445"/>
      <c r="I78" s="445"/>
      <c r="J78" s="532"/>
    </row>
    <row r="79" spans="1:10" s="13" customFormat="1" ht="11.25" customHeight="1">
      <c r="A79" s="101"/>
      <c r="B79" s="101"/>
      <c r="D79" s="445"/>
      <c r="E79" s="445"/>
      <c r="F79" s="445"/>
      <c r="G79" s="445"/>
      <c r="H79" s="445"/>
      <c r="I79" s="445"/>
      <c r="J79" s="532"/>
    </row>
  </sheetData>
  <sortState ref="G4:K29">
    <sortCondition ref="H4:H29"/>
  </sortState>
  <mergeCells count="1">
    <mergeCell ref="H2:I2"/>
  </mergeCells>
  <hyperlinks>
    <hyperlink ref="C2" location="metodologie!A1" display="metodologie"/>
    <hyperlink ref="C1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" style="90" customWidth="1"/>
    <col min="4" max="12" width="6.7109375" style="422" customWidth="1"/>
    <col min="13" max="13" width="9.140625" style="13"/>
    <col min="14" max="16384" width="9.140625" style="101"/>
  </cols>
  <sheetData>
    <row r="1" spans="1:13" s="103" customFormat="1" ht="24" customHeight="1">
      <c r="A1" s="324" t="s">
        <v>51</v>
      </c>
      <c r="B1" s="403"/>
      <c r="C1" s="100" t="s">
        <v>83</v>
      </c>
      <c r="D1" s="454"/>
      <c r="E1" s="454"/>
      <c r="F1" s="454"/>
      <c r="G1" s="454"/>
      <c r="H1" s="620"/>
      <c r="I1" s="620"/>
      <c r="J1" s="619"/>
      <c r="K1" s="454"/>
      <c r="L1" s="454"/>
      <c r="M1" s="5"/>
    </row>
    <row r="2" spans="1:13" s="102" customFormat="1" ht="18.75" customHeight="1">
      <c r="A2" s="323" t="s">
        <v>420</v>
      </c>
      <c r="B2" s="90"/>
      <c r="C2" s="115" t="s">
        <v>84</v>
      </c>
      <c r="D2" s="615" t="s">
        <v>255</v>
      </c>
      <c r="E2" s="616"/>
      <c r="F2" s="628"/>
      <c r="G2" s="615" t="s">
        <v>255</v>
      </c>
      <c r="H2" s="628"/>
      <c r="I2" s="628"/>
      <c r="J2" s="628"/>
      <c r="K2" s="628"/>
      <c r="L2" s="628"/>
      <c r="M2" s="90"/>
    </row>
    <row r="3" spans="1:13" s="107" customFormat="1" ht="11.25" customHeight="1">
      <c r="A3" s="106"/>
      <c r="C3" s="111"/>
      <c r="D3" s="617"/>
      <c r="E3" s="618" t="s">
        <v>23</v>
      </c>
      <c r="F3" s="629"/>
      <c r="G3" s="630"/>
      <c r="H3" s="630" t="s">
        <v>49</v>
      </c>
      <c r="I3" s="630" t="s">
        <v>50</v>
      </c>
      <c r="J3" s="629" t="s">
        <v>23</v>
      </c>
      <c r="K3" s="629"/>
      <c r="L3" s="629"/>
      <c r="M3" s="111"/>
    </row>
    <row r="4" spans="1:13" s="228" customFormat="1" ht="11.25" customHeight="1">
      <c r="A4" s="111"/>
      <c r="B4" s="292"/>
      <c r="C4" s="292"/>
      <c r="D4" s="619" t="s">
        <v>12</v>
      </c>
      <c r="E4" s="619">
        <v>5.7000000000000002E-2</v>
      </c>
      <c r="F4" s="439"/>
      <c r="G4" s="619" t="s">
        <v>3</v>
      </c>
      <c r="H4" s="619">
        <v>1.9E-2</v>
      </c>
      <c r="I4" s="619">
        <v>4.0000000000000001E-3</v>
      </c>
      <c r="J4" s="619">
        <v>0.01</v>
      </c>
      <c r="K4" s="619"/>
      <c r="L4" s="619"/>
      <c r="M4" s="220"/>
    </row>
    <row r="5" spans="1:13" s="228" customFormat="1" ht="11.25" customHeight="1">
      <c r="A5" s="106"/>
      <c r="B5" s="106"/>
      <c r="C5" s="114"/>
      <c r="D5" s="619" t="s">
        <v>0</v>
      </c>
      <c r="E5" s="619">
        <v>0.11799999999999999</v>
      </c>
      <c r="F5" s="439"/>
      <c r="G5" s="619" t="s">
        <v>8</v>
      </c>
      <c r="H5" s="619">
        <v>1.9E-2</v>
      </c>
      <c r="I5" s="619">
        <v>2E-3</v>
      </c>
      <c r="J5" s="619">
        <v>1.7000000000000001E-2</v>
      </c>
      <c r="K5" s="619"/>
      <c r="L5" s="619"/>
      <c r="M5" s="220"/>
    </row>
    <row r="6" spans="1:13" s="228" customFormat="1" ht="11.25" customHeight="1">
      <c r="A6" s="110"/>
      <c r="B6" s="107"/>
      <c r="C6" s="111"/>
      <c r="D6" s="619" t="s">
        <v>22</v>
      </c>
      <c r="E6" s="619">
        <v>0.127</v>
      </c>
      <c r="F6" s="439"/>
      <c r="G6" s="619" t="s">
        <v>12</v>
      </c>
      <c r="H6" s="619">
        <v>3.9E-2</v>
      </c>
      <c r="I6" s="619">
        <v>2E-3</v>
      </c>
      <c r="J6" s="619">
        <v>3.7999999999999999E-2</v>
      </c>
      <c r="K6" s="619"/>
      <c r="L6" s="619"/>
      <c r="M6" s="220"/>
    </row>
    <row r="7" spans="1:13" s="228" customFormat="1" ht="11.25" customHeight="1">
      <c r="A7" s="109"/>
      <c r="B7" s="107"/>
      <c r="C7" s="111"/>
      <c r="D7" s="614" t="s">
        <v>5</v>
      </c>
      <c r="E7" s="619">
        <v>0.14199999999999999</v>
      </c>
      <c r="F7" s="439"/>
      <c r="G7" s="619" t="s">
        <v>24</v>
      </c>
      <c r="H7" s="619">
        <v>4.2000000000000003E-2</v>
      </c>
      <c r="I7" s="619">
        <v>1.7999999999999999E-2</v>
      </c>
      <c r="J7" s="619">
        <v>1.9E-2</v>
      </c>
      <c r="K7" s="619"/>
      <c r="L7" s="619"/>
      <c r="M7" s="220"/>
    </row>
    <row r="8" spans="1:13" s="228" customFormat="1" ht="11.25" customHeight="1">
      <c r="A8" s="109"/>
      <c r="B8" s="107"/>
      <c r="D8" s="439" t="s">
        <v>7</v>
      </c>
      <c r="E8" s="619">
        <v>0.14799999999999999</v>
      </c>
      <c r="F8" s="439"/>
      <c r="G8" s="439" t="s">
        <v>10</v>
      </c>
      <c r="H8" s="619">
        <v>4.2999999999999997E-2</v>
      </c>
      <c r="I8" s="619">
        <v>6.0000000000000001E-3</v>
      </c>
      <c r="J8" s="619">
        <v>2.4E-2</v>
      </c>
      <c r="K8" s="619"/>
      <c r="L8" s="619"/>
      <c r="M8" s="220"/>
    </row>
    <row r="9" spans="1:13" s="228" customFormat="1" ht="11.25" customHeight="1">
      <c r="A9" s="107"/>
      <c r="B9" s="107"/>
      <c r="C9" s="111"/>
      <c r="D9" s="619" t="s">
        <v>8</v>
      </c>
      <c r="E9" s="619">
        <v>0.14899999999999999</v>
      </c>
      <c r="F9" s="439"/>
      <c r="G9" s="619" t="s">
        <v>0</v>
      </c>
      <c r="H9" s="619">
        <v>4.4999999999999998E-2</v>
      </c>
      <c r="I9" s="619">
        <v>3.0000000000000001E-3</v>
      </c>
      <c r="J9" s="619">
        <v>2.8000000000000001E-2</v>
      </c>
      <c r="K9" s="619"/>
      <c r="L9" s="619"/>
      <c r="M9" s="220"/>
    </row>
    <row r="10" spans="1:13" s="228" customFormat="1" ht="11.25" customHeight="1">
      <c r="A10" s="109"/>
      <c r="B10" s="107"/>
      <c r="C10" s="223"/>
      <c r="D10" s="620" t="s">
        <v>27</v>
      </c>
      <c r="E10" s="620">
        <v>0.15645956607495068</v>
      </c>
      <c r="F10" s="439"/>
      <c r="G10" s="439" t="s">
        <v>4</v>
      </c>
      <c r="H10" s="619">
        <v>4.7E-2</v>
      </c>
      <c r="I10" s="619">
        <v>2.1999999999999999E-2</v>
      </c>
      <c r="J10" s="619">
        <v>2.1999999999999999E-2</v>
      </c>
      <c r="K10" s="619"/>
      <c r="L10" s="619"/>
      <c r="M10" s="220"/>
    </row>
    <row r="11" spans="1:13" s="228" customFormat="1" ht="11.25" customHeight="1">
      <c r="A11" s="109"/>
      <c r="B11" s="107"/>
      <c r="C11" s="111"/>
      <c r="D11" s="439" t="s">
        <v>17</v>
      </c>
      <c r="E11" s="619">
        <v>0.16</v>
      </c>
      <c r="F11" s="439"/>
      <c r="G11" s="619" t="s">
        <v>22</v>
      </c>
      <c r="H11" s="619">
        <v>4.9000000000000002E-2</v>
      </c>
      <c r="I11" s="619">
        <v>5.0000000000000001E-3</v>
      </c>
      <c r="J11" s="619">
        <v>2.9000000000000001E-2</v>
      </c>
      <c r="K11" s="619"/>
      <c r="L11" s="619"/>
      <c r="M11" s="220"/>
    </row>
    <row r="12" spans="1:13" s="228" customFormat="1" ht="11.25" customHeight="1">
      <c r="A12" s="109"/>
      <c r="B12" s="107"/>
      <c r="C12" s="111"/>
      <c r="D12" s="439" t="s">
        <v>10</v>
      </c>
      <c r="E12" s="619">
        <v>0.16700000000000001</v>
      </c>
      <c r="F12" s="439"/>
      <c r="G12" s="439" t="s">
        <v>19</v>
      </c>
      <c r="H12" s="619">
        <v>5.5E-2</v>
      </c>
      <c r="I12" s="619">
        <v>1.4E-2</v>
      </c>
      <c r="J12" s="619">
        <v>8.9999999999999993E-3</v>
      </c>
      <c r="K12" s="619"/>
      <c r="L12" s="619"/>
      <c r="M12" s="220"/>
    </row>
    <row r="13" spans="1:13" s="228" customFormat="1" ht="11.25" customHeight="1">
      <c r="A13" s="43"/>
      <c r="B13" s="43"/>
      <c r="C13" s="295"/>
      <c r="D13" s="619" t="s">
        <v>16</v>
      </c>
      <c r="E13" s="619">
        <v>0.17699999999999999</v>
      </c>
      <c r="F13" s="439"/>
      <c r="G13" s="620" t="s">
        <v>29</v>
      </c>
      <c r="H13" s="620">
        <v>6.4000000000000001E-2</v>
      </c>
      <c r="I13" s="620">
        <v>1.0999999999999999E-2</v>
      </c>
      <c r="J13" s="619">
        <v>3.5000000000000003E-2</v>
      </c>
      <c r="K13" s="619"/>
      <c r="L13" s="619"/>
      <c r="M13" s="220"/>
    </row>
    <row r="14" spans="1:13" s="228" customFormat="1" ht="11.25" customHeight="1">
      <c r="A14" s="43"/>
      <c r="B14" s="43"/>
      <c r="C14" s="295"/>
      <c r="D14" s="439" t="s">
        <v>2</v>
      </c>
      <c r="E14" s="619">
        <v>0.17899999999999999</v>
      </c>
      <c r="F14" s="439"/>
      <c r="G14" s="439" t="s">
        <v>82</v>
      </c>
      <c r="H14" s="619">
        <v>6.6000000000000003E-2</v>
      </c>
      <c r="I14" s="619">
        <v>1.2E-2</v>
      </c>
      <c r="J14" s="619">
        <v>3.3000000000000002E-2</v>
      </c>
      <c r="K14" s="619"/>
      <c r="L14" s="619"/>
      <c r="M14" s="220"/>
    </row>
    <row r="15" spans="1:13" s="228" customFormat="1" ht="11.25" customHeight="1">
      <c r="A15" s="107"/>
      <c r="B15" s="107"/>
      <c r="C15" s="111"/>
      <c r="D15" s="619" t="s">
        <v>9</v>
      </c>
      <c r="E15" s="619">
        <v>0.183</v>
      </c>
      <c r="F15" s="439"/>
      <c r="G15" s="614" t="s">
        <v>5</v>
      </c>
      <c r="H15" s="619">
        <v>6.7000000000000004E-2</v>
      </c>
      <c r="I15" s="619">
        <v>7.0000000000000001E-3</v>
      </c>
      <c r="J15" s="620">
        <v>3.3000000000000002E-2</v>
      </c>
      <c r="K15" s="620"/>
      <c r="L15" s="620"/>
      <c r="M15" s="220"/>
    </row>
    <row r="16" spans="1:13" s="228" customFormat="1" ht="11.25" customHeight="1">
      <c r="A16" s="294"/>
      <c r="B16" s="107"/>
      <c r="C16" s="111"/>
      <c r="D16" s="620" t="s">
        <v>29</v>
      </c>
      <c r="E16" s="620">
        <v>0.19600000000000001</v>
      </c>
      <c r="F16" s="439"/>
      <c r="G16" s="619" t="s">
        <v>16</v>
      </c>
      <c r="H16" s="619">
        <v>7.0999999999999994E-2</v>
      </c>
      <c r="I16" s="619">
        <v>1.0999999999999999E-2</v>
      </c>
      <c r="J16" s="619">
        <v>2.8768837759528178E-2</v>
      </c>
      <c r="K16" s="619"/>
      <c r="L16" s="619"/>
      <c r="M16" s="220"/>
    </row>
    <row r="17" spans="1:13" s="228" customFormat="1" ht="11.25" customHeight="1">
      <c r="A17" s="107"/>
      <c r="B17" s="107"/>
      <c r="C17" s="111"/>
      <c r="D17" s="619" t="s">
        <v>13</v>
      </c>
      <c r="E17" s="619">
        <v>0.20100000000000001</v>
      </c>
      <c r="F17" s="439"/>
      <c r="G17" s="439" t="s">
        <v>2</v>
      </c>
      <c r="H17" s="619">
        <v>7.0999999999999994E-2</v>
      </c>
      <c r="I17" s="619">
        <v>8.0000000000000002E-3</v>
      </c>
      <c r="J17" s="619">
        <v>3.6999999999999998E-2</v>
      </c>
      <c r="K17" s="619"/>
      <c r="L17" s="619"/>
      <c r="M17" s="220"/>
    </row>
    <row r="18" spans="1:13" s="228" customFormat="1" ht="11.25" customHeight="1">
      <c r="A18" s="107"/>
      <c r="B18" s="107"/>
      <c r="C18" s="111"/>
      <c r="D18" s="439" t="s">
        <v>82</v>
      </c>
      <c r="E18" s="619">
        <v>0.20200000000000001</v>
      </c>
      <c r="F18" s="439"/>
      <c r="G18" s="619" t="s">
        <v>25</v>
      </c>
      <c r="H18" s="619">
        <v>7.3999999999999996E-2</v>
      </c>
      <c r="I18" s="619">
        <v>2.5999999999999999E-2</v>
      </c>
      <c r="J18" s="619">
        <v>4.8000000000000001E-2</v>
      </c>
      <c r="K18" s="619"/>
      <c r="L18" s="619"/>
      <c r="M18" s="220"/>
    </row>
    <row r="19" spans="1:13" s="228" customFormat="1" ht="11.25" customHeight="1">
      <c r="A19" s="107"/>
      <c r="B19" s="107"/>
      <c r="C19" s="111"/>
      <c r="D19" s="619" t="s">
        <v>18</v>
      </c>
      <c r="E19" s="619">
        <v>0.20799999999999999</v>
      </c>
      <c r="F19" s="439"/>
      <c r="G19" s="619" t="s">
        <v>9</v>
      </c>
      <c r="H19" s="619">
        <v>7.8E-2</v>
      </c>
      <c r="I19" s="619">
        <v>1.7000000000000001E-2</v>
      </c>
      <c r="J19" s="619">
        <v>0.03</v>
      </c>
      <c r="K19" s="619"/>
      <c r="L19" s="619"/>
      <c r="M19" s="220"/>
    </row>
    <row r="20" spans="1:13" s="228" customFormat="1" ht="11.25" customHeight="1">
      <c r="A20" s="107"/>
      <c r="B20" s="107"/>
      <c r="C20" s="111"/>
      <c r="D20" s="619" t="s">
        <v>28</v>
      </c>
      <c r="E20" s="619">
        <v>0.21299999999999999</v>
      </c>
      <c r="F20" s="439"/>
      <c r="G20" s="620" t="s">
        <v>27</v>
      </c>
      <c r="H20" s="620">
        <v>7.9670915213777227E-2</v>
      </c>
      <c r="I20" s="620">
        <v>2.1307363140032464E-2</v>
      </c>
      <c r="J20" s="620">
        <v>6.4908046933510863E-2</v>
      </c>
      <c r="K20" s="620"/>
      <c r="L20" s="620"/>
      <c r="M20" s="223"/>
    </row>
    <row r="21" spans="1:13" s="228" customFormat="1" ht="11.25" customHeight="1">
      <c r="A21" s="107"/>
      <c r="B21" s="107"/>
      <c r="C21" s="111"/>
      <c r="D21" s="619" t="s">
        <v>11</v>
      </c>
      <c r="E21" s="619">
        <v>0.21299999999999999</v>
      </c>
      <c r="F21" s="439"/>
      <c r="G21" s="439" t="s">
        <v>17</v>
      </c>
      <c r="H21" s="619">
        <v>8.5999999999999993E-2</v>
      </c>
      <c r="I21" s="619">
        <v>1.2999999999999999E-2</v>
      </c>
      <c r="J21" s="619">
        <v>5.0999999999999997E-2</v>
      </c>
      <c r="K21" s="619"/>
      <c r="L21" s="619"/>
      <c r="M21" s="220"/>
    </row>
    <row r="22" spans="1:13" s="228" customFormat="1" ht="11.25" customHeight="1">
      <c r="A22" s="107"/>
      <c r="B22" s="107"/>
      <c r="C22" s="111"/>
      <c r="D22" s="619" t="s">
        <v>21</v>
      </c>
      <c r="E22" s="619">
        <v>0.23499999999999999</v>
      </c>
      <c r="F22" s="439"/>
      <c r="G22" s="619" t="s">
        <v>28</v>
      </c>
      <c r="H22" s="619">
        <v>8.6999999999999994E-2</v>
      </c>
      <c r="I22" s="619">
        <v>1.6E-2</v>
      </c>
      <c r="J22" s="619">
        <v>4.4999999999999998E-2</v>
      </c>
      <c r="K22" s="619"/>
      <c r="L22" s="619"/>
      <c r="M22" s="220"/>
    </row>
    <row r="23" spans="1:13" s="228" customFormat="1" ht="8.25" customHeight="1">
      <c r="A23" s="107"/>
      <c r="B23" s="107"/>
      <c r="C23" s="111"/>
      <c r="D23" s="619" t="s">
        <v>3</v>
      </c>
      <c r="E23" s="619">
        <v>0.23699999999999999</v>
      </c>
      <c r="F23" s="439"/>
      <c r="G23" s="619" t="s">
        <v>1</v>
      </c>
      <c r="H23" s="619">
        <v>8.6999999999999994E-2</v>
      </c>
      <c r="I23" s="619">
        <v>1.4999999999999999E-2</v>
      </c>
      <c r="J23" s="619">
        <v>4.3999999999999997E-2</v>
      </c>
      <c r="K23" s="619"/>
      <c r="L23" s="619"/>
      <c r="M23" s="220"/>
    </row>
    <row r="24" spans="1:13" s="228" customFormat="1" ht="22.5" customHeight="1">
      <c r="A24" s="330" t="s">
        <v>421</v>
      </c>
      <c r="B24" s="107"/>
      <c r="C24" s="111"/>
      <c r="D24" s="619" t="s">
        <v>1</v>
      </c>
      <c r="E24" s="619">
        <v>0.249</v>
      </c>
      <c r="F24" s="439"/>
      <c r="G24" s="619" t="s">
        <v>11</v>
      </c>
      <c r="H24" s="619">
        <v>8.7999999999999995E-2</v>
      </c>
      <c r="I24" s="619">
        <v>1.2999999999999999E-2</v>
      </c>
      <c r="J24" s="620">
        <v>3.6999999999999998E-2</v>
      </c>
      <c r="K24" s="620"/>
      <c r="L24" s="620"/>
      <c r="M24" s="220"/>
    </row>
    <row r="25" spans="1:13" s="228" customFormat="1" ht="11.25" customHeight="1">
      <c r="B25" s="107"/>
      <c r="C25" s="111"/>
      <c r="D25" s="619" t="s">
        <v>6</v>
      </c>
      <c r="E25" s="619">
        <v>0.27400000000000002</v>
      </c>
      <c r="F25" s="439"/>
      <c r="G25" s="619" t="s">
        <v>21</v>
      </c>
      <c r="H25" s="619">
        <v>9.6000000000000002E-2</v>
      </c>
      <c r="I25" s="619">
        <v>0.02</v>
      </c>
      <c r="J25" s="619">
        <v>4.5999999999999999E-2</v>
      </c>
      <c r="K25" s="619"/>
      <c r="L25" s="619"/>
      <c r="M25" s="220"/>
    </row>
    <row r="26" spans="1:13" s="228" customFormat="1" ht="11.25" customHeight="1">
      <c r="A26" s="107"/>
      <c r="B26" s="107"/>
      <c r="C26" s="111"/>
      <c r="D26" s="439" t="s">
        <v>19</v>
      </c>
      <c r="E26" s="619">
        <v>0.313</v>
      </c>
      <c r="F26" s="439"/>
      <c r="G26" s="439" t="s">
        <v>7</v>
      </c>
      <c r="H26" s="619">
        <v>0.111</v>
      </c>
      <c r="I26" s="619">
        <v>1.0999999999999999E-2</v>
      </c>
      <c r="J26" s="619">
        <v>0.04</v>
      </c>
      <c r="K26" s="619"/>
      <c r="L26" s="619"/>
      <c r="M26" s="220"/>
    </row>
    <row r="27" spans="1:13" s="228" customFormat="1" ht="11.25" customHeight="1">
      <c r="A27" s="107"/>
      <c r="B27" s="107"/>
      <c r="C27" s="111"/>
      <c r="D27" s="619" t="s">
        <v>25</v>
      </c>
      <c r="E27" s="619">
        <v>0.33100000000000002</v>
      </c>
      <c r="F27" s="439"/>
      <c r="G27" s="619" t="s">
        <v>13</v>
      </c>
      <c r="H27" s="619">
        <v>0.11899999999999999</v>
      </c>
      <c r="I27" s="619">
        <v>2.7E-2</v>
      </c>
      <c r="J27" s="619">
        <v>6.2E-2</v>
      </c>
      <c r="K27" s="619"/>
      <c r="L27" s="619"/>
      <c r="M27" s="220"/>
    </row>
    <row r="28" spans="1:13" s="228" customFormat="1" ht="11.25" customHeight="1">
      <c r="A28" s="107"/>
      <c r="B28" s="107"/>
      <c r="C28" s="111"/>
      <c r="D28" s="439" t="s">
        <v>4</v>
      </c>
      <c r="E28" s="619">
        <v>0.39600000000000002</v>
      </c>
      <c r="F28" s="439"/>
      <c r="G28" s="619" t="s">
        <v>6</v>
      </c>
      <c r="H28" s="619">
        <v>0.13300000000000001</v>
      </c>
      <c r="I28" s="619">
        <v>2.5999999999999999E-2</v>
      </c>
      <c r="J28" s="619">
        <v>7.0999999999999994E-2</v>
      </c>
      <c r="K28" s="619"/>
      <c r="L28" s="619"/>
      <c r="M28" s="220"/>
    </row>
    <row r="29" spans="1:13" s="228" customFormat="1" ht="11.25" customHeight="1">
      <c r="A29" s="107"/>
      <c r="B29" s="107"/>
      <c r="C29" s="111"/>
      <c r="D29" s="619" t="s">
        <v>24</v>
      </c>
      <c r="E29" s="619">
        <v>0.39900000000000002</v>
      </c>
      <c r="F29" s="406"/>
      <c r="G29" s="619" t="s">
        <v>18</v>
      </c>
      <c r="H29" s="619">
        <v>0.13800000000000001</v>
      </c>
      <c r="I29" s="619">
        <v>2.4E-2</v>
      </c>
      <c r="J29" s="619">
        <v>6.9000000000000006E-2</v>
      </c>
      <c r="K29" s="619"/>
      <c r="L29" s="619"/>
      <c r="M29" s="220"/>
    </row>
    <row r="30" spans="1:13" s="228" customFormat="1" ht="11.25" customHeight="1">
      <c r="A30" s="107"/>
      <c r="B30" s="107"/>
      <c r="C30" s="111"/>
      <c r="D30" s="406"/>
      <c r="E30" s="406"/>
      <c r="F30" s="440"/>
      <c r="G30" s="406"/>
      <c r="H30" s="406"/>
      <c r="I30" s="406"/>
      <c r="J30" s="406"/>
      <c r="K30" s="406"/>
      <c r="L30" s="406"/>
      <c r="M30" s="220"/>
    </row>
    <row r="31" spans="1:13" s="228" customFormat="1" ht="11.25" customHeight="1">
      <c r="A31" s="107"/>
      <c r="B31" s="107"/>
      <c r="C31" s="116"/>
      <c r="D31" s="619"/>
      <c r="E31" s="619"/>
      <c r="F31" s="480"/>
      <c r="G31" s="619"/>
      <c r="H31" s="619"/>
      <c r="I31" s="619"/>
      <c r="J31" s="619"/>
      <c r="K31" s="619"/>
      <c r="L31" s="619"/>
      <c r="M31" s="220"/>
    </row>
    <row r="32" spans="1:13" s="228" customFormat="1" ht="11.25" customHeight="1">
      <c r="A32" s="107"/>
      <c r="B32" s="107"/>
      <c r="C32" s="111"/>
      <c r="D32" s="619"/>
      <c r="E32" s="619"/>
      <c r="F32" s="439"/>
      <c r="G32" s="619"/>
      <c r="H32" s="619"/>
      <c r="I32" s="619"/>
      <c r="J32" s="619"/>
      <c r="K32" s="619"/>
      <c r="L32" s="619"/>
      <c r="M32" s="220"/>
    </row>
    <row r="33" spans="1:13" s="228" customFormat="1" ht="11.25" customHeight="1">
      <c r="A33" s="107"/>
      <c r="B33" s="107"/>
      <c r="C33" s="111"/>
      <c r="D33" s="619"/>
      <c r="E33" s="619"/>
      <c r="F33" s="439"/>
      <c r="G33" s="619"/>
      <c r="H33" s="619"/>
      <c r="I33" s="619"/>
      <c r="J33" s="619"/>
      <c r="K33" s="619"/>
      <c r="L33" s="619"/>
      <c r="M33" s="220"/>
    </row>
    <row r="34" spans="1:13" s="228" customFormat="1" ht="11.25" customHeight="1">
      <c r="A34" s="107"/>
      <c r="B34" s="107"/>
      <c r="C34" s="111"/>
      <c r="D34" s="406"/>
      <c r="E34" s="406"/>
      <c r="F34" s="439"/>
      <c r="G34" s="406"/>
      <c r="H34" s="406"/>
      <c r="I34" s="406"/>
      <c r="J34" s="406"/>
      <c r="K34" s="406"/>
      <c r="L34" s="406"/>
      <c r="M34" s="220"/>
    </row>
    <row r="35" spans="1:13" s="228" customFormat="1" ht="11.25" customHeight="1">
      <c r="A35" s="107"/>
      <c r="B35" s="107"/>
      <c r="C35" s="111"/>
      <c r="D35" s="406"/>
      <c r="E35" s="406"/>
      <c r="F35" s="406"/>
      <c r="G35" s="406"/>
      <c r="H35" s="406"/>
      <c r="I35" s="406"/>
      <c r="J35" s="406"/>
      <c r="K35" s="406"/>
      <c r="L35" s="406"/>
      <c r="M35" s="220"/>
    </row>
    <row r="36" spans="1:13" s="228" customFormat="1" ht="11.25" customHeight="1">
      <c r="B36" s="107"/>
      <c r="C36" s="111"/>
      <c r="D36" s="406"/>
      <c r="E36" s="406"/>
      <c r="F36" s="406"/>
      <c r="G36" s="406"/>
      <c r="H36" s="406"/>
      <c r="I36" s="406"/>
      <c r="J36" s="406"/>
      <c r="K36" s="406"/>
      <c r="L36" s="406"/>
      <c r="M36" s="220"/>
    </row>
    <row r="37" spans="1:13" s="228" customFormat="1" ht="11.25" customHeight="1">
      <c r="B37" s="107"/>
      <c r="C37" s="111"/>
      <c r="D37" s="619"/>
      <c r="E37" s="439"/>
      <c r="F37" s="406"/>
      <c r="G37" s="406"/>
      <c r="H37" s="406"/>
      <c r="I37" s="406"/>
      <c r="J37" s="406"/>
      <c r="K37" s="406"/>
      <c r="L37" s="406"/>
      <c r="M37" s="220"/>
    </row>
    <row r="38" spans="1:13" s="228" customFormat="1" ht="11.25" customHeight="1">
      <c r="B38" s="107"/>
      <c r="C38" s="111"/>
      <c r="D38" s="619"/>
      <c r="E38" s="439"/>
      <c r="F38" s="406"/>
      <c r="G38" s="631"/>
      <c r="H38" s="631"/>
      <c r="I38" s="631"/>
      <c r="J38" s="631"/>
      <c r="K38" s="631"/>
      <c r="L38" s="631"/>
      <c r="M38" s="220"/>
    </row>
    <row r="39" spans="1:13" s="228" customFormat="1" ht="11.25" customHeight="1">
      <c r="A39" s="107"/>
      <c r="B39" s="107"/>
      <c r="C39" s="111"/>
      <c r="D39" s="619"/>
      <c r="E39" s="439"/>
      <c r="F39" s="440"/>
      <c r="G39" s="631"/>
      <c r="H39" s="631"/>
      <c r="I39" s="631"/>
      <c r="J39" s="631"/>
      <c r="K39" s="631"/>
      <c r="L39" s="631"/>
      <c r="M39" s="220"/>
    </row>
    <row r="40" spans="1:13" s="228" customFormat="1" ht="11.25" customHeight="1">
      <c r="A40" s="107"/>
      <c r="B40" s="107"/>
      <c r="C40" s="111"/>
      <c r="D40" s="614"/>
      <c r="E40" s="439"/>
      <c r="F40" s="440"/>
      <c r="G40" s="631"/>
      <c r="H40" s="631"/>
      <c r="I40" s="631"/>
      <c r="J40" s="631"/>
      <c r="K40" s="631"/>
      <c r="L40" s="631"/>
      <c r="M40" s="220"/>
    </row>
    <row r="41" spans="1:13" s="105" customFormat="1" ht="11.25" customHeight="1">
      <c r="B41" s="104"/>
      <c r="C41" s="50"/>
      <c r="D41" s="439"/>
      <c r="E41" s="439"/>
      <c r="F41" s="407"/>
      <c r="G41" s="631"/>
      <c r="H41" s="631"/>
      <c r="I41" s="631"/>
      <c r="J41" s="631"/>
      <c r="K41" s="631"/>
      <c r="L41" s="631"/>
      <c r="M41" s="163"/>
    </row>
    <row r="42" spans="1:13" s="105" customFormat="1" ht="11.25" customHeight="1">
      <c r="A42" s="104"/>
      <c r="B42" s="104"/>
      <c r="C42" s="50"/>
      <c r="D42" s="619"/>
      <c r="E42" s="439"/>
      <c r="F42" s="440"/>
      <c r="G42" s="631"/>
      <c r="H42" s="631"/>
      <c r="I42" s="631"/>
      <c r="J42" s="631"/>
      <c r="K42" s="631"/>
      <c r="L42" s="631"/>
      <c r="M42" s="163"/>
    </row>
    <row r="43" spans="1:13" s="105" customFormat="1" ht="11.25" customHeight="1">
      <c r="A43" s="104"/>
      <c r="B43" s="104"/>
      <c r="C43" s="50"/>
      <c r="D43" s="439"/>
      <c r="E43" s="439"/>
      <c r="F43" s="440"/>
      <c r="G43" s="631"/>
      <c r="H43" s="631"/>
      <c r="I43" s="631"/>
      <c r="J43" s="631"/>
      <c r="K43" s="631"/>
      <c r="L43" s="631"/>
      <c r="M43" s="163"/>
    </row>
    <row r="44" spans="1:13" s="105" customFormat="1" ht="12" customHeight="1">
      <c r="A44" s="104"/>
      <c r="B44" s="104"/>
      <c r="C44" s="50"/>
      <c r="D44" s="439"/>
      <c r="E44" s="439"/>
      <c r="F44" s="440"/>
      <c r="G44" s="631"/>
      <c r="H44" s="631"/>
      <c r="I44" s="631"/>
      <c r="J44" s="631"/>
      <c r="K44" s="631"/>
      <c r="L44" s="631"/>
      <c r="M44" s="163"/>
    </row>
    <row r="45" spans="1:13" s="105" customFormat="1" ht="19.5" customHeight="1">
      <c r="A45" s="329" t="s">
        <v>476</v>
      </c>
      <c r="B45" s="104"/>
      <c r="C45" s="50"/>
      <c r="D45" s="439"/>
      <c r="E45" s="439"/>
      <c r="F45" s="440"/>
      <c r="G45" s="631"/>
      <c r="H45" s="631"/>
      <c r="I45" s="631"/>
      <c r="J45" s="631"/>
      <c r="K45" s="631"/>
      <c r="L45" s="631"/>
      <c r="M45" s="163"/>
    </row>
    <row r="46" spans="1:13" s="105" customFormat="1" ht="14.25" customHeight="1">
      <c r="A46" s="160" t="s">
        <v>393</v>
      </c>
      <c r="B46" s="104"/>
      <c r="C46" s="50"/>
      <c r="D46" s="619"/>
      <c r="E46" s="439"/>
      <c r="F46" s="475"/>
      <c r="G46" s="631"/>
      <c r="H46" s="631"/>
      <c r="I46" s="631"/>
      <c r="J46" s="631"/>
      <c r="K46" s="631"/>
      <c r="L46" s="631"/>
      <c r="M46" s="163"/>
    </row>
    <row r="47" spans="1:13" s="105" customFormat="1" ht="9.75" hidden="1" customHeight="1">
      <c r="A47" s="160" t="s">
        <v>203</v>
      </c>
      <c r="B47" s="104"/>
      <c r="C47" s="50"/>
      <c r="D47" s="619"/>
      <c r="E47" s="439"/>
      <c r="F47" s="440"/>
      <c r="G47" s="631"/>
      <c r="H47" s="631"/>
      <c r="I47" s="631"/>
      <c r="J47" s="631"/>
      <c r="K47" s="631"/>
      <c r="L47" s="631"/>
      <c r="M47" s="163"/>
    </row>
    <row r="48" spans="1:13" s="105" customFormat="1" ht="11.25" customHeight="1">
      <c r="B48" s="104"/>
      <c r="C48" s="50"/>
      <c r="D48" s="620"/>
      <c r="E48" s="480"/>
      <c r="F48" s="529"/>
      <c r="G48" s="631"/>
      <c r="H48" s="631"/>
      <c r="I48" s="631"/>
      <c r="J48" s="631"/>
      <c r="K48" s="631"/>
      <c r="L48" s="631"/>
      <c r="M48" s="163"/>
    </row>
    <row r="49" spans="1:13" s="105" customFormat="1" ht="11.25" customHeight="1">
      <c r="B49" s="104"/>
      <c r="C49" s="50"/>
      <c r="D49" s="619"/>
      <c r="E49" s="439"/>
      <c r="F49" s="529"/>
      <c r="G49" s="632"/>
      <c r="H49" s="632"/>
      <c r="I49" s="632"/>
      <c r="J49" s="632"/>
      <c r="K49" s="632"/>
      <c r="L49" s="632"/>
      <c r="M49" s="163"/>
    </row>
    <row r="50" spans="1:13" s="105" customFormat="1" ht="11.25" customHeight="1">
      <c r="A50" s="104"/>
      <c r="B50" s="104"/>
      <c r="C50" s="50"/>
      <c r="D50" s="529"/>
      <c r="E50" s="529"/>
      <c r="F50" s="629"/>
      <c r="G50" s="632"/>
      <c r="H50" s="632"/>
      <c r="I50" s="632"/>
      <c r="J50" s="632"/>
      <c r="K50" s="632"/>
      <c r="L50" s="632"/>
      <c r="M50" s="163"/>
    </row>
    <row r="51" spans="1:13" s="105" customFormat="1" ht="11.25" customHeight="1">
      <c r="A51" s="104"/>
      <c r="B51" s="104"/>
      <c r="C51" s="50"/>
      <c r="D51" s="529"/>
      <c r="E51" s="529"/>
      <c r="F51" s="480"/>
      <c r="G51" s="632"/>
      <c r="H51" s="632"/>
      <c r="I51" s="632"/>
      <c r="J51" s="632"/>
      <c r="K51" s="632"/>
      <c r="L51" s="632"/>
      <c r="M51" s="163"/>
    </row>
    <row r="52" spans="1:13" s="105" customFormat="1" ht="11.25" customHeight="1">
      <c r="A52" s="104"/>
      <c r="B52" s="104"/>
      <c r="C52" s="50"/>
      <c r="D52" s="529"/>
      <c r="E52" s="529"/>
      <c r="F52" s="440"/>
      <c r="G52" s="632"/>
      <c r="H52" s="632"/>
      <c r="I52" s="632"/>
      <c r="J52" s="632"/>
      <c r="K52" s="632"/>
      <c r="L52" s="632"/>
      <c r="M52" s="163"/>
    </row>
    <row r="53" spans="1:13" s="105" customFormat="1" ht="11.25" customHeight="1">
      <c r="A53" s="104"/>
      <c r="B53" s="104"/>
      <c r="C53" s="50"/>
      <c r="D53" s="529"/>
      <c r="E53" s="529"/>
      <c r="F53" s="440"/>
      <c r="G53" s="632"/>
      <c r="H53" s="632"/>
      <c r="I53" s="632"/>
      <c r="J53" s="632"/>
      <c r="K53" s="632"/>
      <c r="L53" s="632"/>
      <c r="M53" s="163"/>
    </row>
    <row r="54" spans="1:13" s="105" customFormat="1" ht="11.25" customHeight="1">
      <c r="A54" s="104"/>
      <c r="B54" s="104"/>
      <c r="C54" s="50"/>
      <c r="D54" s="529"/>
      <c r="E54" s="529"/>
      <c r="F54" s="440"/>
      <c r="G54" s="632"/>
      <c r="H54" s="632"/>
      <c r="I54" s="632"/>
      <c r="J54" s="632"/>
      <c r="K54" s="632"/>
      <c r="L54" s="632"/>
      <c r="M54" s="163"/>
    </row>
    <row r="55" spans="1:13" s="228" customFormat="1" ht="11.25" customHeight="1">
      <c r="B55" s="107"/>
      <c r="C55" s="111"/>
      <c r="D55" s="406"/>
      <c r="E55" s="406"/>
      <c r="F55" s="404"/>
      <c r="G55" s="404"/>
      <c r="H55" s="404"/>
      <c r="I55" s="404"/>
      <c r="J55" s="404"/>
      <c r="K55" s="404"/>
      <c r="L55" s="404"/>
      <c r="M55" s="220"/>
    </row>
    <row r="56" spans="1:13" s="228" customFormat="1" ht="11.25" customHeight="1">
      <c r="A56" s="107"/>
      <c r="B56" s="107"/>
      <c r="C56" s="111"/>
      <c r="D56" s="404"/>
      <c r="E56" s="404"/>
      <c r="F56" s="404"/>
      <c r="G56" s="404"/>
      <c r="H56" s="404"/>
      <c r="I56" s="404"/>
      <c r="J56" s="404"/>
      <c r="K56" s="404"/>
      <c r="L56" s="404"/>
      <c r="M56" s="220"/>
    </row>
    <row r="57" spans="1:13" ht="11.25" customHeight="1">
      <c r="A57" s="228"/>
    </row>
    <row r="58" spans="1:13" ht="11.25" customHeight="1"/>
    <row r="59" spans="1:13" ht="11.25" customHeight="1"/>
    <row r="60" spans="1:13" ht="11.25" customHeight="1"/>
    <row r="61" spans="1:13" ht="11.25" customHeight="1"/>
    <row r="62" spans="1:13" ht="11.25" customHeight="1"/>
    <row r="63" spans="1:13" ht="11.25" customHeight="1"/>
    <row r="64" spans="1:13" ht="11.25" customHeight="1"/>
    <row r="65" spans="1:12" ht="11.25" customHeight="1"/>
    <row r="66" spans="1:12" ht="11.25" customHeight="1">
      <c r="A66" s="101"/>
      <c r="B66" s="101"/>
      <c r="C66" s="13"/>
      <c r="D66" s="466"/>
      <c r="E66" s="466"/>
      <c r="F66" s="466"/>
      <c r="G66" s="466"/>
      <c r="H66" s="466"/>
      <c r="I66" s="466"/>
      <c r="J66" s="466"/>
      <c r="K66" s="466"/>
      <c r="L66" s="466"/>
    </row>
    <row r="67" spans="1:12" ht="11.25" customHeight="1">
      <c r="A67" s="101"/>
      <c r="B67" s="101"/>
      <c r="C67" s="13"/>
      <c r="D67" s="466"/>
      <c r="E67" s="466"/>
      <c r="F67" s="466"/>
      <c r="G67" s="466"/>
      <c r="H67" s="466"/>
      <c r="I67" s="466"/>
      <c r="J67" s="466"/>
      <c r="K67" s="466"/>
      <c r="L67" s="466"/>
    </row>
    <row r="68" spans="1:12" ht="11.25" customHeight="1">
      <c r="A68" s="101"/>
      <c r="B68" s="101"/>
      <c r="C68" s="13"/>
      <c r="D68" s="466"/>
      <c r="E68" s="466"/>
      <c r="F68" s="466"/>
      <c r="G68" s="466"/>
      <c r="H68" s="466"/>
      <c r="I68" s="466"/>
      <c r="J68" s="466"/>
      <c r="K68" s="466"/>
      <c r="L68" s="466"/>
    </row>
    <row r="69" spans="1:12" ht="11.25" customHeight="1">
      <c r="A69" s="101"/>
      <c r="B69" s="101"/>
      <c r="C69" s="13"/>
      <c r="D69" s="466"/>
      <c r="E69" s="466"/>
      <c r="F69" s="466"/>
      <c r="G69" s="466"/>
      <c r="H69" s="466"/>
      <c r="I69" s="466"/>
      <c r="J69" s="466"/>
      <c r="K69" s="466"/>
      <c r="L69" s="466"/>
    </row>
    <row r="70" spans="1:12" ht="11.25" customHeight="1">
      <c r="A70" s="101"/>
      <c r="B70" s="101"/>
      <c r="C70" s="13"/>
      <c r="D70" s="466"/>
      <c r="E70" s="466"/>
      <c r="F70" s="466"/>
      <c r="G70" s="466"/>
      <c r="H70" s="466"/>
      <c r="I70" s="466"/>
      <c r="J70" s="466"/>
      <c r="K70" s="466"/>
      <c r="L70" s="466"/>
    </row>
    <row r="71" spans="1:12" ht="11.25" customHeight="1">
      <c r="A71" s="101"/>
      <c r="B71" s="101"/>
      <c r="C71" s="13"/>
      <c r="D71" s="466"/>
      <c r="E71" s="466"/>
      <c r="F71" s="466"/>
      <c r="G71" s="466"/>
      <c r="H71" s="466"/>
      <c r="I71" s="466"/>
      <c r="J71" s="466"/>
      <c r="K71" s="466"/>
      <c r="L71" s="466"/>
    </row>
    <row r="72" spans="1:12" ht="11.25" customHeight="1">
      <c r="A72" s="101"/>
      <c r="B72" s="101"/>
      <c r="C72" s="13"/>
      <c r="D72" s="466"/>
      <c r="E72" s="466"/>
      <c r="F72" s="466"/>
      <c r="G72" s="466"/>
      <c r="H72" s="466"/>
      <c r="I72" s="466"/>
      <c r="J72" s="466"/>
      <c r="K72" s="466"/>
      <c r="L72" s="466"/>
    </row>
    <row r="73" spans="1:12" ht="11.25" customHeight="1">
      <c r="A73" s="101"/>
      <c r="B73" s="101"/>
      <c r="C73" s="13"/>
      <c r="D73" s="466"/>
      <c r="E73" s="466"/>
      <c r="F73" s="466"/>
      <c r="G73" s="466"/>
      <c r="H73" s="466"/>
      <c r="I73" s="466"/>
      <c r="J73" s="466"/>
      <c r="K73" s="466"/>
      <c r="L73" s="466"/>
    </row>
    <row r="74" spans="1:12" ht="11.25" customHeight="1">
      <c r="A74" s="101"/>
      <c r="B74" s="101"/>
      <c r="C74" s="13"/>
      <c r="D74" s="466"/>
      <c r="E74" s="466"/>
      <c r="F74" s="466"/>
      <c r="G74" s="466"/>
      <c r="H74" s="466"/>
      <c r="I74" s="466"/>
      <c r="J74" s="466"/>
      <c r="K74" s="466"/>
      <c r="L74" s="466"/>
    </row>
    <row r="75" spans="1:12" ht="11.25" customHeight="1">
      <c r="A75" s="101"/>
      <c r="B75" s="101"/>
      <c r="C75" s="13"/>
      <c r="D75" s="466"/>
      <c r="E75" s="466"/>
      <c r="F75" s="466"/>
      <c r="G75" s="466"/>
      <c r="H75" s="466"/>
      <c r="I75" s="466"/>
      <c r="J75" s="466"/>
      <c r="K75" s="466"/>
      <c r="L75" s="466"/>
    </row>
    <row r="76" spans="1:12" ht="11.25" customHeight="1">
      <c r="A76" s="101"/>
      <c r="B76" s="101"/>
      <c r="C76" s="13"/>
      <c r="D76" s="466"/>
      <c r="E76" s="466"/>
      <c r="F76" s="466"/>
      <c r="G76" s="466"/>
      <c r="H76" s="466"/>
      <c r="I76" s="466"/>
      <c r="J76" s="466"/>
      <c r="K76" s="466"/>
      <c r="L76" s="466"/>
    </row>
    <row r="77" spans="1:12" ht="11.25" customHeight="1">
      <c r="A77" s="101"/>
      <c r="B77" s="101"/>
      <c r="C77" s="13"/>
      <c r="D77" s="466"/>
      <c r="E77" s="466"/>
      <c r="F77" s="466"/>
      <c r="G77" s="466"/>
      <c r="H77" s="466"/>
      <c r="I77" s="466"/>
      <c r="J77" s="466"/>
      <c r="K77" s="466"/>
      <c r="L77" s="466"/>
    </row>
    <row r="78" spans="1:12" ht="11.25" customHeight="1">
      <c r="A78" s="101"/>
      <c r="B78" s="101"/>
      <c r="C78" s="13"/>
      <c r="D78" s="466"/>
      <c r="E78" s="466"/>
      <c r="F78" s="466"/>
      <c r="G78" s="466"/>
      <c r="H78" s="466"/>
      <c r="I78" s="466"/>
      <c r="J78" s="466"/>
      <c r="K78" s="466"/>
      <c r="L78" s="466"/>
    </row>
    <row r="79" spans="1:12" ht="11.25" customHeight="1">
      <c r="A79" s="101"/>
      <c r="B79" s="101"/>
      <c r="C79" s="13"/>
      <c r="D79" s="466"/>
      <c r="E79" s="466"/>
      <c r="F79" s="466"/>
      <c r="G79" s="466"/>
      <c r="H79" s="466"/>
      <c r="I79" s="466"/>
      <c r="J79" s="466"/>
      <c r="K79" s="466"/>
      <c r="L79" s="466"/>
    </row>
  </sheetData>
  <sortState ref="G4:M29">
    <sortCondition ref="H4:H29"/>
  </sortState>
  <hyperlinks>
    <hyperlink ref="C2" location="metodologie!A1" display="metodologie"/>
    <hyperlink ref="C1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sqref="A1:J1"/>
    </sheetView>
  </sheetViews>
  <sheetFormatPr defaultRowHeight="12.75"/>
  <cols>
    <col min="6" max="6" width="3.5703125" customWidth="1"/>
    <col min="7" max="7" width="13.28515625" customWidth="1"/>
  </cols>
  <sheetData>
    <row r="2" spans="7:7">
      <c r="G2" s="115" t="s">
        <v>83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1027" r:id="rId4">
          <objectPr defaultSize="0" r:id="rId5">
            <anchor moveWithCells="1">
              <from>
                <xdr:col>0</xdr:col>
                <xdr:colOff>57150</xdr:colOff>
                <xdr:row>0</xdr:row>
                <xdr:rowOff>9525</xdr:rowOff>
              </from>
              <to>
                <xdr:col>4</xdr:col>
                <xdr:colOff>571500</xdr:colOff>
                <xdr:row>42</xdr:row>
                <xdr:rowOff>0</xdr:rowOff>
              </to>
            </anchor>
          </objectPr>
        </oleObject>
      </mc:Choice>
      <mc:Fallback>
        <oleObject progId="Dokument" shapeId="102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4.28515625" style="102" customWidth="1"/>
    <col min="2" max="4" width="5.7109375" style="102" customWidth="1"/>
    <col min="5" max="5" width="2.85546875" style="90" customWidth="1"/>
    <col min="6" max="6" width="14.140625" style="90" customWidth="1"/>
    <col min="7" max="7" width="26.85546875" style="612" customWidth="1"/>
    <col min="8" max="12" width="7.28515625" style="612" customWidth="1"/>
    <col min="13" max="29" width="7.28515625" style="125" customWidth="1"/>
    <col min="30" max="31" width="9.140625" style="125"/>
    <col min="32" max="16384" width="9.140625" style="101"/>
  </cols>
  <sheetData>
    <row r="1" spans="1:25" s="103" customFormat="1" ht="24" customHeight="1">
      <c r="A1" s="786" t="s">
        <v>51</v>
      </c>
      <c r="B1" s="786"/>
      <c r="C1" s="786"/>
      <c r="D1" s="790"/>
      <c r="E1" s="73"/>
      <c r="F1" s="100" t="s">
        <v>83</v>
      </c>
      <c r="G1" s="511"/>
      <c r="H1" s="511"/>
      <c r="I1" s="511"/>
      <c r="J1" s="511"/>
      <c r="K1" s="511"/>
      <c r="L1" s="612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s="90" customFormat="1" ht="18.75" customHeight="1">
      <c r="A2" s="83" t="s">
        <v>304</v>
      </c>
      <c r="F2" s="115" t="s">
        <v>84</v>
      </c>
      <c r="G2" s="637"/>
      <c r="H2" s="612"/>
      <c r="I2" s="612"/>
      <c r="J2" s="612"/>
      <c r="K2" s="612"/>
      <c r="L2" s="612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5" s="107" customFormat="1" ht="11.25" customHeight="1">
      <c r="A3" s="106"/>
      <c r="D3" s="7" t="s">
        <v>121</v>
      </c>
      <c r="E3" s="126"/>
      <c r="F3" s="126"/>
      <c r="G3" s="511"/>
      <c r="H3" s="511"/>
      <c r="I3" s="612"/>
      <c r="J3" s="612"/>
      <c r="K3" s="612"/>
      <c r="L3" s="612"/>
      <c r="M3" s="127"/>
      <c r="N3" s="127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s="108" customFormat="1" ht="10.5" customHeight="1">
      <c r="A4" s="84"/>
      <c r="B4" s="85">
        <v>2015</v>
      </c>
      <c r="C4" s="128">
        <v>2016</v>
      </c>
      <c r="D4" s="128">
        <v>2017</v>
      </c>
      <c r="E4" s="96"/>
      <c r="F4" s="96"/>
      <c r="G4" s="410"/>
      <c r="H4" s="410"/>
      <c r="I4" s="410"/>
      <c r="J4" s="410"/>
      <c r="K4" s="638"/>
      <c r="L4" s="638"/>
      <c r="M4" s="129"/>
      <c r="N4" s="129"/>
      <c r="O4" s="129"/>
      <c r="P4" s="129"/>
      <c r="Q4" s="125"/>
      <c r="R4" s="125"/>
    </row>
    <row r="5" spans="1:25" s="108" customFormat="1" ht="9" customHeight="1">
      <c r="A5" s="106" t="s">
        <v>270</v>
      </c>
      <c r="B5" s="130">
        <v>66.572999999999993</v>
      </c>
      <c r="C5" s="131">
        <v>71.926000000000002</v>
      </c>
      <c r="D5" s="131">
        <v>72.001999999999995</v>
      </c>
      <c r="E5" s="657"/>
      <c r="F5" s="132"/>
      <c r="G5" s="476"/>
      <c r="H5" s="410"/>
      <c r="I5" s="410"/>
      <c r="J5" s="410"/>
      <c r="K5" s="564"/>
      <c r="L5" s="564"/>
      <c r="M5" s="67"/>
      <c r="N5" s="67"/>
      <c r="O5" s="67"/>
      <c r="P5" s="67"/>
      <c r="Q5" s="111"/>
      <c r="R5" s="111"/>
    </row>
    <row r="6" spans="1:25" s="228" customFormat="1" ht="9" customHeight="1">
      <c r="A6" s="282" t="s">
        <v>197</v>
      </c>
      <c r="B6" s="135">
        <v>59.911000000000001</v>
      </c>
      <c r="C6" s="136">
        <v>65.355000000000004</v>
      </c>
      <c r="D6" s="136">
        <v>64.655000000000001</v>
      </c>
      <c r="E6" s="657"/>
      <c r="F6" s="132"/>
      <c r="G6" s="450"/>
      <c r="H6" s="410"/>
      <c r="I6" s="410"/>
      <c r="J6" s="410"/>
      <c r="K6" s="426"/>
      <c r="L6" s="426"/>
      <c r="M6" s="65"/>
      <c r="N6" s="65"/>
      <c r="O6" s="65"/>
      <c r="P6" s="65"/>
      <c r="Q6" s="53"/>
      <c r="R6" s="111"/>
    </row>
    <row r="7" spans="1:25" s="108" customFormat="1" ht="9" customHeight="1">
      <c r="A7" s="112" t="s">
        <v>198</v>
      </c>
      <c r="B7" s="135">
        <v>6.6619999999999999</v>
      </c>
      <c r="C7" s="136">
        <v>6.5709999999999997</v>
      </c>
      <c r="D7" s="136">
        <v>7.3470000000000004</v>
      </c>
      <c r="E7" s="32"/>
      <c r="F7" s="32"/>
      <c r="G7" s="442"/>
      <c r="H7" s="410"/>
      <c r="I7" s="410"/>
      <c r="J7" s="410"/>
      <c r="K7" s="426"/>
      <c r="L7" s="426"/>
      <c r="M7" s="65"/>
      <c r="N7" s="65"/>
      <c r="O7" s="65"/>
      <c r="P7" s="65"/>
      <c r="Q7" s="111"/>
      <c r="R7" s="111"/>
    </row>
    <row r="8" spans="1:25" s="108" customFormat="1" ht="9" customHeight="1">
      <c r="A8" s="86" t="s">
        <v>122</v>
      </c>
      <c r="B8" s="137"/>
      <c r="C8" s="138"/>
      <c r="D8" s="138"/>
      <c r="E8" s="26"/>
      <c r="F8" s="26"/>
      <c r="G8" s="595"/>
      <c r="H8" s="410"/>
      <c r="I8" s="410"/>
      <c r="J8" s="410"/>
      <c r="K8" s="429"/>
      <c r="L8" s="429"/>
      <c r="M8" s="66"/>
      <c r="N8" s="66"/>
      <c r="O8" s="66"/>
      <c r="P8" s="397"/>
      <c r="Q8" s="111"/>
      <c r="R8" s="111"/>
    </row>
    <row r="9" spans="1:25" s="108" customFormat="1" ht="9" customHeight="1">
      <c r="A9" s="284" t="s">
        <v>256</v>
      </c>
      <c r="B9" s="137">
        <v>44.933</v>
      </c>
      <c r="C9" s="138">
        <v>46.594000000000001</v>
      </c>
      <c r="D9" s="138">
        <v>47.817999999999998</v>
      </c>
      <c r="E9" s="26"/>
      <c r="F9" s="26"/>
      <c r="G9" s="639"/>
      <c r="H9" s="410"/>
      <c r="I9" s="410"/>
      <c r="J9" s="410"/>
      <c r="K9" s="429"/>
      <c r="L9" s="429"/>
      <c r="M9" s="66"/>
      <c r="N9" s="66"/>
      <c r="O9" s="66"/>
      <c r="P9" s="66"/>
      <c r="Q9" s="111"/>
      <c r="R9" s="111"/>
    </row>
    <row r="10" spans="1:25" s="108" customFormat="1" ht="9" customHeight="1">
      <c r="A10" s="322" t="s">
        <v>257</v>
      </c>
      <c r="B10" s="137">
        <v>21.639999999999993</v>
      </c>
      <c r="C10" s="138">
        <v>25.332000000000001</v>
      </c>
      <c r="D10" s="138">
        <v>24.184999999999999</v>
      </c>
      <c r="E10" s="26"/>
      <c r="F10" s="26"/>
      <c r="G10" s="640"/>
      <c r="H10" s="410"/>
      <c r="I10" s="410"/>
      <c r="J10" s="410"/>
      <c r="K10" s="429"/>
      <c r="L10" s="429"/>
      <c r="M10" s="66"/>
      <c r="N10" s="66"/>
      <c r="O10" s="66"/>
      <c r="P10" s="66"/>
      <c r="Q10" s="111"/>
      <c r="R10" s="111"/>
    </row>
    <row r="11" spans="1:25" s="228" customFormat="1" ht="9" customHeight="1">
      <c r="A11" s="86" t="s">
        <v>271</v>
      </c>
      <c r="B11" s="137"/>
      <c r="C11" s="138"/>
      <c r="D11" s="138"/>
      <c r="E11" s="26"/>
      <c r="F11" s="26"/>
      <c r="G11" s="641"/>
      <c r="H11" s="642"/>
      <c r="I11" s="643"/>
      <c r="J11" s="643"/>
      <c r="K11" s="643"/>
      <c r="L11" s="643"/>
      <c r="M11" s="66"/>
      <c r="N11" s="66"/>
      <c r="O11" s="66"/>
      <c r="P11" s="139"/>
      <c r="Q11" s="111"/>
      <c r="R11" s="111"/>
    </row>
    <row r="12" spans="1:25" s="228" customFormat="1" ht="9" customHeight="1">
      <c r="A12" s="322" t="s">
        <v>272</v>
      </c>
      <c r="B12" s="137">
        <v>12.106999999999999</v>
      </c>
      <c r="C12" s="138">
        <v>14.208</v>
      </c>
      <c r="D12" s="138">
        <v>16.559999999999999</v>
      </c>
      <c r="E12" s="26"/>
      <c r="F12" s="26"/>
      <c r="G12" s="644"/>
      <c r="H12" s="406"/>
      <c r="I12" s="406"/>
      <c r="J12" s="406"/>
      <c r="K12" s="429"/>
      <c r="L12" s="429"/>
      <c r="M12" s="66"/>
      <c r="N12" s="66"/>
      <c r="O12" s="66"/>
      <c r="P12" s="66"/>
      <c r="Q12" s="111"/>
      <c r="R12" s="111"/>
    </row>
    <row r="13" spans="1:25" s="228" customFormat="1" ht="9" customHeight="1">
      <c r="A13" s="322" t="s">
        <v>273</v>
      </c>
      <c r="B13" s="137">
        <v>54.466000000000001</v>
      </c>
      <c r="C13" s="138">
        <v>57.718000000000004</v>
      </c>
      <c r="D13" s="138">
        <v>55.442999999999998</v>
      </c>
      <c r="E13" s="26"/>
      <c r="F13" s="26"/>
      <c r="G13" s="644"/>
      <c r="H13" s="406"/>
      <c r="I13" s="406"/>
      <c r="J13" s="406"/>
      <c r="K13" s="429"/>
      <c r="L13" s="429"/>
      <c r="M13" s="66"/>
      <c r="N13" s="66"/>
      <c r="O13" s="66"/>
      <c r="P13" s="66"/>
      <c r="Q13" s="218"/>
      <c r="R13" s="111"/>
      <c r="S13" s="133"/>
      <c r="T13" s="134"/>
      <c r="U13" s="111"/>
      <c r="V13" s="111"/>
      <c r="W13" s="111"/>
      <c r="X13" s="111"/>
      <c r="Y13" s="111"/>
    </row>
    <row r="14" spans="1:25" s="228" customFormat="1" ht="9" customHeight="1">
      <c r="A14" s="86" t="s">
        <v>274</v>
      </c>
      <c r="B14" s="137"/>
      <c r="C14" s="138"/>
      <c r="D14" s="138"/>
      <c r="E14" s="26"/>
      <c r="F14" s="26"/>
      <c r="G14" s="641"/>
      <c r="H14" s="406"/>
      <c r="I14" s="406"/>
      <c r="J14" s="406"/>
      <c r="K14" s="429"/>
      <c r="L14" s="429"/>
      <c r="M14" s="66"/>
      <c r="N14" s="66"/>
      <c r="O14" s="66"/>
      <c r="P14" s="139"/>
      <c r="Q14" s="218"/>
      <c r="R14" s="111"/>
      <c r="S14" s="133"/>
      <c r="T14" s="134"/>
      <c r="U14" s="111"/>
      <c r="V14" s="111"/>
      <c r="W14" s="111"/>
      <c r="X14" s="111"/>
      <c r="Y14" s="111"/>
    </row>
    <row r="15" spans="1:25" s="228" customFormat="1" ht="9" customHeight="1">
      <c r="A15" s="322" t="s">
        <v>275</v>
      </c>
      <c r="B15" s="137">
        <v>7.7649999999999997</v>
      </c>
      <c r="C15" s="138">
        <v>10.532999999999999</v>
      </c>
      <c r="D15" s="138">
        <v>8.4670000000000005</v>
      </c>
      <c r="E15" s="26"/>
      <c r="F15" s="26"/>
      <c r="G15" s="644"/>
      <c r="H15" s="406"/>
      <c r="I15" s="406"/>
      <c r="J15" s="406"/>
      <c r="K15" s="429"/>
      <c r="L15" s="429"/>
      <c r="M15" s="66"/>
      <c r="N15" s="66"/>
      <c r="O15" s="66"/>
      <c r="P15" s="66"/>
      <c r="Q15" s="218"/>
      <c r="R15" s="111"/>
      <c r="S15" s="133"/>
      <c r="T15" s="134"/>
      <c r="U15" s="111"/>
      <c r="V15" s="111"/>
      <c r="W15" s="111"/>
      <c r="X15" s="111"/>
      <c r="Y15" s="111"/>
    </row>
    <row r="16" spans="1:25" s="228" customFormat="1" ht="9" customHeight="1">
      <c r="A16" s="322" t="s">
        <v>276</v>
      </c>
      <c r="B16" s="137">
        <v>41.774000000000001</v>
      </c>
      <c r="C16" s="138">
        <v>45.125999999999998</v>
      </c>
      <c r="D16" s="138">
        <v>45.893999999999998</v>
      </c>
      <c r="E16" s="26"/>
      <c r="F16" s="26"/>
      <c r="G16" s="644"/>
      <c r="H16" s="406"/>
      <c r="I16" s="406"/>
      <c r="J16" s="406"/>
      <c r="K16" s="429"/>
      <c r="L16" s="429"/>
      <c r="M16" s="66"/>
      <c r="N16" s="66"/>
      <c r="O16" s="66"/>
      <c r="P16" s="66"/>
      <c r="Q16" s="218"/>
      <c r="R16" s="111"/>
      <c r="S16" s="133"/>
      <c r="T16" s="134"/>
      <c r="U16" s="111"/>
      <c r="V16" s="111"/>
      <c r="W16" s="111"/>
      <c r="X16" s="111"/>
      <c r="Y16" s="111"/>
    </row>
    <row r="17" spans="1:31" s="228" customFormat="1" ht="9" customHeight="1">
      <c r="A17" s="322" t="s">
        <v>277</v>
      </c>
      <c r="B17" s="137">
        <v>5.024</v>
      </c>
      <c r="C17" s="138">
        <v>4.88</v>
      </c>
      <c r="D17" s="138">
        <v>6.7430000000000003</v>
      </c>
      <c r="E17" s="26"/>
      <c r="F17" s="26"/>
      <c r="G17" s="644"/>
      <c r="H17" s="406"/>
      <c r="I17" s="406"/>
      <c r="J17" s="406"/>
      <c r="K17" s="429"/>
      <c r="L17" s="429"/>
      <c r="M17" s="66"/>
      <c r="N17" s="66"/>
      <c r="O17" s="66"/>
      <c r="P17" s="66"/>
      <c r="Q17" s="218"/>
      <c r="R17" s="111"/>
      <c r="S17" s="133"/>
      <c r="T17" s="134"/>
      <c r="U17" s="111"/>
      <c r="V17" s="111"/>
      <c r="W17" s="111"/>
      <c r="X17" s="111"/>
      <c r="Y17" s="111"/>
    </row>
    <row r="18" spans="1:31" s="228" customFormat="1" ht="9" customHeight="1">
      <c r="A18" s="322" t="s">
        <v>278</v>
      </c>
      <c r="B18" s="137">
        <v>12.009999999999991</v>
      </c>
      <c r="C18" s="138">
        <v>11.387</v>
      </c>
      <c r="D18" s="138">
        <v>10.899000000000001</v>
      </c>
      <c r="E18" s="26"/>
      <c r="F18" s="26"/>
      <c r="G18" s="644"/>
      <c r="H18" s="406"/>
      <c r="I18" s="406"/>
      <c r="J18" s="406"/>
      <c r="K18" s="429"/>
      <c r="L18" s="429"/>
      <c r="M18" s="66"/>
      <c r="N18" s="66"/>
      <c r="O18" s="66"/>
      <c r="P18" s="66"/>
      <c r="Q18" s="218"/>
      <c r="R18" s="111"/>
      <c r="S18" s="133"/>
      <c r="T18" s="134"/>
      <c r="U18" s="111"/>
      <c r="V18" s="111"/>
      <c r="W18" s="111"/>
      <c r="X18" s="111"/>
      <c r="Y18" s="111"/>
    </row>
    <row r="19" spans="1:31" s="108" customFormat="1" ht="9" customHeight="1">
      <c r="A19" s="86" t="s">
        <v>36</v>
      </c>
      <c r="B19" s="137"/>
      <c r="C19" s="138"/>
      <c r="D19" s="138"/>
      <c r="E19" s="26"/>
      <c r="F19" s="26"/>
      <c r="G19" s="595"/>
      <c r="H19" s="410"/>
      <c r="I19" s="410"/>
      <c r="J19" s="410"/>
      <c r="K19" s="429"/>
      <c r="L19" s="429"/>
      <c r="M19" s="66"/>
      <c r="N19" s="66"/>
      <c r="O19" s="66"/>
      <c r="P19" s="66"/>
      <c r="R19" s="125"/>
      <c r="S19" s="125"/>
      <c r="T19" s="125"/>
      <c r="U19" s="125"/>
      <c r="V19" s="125"/>
      <c r="W19" s="125"/>
      <c r="X19" s="125"/>
      <c r="Y19" s="125"/>
    </row>
    <row r="20" spans="1:31" s="108" customFormat="1" ht="9" customHeight="1">
      <c r="A20" s="107" t="s">
        <v>279</v>
      </c>
      <c r="B20" s="137">
        <v>15.752999999999993</v>
      </c>
      <c r="C20" s="137">
        <v>15.513999999999996</v>
      </c>
      <c r="D20" s="138">
        <v>14.831</v>
      </c>
      <c r="E20" s="26"/>
      <c r="F20" s="26"/>
      <c r="G20" s="410"/>
      <c r="H20" s="410"/>
      <c r="I20" s="410"/>
      <c r="J20" s="410"/>
      <c r="K20" s="429"/>
      <c r="L20" s="429"/>
      <c r="M20" s="66"/>
      <c r="N20" s="66"/>
      <c r="O20" s="66"/>
      <c r="P20" s="66"/>
      <c r="R20" s="125"/>
      <c r="S20" s="125"/>
      <c r="T20" s="125"/>
      <c r="U20" s="125"/>
      <c r="V20" s="125"/>
      <c r="W20" s="125"/>
      <c r="X20" s="125"/>
      <c r="Y20" s="125"/>
    </row>
    <row r="21" spans="1:31" s="108" customFormat="1" ht="9" customHeight="1">
      <c r="A21" s="107" t="s">
        <v>123</v>
      </c>
      <c r="B21" s="137">
        <v>25.452999999999999</v>
      </c>
      <c r="C21" s="138">
        <v>28.332000000000001</v>
      </c>
      <c r="D21" s="138">
        <v>28.559000000000001</v>
      </c>
      <c r="E21" s="26"/>
      <c r="F21" s="26"/>
      <c r="G21" s="410"/>
      <c r="H21" s="410"/>
      <c r="I21" s="410"/>
      <c r="J21" s="410"/>
      <c r="K21" s="429"/>
      <c r="L21" s="429"/>
      <c r="M21" s="66"/>
      <c r="N21" s="66"/>
      <c r="O21" s="66"/>
      <c r="P21" s="66"/>
      <c r="R21" s="125"/>
      <c r="S21" s="125"/>
      <c r="T21" s="125"/>
      <c r="U21" s="125"/>
      <c r="V21" s="125"/>
      <c r="W21" s="125"/>
      <c r="X21" s="125"/>
      <c r="Y21" s="125"/>
    </row>
    <row r="22" spans="1:31" s="108" customFormat="1" ht="9" customHeight="1">
      <c r="A22" s="107" t="s">
        <v>124</v>
      </c>
      <c r="B22" s="137">
        <v>15.327</v>
      </c>
      <c r="C22" s="138">
        <v>17.722000000000001</v>
      </c>
      <c r="D22" s="138">
        <v>17.73</v>
      </c>
      <c r="E22" s="26"/>
      <c r="F22" s="26"/>
      <c r="G22" s="410"/>
      <c r="H22" s="410"/>
      <c r="I22" s="410"/>
      <c r="J22" s="410"/>
      <c r="K22" s="429"/>
      <c r="L22" s="429"/>
      <c r="M22" s="66"/>
      <c r="N22" s="66"/>
      <c r="O22" s="66"/>
      <c r="P22" s="66"/>
      <c r="R22" s="125"/>
      <c r="S22" s="125"/>
      <c r="T22" s="125"/>
      <c r="U22" s="125"/>
      <c r="V22" s="125"/>
      <c r="W22" s="125"/>
      <c r="X22" s="125"/>
      <c r="Y22" s="125"/>
    </row>
    <row r="23" spans="1:31" s="108" customFormat="1" ht="9" customHeight="1">
      <c r="A23" s="107" t="s">
        <v>125</v>
      </c>
      <c r="B23" s="137">
        <v>10.039999999999999</v>
      </c>
      <c r="C23" s="138">
        <v>10.358000000000001</v>
      </c>
      <c r="D23" s="138">
        <v>10.882999999999999</v>
      </c>
      <c r="E23" s="26"/>
      <c r="F23" s="26"/>
      <c r="G23" s="410"/>
      <c r="H23" s="410"/>
      <c r="I23" s="410"/>
      <c r="J23" s="410"/>
      <c r="K23" s="429"/>
      <c r="L23" s="429"/>
      <c r="M23" s="66"/>
      <c r="N23" s="66"/>
      <c r="O23" s="66"/>
      <c r="P23" s="66"/>
      <c r="R23" s="125"/>
      <c r="S23" s="125"/>
      <c r="T23" s="125"/>
      <c r="U23" s="125"/>
      <c r="V23" s="125"/>
      <c r="W23" s="125"/>
      <c r="X23" s="125"/>
      <c r="Y23" s="125"/>
    </row>
    <row r="24" spans="1:31" s="108" customFormat="1" ht="9" customHeight="1">
      <c r="A24" s="86" t="s">
        <v>126</v>
      </c>
      <c r="B24" s="141"/>
      <c r="C24" s="142"/>
      <c r="D24" s="142"/>
      <c r="E24" s="26"/>
      <c r="F24" s="26"/>
      <c r="G24" s="595"/>
      <c r="H24" s="410"/>
      <c r="I24" s="410"/>
      <c r="J24" s="410"/>
      <c r="K24" s="429"/>
      <c r="L24" s="429"/>
      <c r="M24" s="66"/>
      <c r="N24" s="66"/>
      <c r="O24" s="66"/>
      <c r="P24" s="66"/>
      <c r="Q24" s="140"/>
      <c r="R24" s="125"/>
      <c r="S24" s="125"/>
      <c r="T24" s="125"/>
      <c r="U24" s="125"/>
      <c r="V24" s="111"/>
      <c r="W24" s="111"/>
      <c r="X24" s="111"/>
      <c r="Y24" s="111"/>
    </row>
    <row r="25" spans="1:31" s="108" customFormat="1" ht="9" customHeight="1">
      <c r="A25" s="107" t="s">
        <v>129</v>
      </c>
      <c r="B25" s="141">
        <v>10.913999999999994</v>
      </c>
      <c r="C25" s="141">
        <v>11.157000000000004</v>
      </c>
      <c r="D25" s="142">
        <v>9.6340000000000003</v>
      </c>
      <c r="E25" s="26"/>
      <c r="F25" s="26"/>
      <c r="G25" s="410"/>
      <c r="H25" s="410"/>
      <c r="I25" s="410"/>
      <c r="J25" s="410"/>
      <c r="K25" s="429"/>
      <c r="L25" s="429"/>
      <c r="M25" s="66"/>
      <c r="N25" s="66"/>
      <c r="O25" s="66"/>
      <c r="P25" s="66"/>
      <c r="R25" s="125"/>
      <c r="S25" s="125"/>
      <c r="T25" s="125"/>
      <c r="U25" s="125"/>
      <c r="V25" s="111"/>
      <c r="W25" s="111"/>
      <c r="X25" s="111"/>
      <c r="Y25" s="111"/>
    </row>
    <row r="26" spans="1:31" s="108" customFormat="1" ht="9" customHeight="1">
      <c r="A26" s="107" t="s">
        <v>128</v>
      </c>
      <c r="B26" s="141">
        <v>9.9320000000000004</v>
      </c>
      <c r="C26" s="142">
        <v>10.276</v>
      </c>
      <c r="D26" s="142">
        <v>11.911</v>
      </c>
      <c r="E26" s="26"/>
      <c r="F26" s="26"/>
      <c r="G26" s="410"/>
      <c r="H26" s="410"/>
      <c r="I26" s="410"/>
      <c r="J26" s="410"/>
      <c r="K26" s="429"/>
      <c r="L26" s="429"/>
      <c r="M26" s="66"/>
      <c r="N26" s="66"/>
      <c r="O26" s="66"/>
      <c r="P26" s="66"/>
      <c r="R26" s="125"/>
      <c r="S26" s="125"/>
      <c r="T26" s="125"/>
      <c r="U26" s="125"/>
      <c r="V26" s="111"/>
      <c r="W26" s="111"/>
      <c r="X26" s="111"/>
      <c r="Y26" s="111"/>
    </row>
    <row r="27" spans="1:31" s="108" customFormat="1" ht="9" customHeight="1">
      <c r="A27" s="88" t="s">
        <v>127</v>
      </c>
      <c r="B27" s="143">
        <v>45.726999999999997</v>
      </c>
      <c r="C27" s="165">
        <v>50.493000000000002</v>
      </c>
      <c r="D27" s="165">
        <v>50.457999999999998</v>
      </c>
      <c r="E27" s="26"/>
      <c r="F27" s="26"/>
      <c r="G27" s="410"/>
      <c r="H27" s="410"/>
      <c r="I27" s="410"/>
      <c r="J27" s="410"/>
      <c r="K27" s="429"/>
      <c r="L27" s="429"/>
      <c r="M27" s="66"/>
      <c r="N27" s="66"/>
      <c r="O27" s="66"/>
      <c r="P27" s="66"/>
      <c r="R27" s="125"/>
      <c r="S27" s="125"/>
      <c r="T27" s="125"/>
      <c r="U27" s="125"/>
      <c r="V27" s="125"/>
      <c r="W27" s="125"/>
      <c r="X27" s="125"/>
      <c r="Y27" s="125"/>
    </row>
    <row r="28" spans="1:31" ht="8.25" customHeight="1">
      <c r="B28" s="6"/>
      <c r="C28" s="6"/>
      <c r="D28" s="6"/>
      <c r="E28" s="26"/>
      <c r="F28" s="26"/>
      <c r="N28" s="129"/>
      <c r="Q28" s="101"/>
      <c r="Z28" s="101"/>
      <c r="AA28" s="101"/>
      <c r="AB28" s="101"/>
      <c r="AC28" s="101"/>
      <c r="AD28" s="101"/>
      <c r="AE28" s="101"/>
    </row>
    <row r="29" spans="1:31" ht="11.25" customHeight="1">
      <c r="A29" s="144" t="s">
        <v>296</v>
      </c>
      <c r="G29" s="511" t="s">
        <v>136</v>
      </c>
      <c r="Q29" s="101"/>
      <c r="Z29" s="101"/>
      <c r="AA29" s="101"/>
      <c r="AB29" s="101"/>
      <c r="AC29" s="101"/>
      <c r="AD29" s="101"/>
      <c r="AE29" s="101"/>
    </row>
    <row r="30" spans="1:31" ht="12" customHeight="1">
      <c r="G30" s="645"/>
      <c r="H30" s="646">
        <v>1997</v>
      </c>
      <c r="I30" s="646">
        <v>2002</v>
      </c>
      <c r="J30" s="646">
        <v>2007</v>
      </c>
      <c r="K30" s="646">
        <v>2012</v>
      </c>
      <c r="L30" s="646">
        <v>2017</v>
      </c>
      <c r="N30" s="145"/>
      <c r="O30" s="145"/>
      <c r="P30" s="145"/>
      <c r="Q30" s="145"/>
      <c r="R30" s="398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</row>
    <row r="31" spans="1:31" ht="12" customHeight="1">
      <c r="G31" s="645" t="s">
        <v>130</v>
      </c>
      <c r="H31" s="647">
        <v>27.582078200000019</v>
      </c>
      <c r="I31" s="647">
        <v>38.436369189550035</v>
      </c>
      <c r="J31" s="647">
        <v>44.761862847300023</v>
      </c>
      <c r="K31" s="647">
        <v>53.203000000000003</v>
      </c>
      <c r="L31" s="647">
        <v>72.001999999999995</v>
      </c>
      <c r="N31" s="146"/>
      <c r="O31" s="146"/>
      <c r="P31" s="146"/>
      <c r="Q31" s="146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ht="12" customHeight="1">
      <c r="G32" s="648" t="s">
        <v>150</v>
      </c>
      <c r="H32" s="649">
        <v>5.5873464511108153E-3</v>
      </c>
      <c r="I32" s="649">
        <v>8.0665387176693526E-3</v>
      </c>
      <c r="J32" s="649">
        <v>9.0942562217589014E-3</v>
      </c>
      <c r="K32" s="649">
        <v>1.0879841179635476E-2</v>
      </c>
      <c r="L32" s="649">
        <v>1.3789247631143172E-2</v>
      </c>
      <c r="N32" s="147"/>
      <c r="O32" s="147"/>
      <c r="P32" s="147"/>
      <c r="Q32" s="147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</row>
    <row r="33" spans="1:38" ht="12" customHeight="1">
      <c r="G33" s="648"/>
      <c r="H33" s="649"/>
      <c r="I33" s="649"/>
      <c r="J33" s="649"/>
      <c r="K33" s="649"/>
      <c r="L33" s="649"/>
      <c r="M33" s="147"/>
      <c r="N33" s="147"/>
      <c r="O33" s="147"/>
      <c r="P33" s="147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</row>
    <row r="34" spans="1:38" ht="12" customHeight="1">
      <c r="G34" s="650"/>
      <c r="H34" s="647"/>
      <c r="I34" s="647"/>
      <c r="J34" s="647"/>
      <c r="K34" s="647"/>
      <c r="L34" s="647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</row>
    <row r="35" spans="1:38" ht="12" customHeight="1">
      <c r="G35" s="645"/>
      <c r="H35" s="646"/>
      <c r="I35" s="646"/>
      <c r="J35" s="646"/>
      <c r="K35" s="646"/>
      <c r="L35" s="646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38" ht="12" customHeight="1">
      <c r="G36" s="645"/>
      <c r="H36" s="647"/>
      <c r="I36" s="647"/>
      <c r="J36" s="647"/>
      <c r="K36" s="647"/>
      <c r="L36" s="647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355"/>
      <c r="AA36" s="148"/>
      <c r="AB36" s="148"/>
      <c r="AC36" s="148"/>
      <c r="AD36" s="148"/>
      <c r="AE36" s="148"/>
    </row>
    <row r="37" spans="1:38" ht="12" customHeight="1">
      <c r="G37" s="645"/>
      <c r="H37" s="649"/>
      <c r="I37" s="649"/>
      <c r="J37" s="649"/>
      <c r="K37" s="649"/>
      <c r="L37" s="649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356"/>
      <c r="AA37" s="150"/>
      <c r="AB37" s="162"/>
      <c r="AC37" s="162"/>
      <c r="AD37" s="162"/>
      <c r="AE37" s="162"/>
    </row>
    <row r="38" spans="1:38" ht="12" customHeight="1">
      <c r="A38" s="818"/>
      <c r="B38" s="818"/>
      <c r="C38" s="818"/>
      <c r="D38" s="818"/>
      <c r="E38" s="151"/>
    </row>
    <row r="39" spans="1:38" ht="3.75" customHeight="1">
      <c r="A39" s="152"/>
      <c r="B39" s="152"/>
      <c r="C39" s="152"/>
      <c r="D39" s="152"/>
      <c r="E39" s="151"/>
    </row>
    <row r="40" spans="1:38" ht="11.25" customHeight="1">
      <c r="A40" s="144" t="s">
        <v>297</v>
      </c>
      <c r="F40" s="151"/>
      <c r="G40" s="446" t="s">
        <v>135</v>
      </c>
      <c r="H40" s="410"/>
      <c r="I40" s="410"/>
      <c r="J40" s="410"/>
      <c r="K40" s="410"/>
      <c r="L40" s="410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</row>
    <row r="41" spans="1:38" ht="12" customHeight="1">
      <c r="G41" s="410"/>
      <c r="H41" s="646">
        <v>2012</v>
      </c>
      <c r="I41" s="646">
        <v>2017</v>
      </c>
      <c r="K41" s="651"/>
      <c r="L41" s="652"/>
      <c r="M41" s="98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</row>
    <row r="42" spans="1:38" ht="12" customHeight="1">
      <c r="G42" s="653" t="s">
        <v>49</v>
      </c>
      <c r="H42" s="652">
        <v>0.9251170046801872</v>
      </c>
      <c r="I42" s="652">
        <v>0.89796116774534052</v>
      </c>
      <c r="K42" s="654"/>
      <c r="L42" s="652"/>
      <c r="M42" s="154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</row>
    <row r="43" spans="1:38" ht="12" customHeight="1">
      <c r="G43" s="653" t="s">
        <v>50</v>
      </c>
      <c r="H43" s="652">
        <v>7.4882995319812781E-2</v>
      </c>
      <c r="I43" s="652">
        <v>0.10203883225465961</v>
      </c>
      <c r="K43" s="654"/>
      <c r="M43" s="154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</row>
    <row r="44" spans="1:38" ht="12" customHeight="1"/>
    <row r="45" spans="1:38" ht="12" customHeight="1"/>
    <row r="46" spans="1:38" ht="5.25" customHeight="1">
      <c r="A46" s="101"/>
      <c r="G46" s="410"/>
      <c r="H46" s="410"/>
      <c r="I46" s="410"/>
      <c r="J46" s="410"/>
      <c r="K46" s="410"/>
      <c r="L46" s="410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</row>
    <row r="47" spans="1:38" ht="11.25" customHeight="1">
      <c r="A47" s="817" t="s">
        <v>477</v>
      </c>
      <c r="B47" s="817"/>
      <c r="C47" s="817"/>
      <c r="D47" s="817"/>
      <c r="E47" s="156"/>
      <c r="G47" s="446" t="s">
        <v>134</v>
      </c>
      <c r="H47" s="410"/>
      <c r="I47" s="410"/>
      <c r="J47" s="410"/>
      <c r="K47" s="410"/>
      <c r="S47" s="157"/>
      <c r="T47" s="157"/>
      <c r="U47" s="146"/>
      <c r="V47" s="146"/>
    </row>
    <row r="48" spans="1:38" ht="11.25" customHeight="1">
      <c r="A48" s="101"/>
      <c r="B48" s="107"/>
      <c r="C48" s="107"/>
      <c r="F48" s="156"/>
      <c r="G48" s="410"/>
      <c r="H48" s="651">
        <v>2015</v>
      </c>
      <c r="I48" s="651">
        <v>2017</v>
      </c>
      <c r="J48" s="410"/>
      <c r="Q48" s="51"/>
      <c r="R48" s="158"/>
      <c r="S48" s="158"/>
      <c r="T48" s="159"/>
      <c r="U48" s="159"/>
      <c r="AE48" s="101"/>
    </row>
    <row r="49" spans="1:31" ht="12" customHeight="1">
      <c r="G49" s="410" t="s">
        <v>131</v>
      </c>
      <c r="H49" s="652">
        <v>0.68687005242365529</v>
      </c>
      <c r="I49" s="652">
        <v>0.70078608927529795</v>
      </c>
      <c r="J49" s="649"/>
      <c r="AE49" s="101"/>
    </row>
    <row r="50" spans="1:31" ht="12" customHeight="1">
      <c r="A50" s="90"/>
      <c r="B50" s="90"/>
      <c r="C50" s="90"/>
      <c r="D50" s="101"/>
      <c r="G50" s="410" t="s">
        <v>132</v>
      </c>
      <c r="H50" s="652">
        <v>0.14918961140402268</v>
      </c>
      <c r="I50" s="652">
        <v>0.16542596038998916</v>
      </c>
      <c r="J50" s="652"/>
      <c r="AE50" s="101"/>
    </row>
    <row r="51" spans="1:31" ht="11.25" customHeight="1">
      <c r="A51" s="90"/>
      <c r="B51" s="90"/>
      <c r="C51" s="90"/>
      <c r="D51" s="160"/>
      <c r="E51" s="161"/>
      <c r="G51" s="410" t="s">
        <v>133</v>
      </c>
      <c r="H51" s="652">
        <v>0.16394033617232204</v>
      </c>
      <c r="I51" s="652">
        <v>0.13380183883781008</v>
      </c>
      <c r="J51" s="649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</row>
    <row r="52" spans="1:31" ht="6.75" customHeight="1">
      <c r="A52" s="101"/>
      <c r="G52" s="410"/>
      <c r="H52" s="410"/>
      <c r="I52" s="410"/>
      <c r="J52" s="410"/>
      <c r="K52" s="410"/>
      <c r="L52" s="410"/>
      <c r="M52" s="111"/>
      <c r="N52" s="111"/>
      <c r="O52" s="111"/>
      <c r="P52" s="111"/>
      <c r="Q52" s="111"/>
      <c r="R52" s="11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</row>
    <row r="53" spans="1:31" ht="15" customHeight="1">
      <c r="A53" s="90"/>
      <c r="B53" s="90"/>
      <c r="C53" s="90"/>
      <c r="D53" s="160" t="s">
        <v>395</v>
      </c>
      <c r="E53" s="161"/>
      <c r="F53" s="161"/>
      <c r="G53" s="511"/>
      <c r="N53" s="101"/>
      <c r="O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</row>
    <row r="54" spans="1:31" s="102" customFormat="1" ht="10.5" customHeight="1">
      <c r="A54" s="90"/>
      <c r="B54" s="90"/>
      <c r="C54" s="90"/>
      <c r="E54" s="90"/>
      <c r="F54" s="90"/>
      <c r="G54" s="653"/>
      <c r="H54" s="652"/>
      <c r="I54" s="652"/>
      <c r="J54" s="652"/>
      <c r="K54" s="655"/>
      <c r="L54" s="422"/>
      <c r="M54" s="125"/>
      <c r="P54" s="125"/>
      <c r="Q54" s="125"/>
      <c r="R54" s="125"/>
    </row>
    <row r="55" spans="1:31" s="102" customFormat="1" ht="10.5" customHeight="1">
      <c r="A55" s="90"/>
      <c r="B55" s="90"/>
      <c r="C55" s="90"/>
      <c r="E55" s="90"/>
      <c r="F55" s="90"/>
      <c r="G55" s="645"/>
      <c r="H55" s="612"/>
      <c r="I55" s="612"/>
      <c r="J55" s="612"/>
      <c r="K55" s="612"/>
      <c r="L55" s="612"/>
      <c r="M55" s="125"/>
      <c r="N55" s="125"/>
      <c r="O55" s="125"/>
      <c r="P55" s="125"/>
      <c r="Q55" s="125"/>
      <c r="R55" s="125"/>
    </row>
    <row r="56" spans="1:31" s="102" customFormat="1" ht="10.5" customHeight="1">
      <c r="A56" s="90"/>
      <c r="B56" s="90"/>
      <c r="C56" s="90"/>
      <c r="E56" s="90"/>
      <c r="F56" s="90"/>
      <c r="G56" s="612"/>
      <c r="H56" s="646"/>
      <c r="I56" s="646"/>
      <c r="J56" s="646"/>
      <c r="K56" s="646"/>
      <c r="L56" s="646"/>
      <c r="M56" s="149"/>
      <c r="O56" s="149"/>
      <c r="P56" s="149"/>
      <c r="Q56" s="149"/>
      <c r="R56" s="149"/>
      <c r="S56" s="149"/>
      <c r="T56" s="149"/>
    </row>
    <row r="57" spans="1:31">
      <c r="G57" s="446"/>
      <c r="H57" s="656"/>
      <c r="I57" s="656"/>
      <c r="J57" s="656"/>
      <c r="K57" s="656"/>
      <c r="L57" s="656"/>
      <c r="M57" s="401"/>
      <c r="O57" s="153"/>
      <c r="P57" s="153"/>
      <c r="Q57" s="153"/>
      <c r="R57" s="153"/>
      <c r="S57" s="153"/>
      <c r="T57" s="153"/>
    </row>
    <row r="58" spans="1:31">
      <c r="G58" s="653"/>
      <c r="H58" s="647"/>
      <c r="I58" s="647"/>
      <c r="J58" s="647"/>
      <c r="K58" s="647"/>
      <c r="L58" s="647"/>
      <c r="M58" s="148"/>
      <c r="O58" s="153"/>
      <c r="P58" s="153"/>
      <c r="Q58" s="153"/>
      <c r="R58" s="153"/>
      <c r="S58" s="153"/>
      <c r="T58" s="153"/>
    </row>
    <row r="59" spans="1:31">
      <c r="G59" s="653"/>
      <c r="H59" s="647"/>
      <c r="I59" s="647"/>
      <c r="J59" s="647"/>
      <c r="K59" s="647"/>
      <c r="L59" s="647"/>
      <c r="M59" s="148"/>
      <c r="O59" s="153"/>
      <c r="P59" s="153"/>
      <c r="Q59" s="153"/>
      <c r="R59" s="153"/>
      <c r="S59" s="153"/>
      <c r="T59" s="153"/>
    </row>
    <row r="60" spans="1:31">
      <c r="G60" s="653"/>
      <c r="H60" s="647"/>
      <c r="I60" s="647"/>
      <c r="J60" s="647"/>
      <c r="K60" s="647"/>
      <c r="L60" s="647"/>
      <c r="M60" s="148"/>
      <c r="O60" s="153"/>
      <c r="P60" s="153"/>
      <c r="Q60" s="153"/>
      <c r="R60" s="153"/>
      <c r="S60" s="153"/>
      <c r="T60" s="153"/>
    </row>
    <row r="61" spans="1:31">
      <c r="G61" s="653"/>
      <c r="H61" s="647"/>
      <c r="I61" s="647"/>
      <c r="J61" s="647"/>
      <c r="K61" s="647"/>
      <c r="L61" s="647"/>
      <c r="M61" s="148"/>
      <c r="O61" s="153"/>
      <c r="P61" s="153"/>
      <c r="Q61" s="153"/>
      <c r="R61" s="153"/>
      <c r="S61" s="153"/>
      <c r="T61" s="153"/>
    </row>
    <row r="62" spans="1:31">
      <c r="G62" s="653"/>
      <c r="H62" s="647"/>
      <c r="I62" s="647"/>
      <c r="J62" s="647"/>
      <c r="K62" s="647"/>
      <c r="L62" s="647"/>
      <c r="M62" s="148"/>
      <c r="O62" s="153"/>
      <c r="P62" s="153"/>
      <c r="Q62" s="153"/>
      <c r="R62" s="153"/>
      <c r="S62" s="153"/>
      <c r="T62" s="153"/>
    </row>
  </sheetData>
  <mergeCells count="3">
    <mergeCell ref="A47:D47"/>
    <mergeCell ref="A1:D1"/>
    <mergeCell ref="A38:D38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.140625" style="102" customWidth="1"/>
    <col min="4" max="9" width="7.140625" style="664" customWidth="1"/>
    <col min="10" max="16384" width="9.140625" style="101"/>
  </cols>
  <sheetData>
    <row r="1" spans="1:9" s="103" customFormat="1" ht="24" customHeight="1">
      <c r="A1" s="324" t="s">
        <v>51</v>
      </c>
      <c r="B1" s="5"/>
      <c r="C1" s="100" t="s">
        <v>83</v>
      </c>
      <c r="D1" s="535"/>
      <c r="E1" s="535"/>
      <c r="F1" s="535"/>
      <c r="G1" s="535"/>
      <c r="H1" s="628"/>
      <c r="I1" s="628"/>
    </row>
    <row r="2" spans="1:9" s="102" customFormat="1" ht="30" customHeight="1">
      <c r="A2" s="323" t="s">
        <v>423</v>
      </c>
      <c r="B2" s="90"/>
      <c r="C2" s="115" t="s">
        <v>84</v>
      </c>
      <c r="D2" s="658"/>
      <c r="E2" s="659"/>
      <c r="F2" s="446"/>
      <c r="G2" s="519"/>
      <c r="H2" s="539"/>
      <c r="I2" s="450"/>
    </row>
    <row r="3" spans="1:9" s="107" customFormat="1" ht="11.25" customHeight="1">
      <c r="A3" s="114"/>
      <c r="C3" s="227"/>
      <c r="D3" s="519" t="s">
        <v>4</v>
      </c>
      <c r="E3" s="606">
        <v>5.8330848455778505E-3</v>
      </c>
      <c r="F3" s="556"/>
      <c r="G3" s="519" t="s">
        <v>27</v>
      </c>
      <c r="H3" s="660">
        <v>0.1002343021784891</v>
      </c>
      <c r="I3" s="623"/>
    </row>
    <row r="4" spans="1:9" s="228" customFormat="1" ht="11.25" customHeight="1">
      <c r="A4" s="111"/>
      <c r="B4" s="292"/>
      <c r="C4" s="227"/>
      <c r="D4" s="519" t="s">
        <v>8</v>
      </c>
      <c r="E4" s="606">
        <v>7.0984993267601965E-3</v>
      </c>
      <c r="F4" s="606"/>
      <c r="G4" s="519" t="s">
        <v>4</v>
      </c>
      <c r="H4" s="660">
        <v>0.10308343137168685</v>
      </c>
      <c r="I4" s="556"/>
    </row>
    <row r="5" spans="1:9" s="228" customFormat="1" ht="11.25" customHeight="1">
      <c r="A5" s="106"/>
      <c r="B5" s="106"/>
      <c r="C5" s="227"/>
      <c r="D5" s="519" t="s">
        <v>25</v>
      </c>
      <c r="E5" s="606">
        <v>7.785325986667588E-3</v>
      </c>
      <c r="F5" s="556"/>
      <c r="G5" s="519" t="s">
        <v>11</v>
      </c>
      <c r="H5" s="660">
        <v>0.10820313209328121</v>
      </c>
      <c r="I5" s="556"/>
    </row>
    <row r="6" spans="1:9" s="228" customFormat="1" ht="11.25" customHeight="1">
      <c r="A6" s="110"/>
      <c r="B6" s="107"/>
      <c r="C6" s="227"/>
      <c r="D6" s="519" t="s">
        <v>5</v>
      </c>
      <c r="E6" s="606">
        <v>8.6940806891373946E-3</v>
      </c>
      <c r="F6" s="606"/>
      <c r="G6" s="519" t="s">
        <v>7</v>
      </c>
      <c r="H6" s="660">
        <v>0.12294674462233901</v>
      </c>
      <c r="I6" s="556"/>
    </row>
    <row r="7" spans="1:9" s="228" customFormat="1" ht="11.25" customHeight="1">
      <c r="A7" s="109"/>
      <c r="B7" s="107"/>
      <c r="C7" s="227"/>
      <c r="D7" s="519" t="s">
        <v>28</v>
      </c>
      <c r="E7" s="606">
        <v>9.5338548397021737E-3</v>
      </c>
      <c r="F7" s="606"/>
      <c r="G7" s="519" t="s">
        <v>12</v>
      </c>
      <c r="H7" s="660">
        <v>0.12881668128767282</v>
      </c>
      <c r="I7" s="556"/>
    </row>
    <row r="8" spans="1:9" s="228" customFormat="1" ht="11.25" customHeight="1">
      <c r="A8" s="109"/>
      <c r="B8" s="107"/>
      <c r="C8" s="227"/>
      <c r="D8" s="519" t="s">
        <v>10</v>
      </c>
      <c r="E8" s="606">
        <v>9.5712918596744731E-3</v>
      </c>
      <c r="F8" s="606"/>
      <c r="G8" s="519" t="s">
        <v>22</v>
      </c>
      <c r="H8" s="660">
        <v>0.1349225058367774</v>
      </c>
      <c r="I8" s="556"/>
    </row>
    <row r="9" spans="1:9" s="228" customFormat="1" ht="11.25" customHeight="1">
      <c r="A9" s="107"/>
      <c r="B9" s="107"/>
      <c r="C9" s="227"/>
      <c r="D9" s="519" t="s">
        <v>24</v>
      </c>
      <c r="E9" s="606">
        <v>1.1485113322540711E-2</v>
      </c>
      <c r="F9" s="606"/>
      <c r="G9" s="519" t="s">
        <v>9</v>
      </c>
      <c r="H9" s="660">
        <v>0.13709439452783487</v>
      </c>
      <c r="I9" s="556"/>
    </row>
    <row r="10" spans="1:9" s="228" customFormat="1" ht="11.25" customHeight="1">
      <c r="A10" s="109"/>
      <c r="B10" s="107"/>
      <c r="C10" s="227"/>
      <c r="D10" s="519" t="s">
        <v>3</v>
      </c>
      <c r="E10" s="606">
        <v>1.1681196127486018E-2</v>
      </c>
      <c r="F10" s="606"/>
      <c r="G10" s="519" t="s">
        <v>2</v>
      </c>
      <c r="H10" s="660">
        <v>0.14106120454552454</v>
      </c>
      <c r="I10" s="556"/>
    </row>
    <row r="11" spans="1:9" s="228" customFormat="1" ht="11.25" customHeight="1">
      <c r="A11" s="109"/>
      <c r="B11" s="107"/>
      <c r="C11" s="227"/>
      <c r="D11" s="519" t="s">
        <v>11</v>
      </c>
      <c r="E11" s="606">
        <v>1.2828925227303572E-2</v>
      </c>
      <c r="F11" s="606"/>
      <c r="G11" s="519" t="s">
        <v>17</v>
      </c>
      <c r="H11" s="660">
        <v>0.14178474080580297</v>
      </c>
      <c r="I11" s="556"/>
    </row>
    <row r="12" spans="1:9" s="228" customFormat="1" ht="11.25" customHeight="1">
      <c r="A12" s="109"/>
      <c r="B12" s="107"/>
      <c r="C12" s="227"/>
      <c r="D12" s="519" t="s">
        <v>0</v>
      </c>
      <c r="E12" s="606">
        <v>1.2834649025686448E-2</v>
      </c>
      <c r="F12" s="606"/>
      <c r="G12" s="519" t="s">
        <v>29</v>
      </c>
      <c r="H12" s="660">
        <v>0.1664249886845505</v>
      </c>
      <c r="I12" s="556"/>
    </row>
    <row r="13" spans="1:9" s="228" customFormat="1" ht="11.25" customHeight="1">
      <c r="A13" s="43"/>
      <c r="B13" s="43"/>
      <c r="C13" s="227"/>
      <c r="D13" s="519" t="s">
        <v>1</v>
      </c>
      <c r="E13" s="606">
        <v>1.3428567836388018E-2</v>
      </c>
      <c r="F13" s="606"/>
      <c r="G13" s="519" t="s">
        <v>8</v>
      </c>
      <c r="H13" s="660">
        <v>0.16932072845200125</v>
      </c>
      <c r="I13" s="556"/>
    </row>
    <row r="14" spans="1:9" s="228" customFormat="1" ht="11.25" customHeight="1">
      <c r="A14" s="43"/>
      <c r="B14" s="43"/>
      <c r="C14" s="227"/>
      <c r="D14" s="519" t="s">
        <v>2</v>
      </c>
      <c r="E14" s="606">
        <v>1.3450969694386427E-2</v>
      </c>
      <c r="F14" s="606"/>
      <c r="G14" s="519" t="s">
        <v>28</v>
      </c>
      <c r="H14" s="660">
        <v>0.16979623831785878</v>
      </c>
      <c r="I14" s="556"/>
    </row>
    <row r="15" spans="1:9" s="228" customFormat="1" ht="11.25" customHeight="1">
      <c r="A15" s="107"/>
      <c r="B15" s="107"/>
      <c r="C15" s="227"/>
      <c r="D15" s="535" t="s">
        <v>27</v>
      </c>
      <c r="E15" s="606">
        <v>1.3761693733721462E-2</v>
      </c>
      <c r="F15" s="661"/>
      <c r="G15" s="519" t="s">
        <v>3</v>
      </c>
      <c r="H15" s="660">
        <v>0.17337236245974208</v>
      </c>
      <c r="I15" s="556"/>
    </row>
    <row r="16" spans="1:9" s="228" customFormat="1" ht="11.25" customHeight="1">
      <c r="A16" s="294"/>
      <c r="B16" s="107"/>
      <c r="C16" s="227"/>
      <c r="D16" s="519" t="s">
        <v>16</v>
      </c>
      <c r="E16" s="606">
        <v>1.5559066355154095E-2</v>
      </c>
      <c r="F16" s="606"/>
      <c r="G16" s="519" t="s">
        <v>82</v>
      </c>
      <c r="H16" s="660">
        <v>0.17569785430457871</v>
      </c>
      <c r="I16" s="556"/>
    </row>
    <row r="17" spans="1:9" s="228" customFormat="1" ht="11.25" customHeight="1">
      <c r="A17" s="294"/>
      <c r="B17" s="107"/>
      <c r="C17" s="227"/>
      <c r="D17" s="519" t="s">
        <v>7</v>
      </c>
      <c r="E17" s="606">
        <v>1.6510340423313521E-2</v>
      </c>
      <c r="F17" s="606"/>
      <c r="G17" s="519" t="s">
        <v>16</v>
      </c>
      <c r="H17" s="660">
        <v>0.18124111535352033</v>
      </c>
      <c r="I17" s="556"/>
    </row>
    <row r="18" spans="1:9" s="228" customFormat="1" ht="11.25" customHeight="1">
      <c r="A18" s="107"/>
      <c r="B18" s="107"/>
      <c r="C18" s="227"/>
      <c r="D18" s="535" t="s">
        <v>29</v>
      </c>
      <c r="E18" s="606">
        <v>1.7568157116545205E-2</v>
      </c>
      <c r="F18" s="606"/>
      <c r="G18" s="519" t="s">
        <v>18</v>
      </c>
      <c r="H18" s="660">
        <v>0.18452961787919442</v>
      </c>
      <c r="I18" s="556"/>
    </row>
    <row r="19" spans="1:9" s="228" customFormat="1" ht="11.25" customHeight="1">
      <c r="A19" s="107"/>
      <c r="B19" s="107"/>
      <c r="C19" s="227"/>
      <c r="D19" s="519" t="s">
        <v>9</v>
      </c>
      <c r="E19" s="606">
        <v>1.8702566508895055E-2</v>
      </c>
      <c r="F19" s="606"/>
      <c r="G19" s="519" t="s">
        <v>6</v>
      </c>
      <c r="H19" s="660">
        <v>0.1877692109873694</v>
      </c>
      <c r="I19" s="556"/>
    </row>
    <row r="20" spans="1:9" s="228" customFormat="1" ht="11.25" customHeight="1">
      <c r="A20" s="107"/>
      <c r="B20" s="107"/>
      <c r="C20" s="227"/>
      <c r="D20" s="519" t="s">
        <v>17</v>
      </c>
      <c r="E20" s="606">
        <v>1.9171155290583046E-2</v>
      </c>
      <c r="F20" s="606"/>
      <c r="G20" s="519" t="s">
        <v>21</v>
      </c>
      <c r="H20" s="660">
        <v>0.19406586435589307</v>
      </c>
      <c r="I20" s="556"/>
    </row>
    <row r="21" spans="1:9" s="228" customFormat="1" ht="11.25" customHeight="1">
      <c r="A21" s="107"/>
      <c r="B21" s="107"/>
      <c r="C21" s="227"/>
      <c r="D21" s="519" t="s">
        <v>6</v>
      </c>
      <c r="E21" s="606">
        <v>2.2864367597935014E-2</v>
      </c>
      <c r="F21" s="606"/>
      <c r="G21" s="519" t="s">
        <v>1</v>
      </c>
      <c r="H21" s="660">
        <v>0.19518187698656345</v>
      </c>
      <c r="I21" s="556"/>
    </row>
    <row r="22" spans="1:9" s="228" customFormat="1" ht="11.25" customHeight="1">
      <c r="A22" s="107"/>
      <c r="B22" s="107"/>
      <c r="C22" s="227"/>
      <c r="D22" s="519" t="s">
        <v>21</v>
      </c>
      <c r="E22" s="606">
        <v>2.6040834842512697E-2</v>
      </c>
      <c r="F22" s="606"/>
      <c r="G22" s="519" t="s">
        <v>10</v>
      </c>
      <c r="H22" s="660">
        <v>0.1967045386399329</v>
      </c>
      <c r="I22" s="556"/>
    </row>
    <row r="23" spans="1:9" s="228" customFormat="1" ht="8.25" customHeight="1">
      <c r="A23" s="107"/>
      <c r="B23" s="107"/>
      <c r="C23" s="227"/>
      <c r="D23" s="519" t="s">
        <v>12</v>
      </c>
      <c r="E23" s="606">
        <v>2.685410809004269E-2</v>
      </c>
      <c r="F23" s="606"/>
      <c r="G23" s="519" t="s">
        <v>13</v>
      </c>
      <c r="H23" s="660">
        <v>0.21768377791240884</v>
      </c>
      <c r="I23" s="556"/>
    </row>
    <row r="24" spans="1:9" s="228" customFormat="1" ht="18.75" customHeight="1">
      <c r="A24" s="323" t="s">
        <v>424</v>
      </c>
      <c r="B24" s="107"/>
      <c r="C24" s="227"/>
      <c r="D24" s="519" t="s">
        <v>13</v>
      </c>
      <c r="E24" s="606">
        <v>2.7405956884371727E-2</v>
      </c>
      <c r="F24" s="606"/>
      <c r="G24" s="519" t="s">
        <v>19</v>
      </c>
      <c r="H24" s="660">
        <v>0.22784660231838064</v>
      </c>
      <c r="I24" s="556"/>
    </row>
    <row r="25" spans="1:9" s="228" customFormat="1" ht="11.25" customHeight="1">
      <c r="A25" s="107"/>
      <c r="B25" s="107"/>
      <c r="C25" s="227"/>
      <c r="D25" s="519" t="s">
        <v>82</v>
      </c>
      <c r="E25" s="606">
        <v>2.906083207668771E-2</v>
      </c>
      <c r="F25" s="606"/>
      <c r="G25" s="519" t="s">
        <v>5</v>
      </c>
      <c r="H25" s="660">
        <v>0.24402727738385085</v>
      </c>
      <c r="I25" s="556"/>
    </row>
    <row r="26" spans="1:9" s="228" customFormat="1" ht="11.25" customHeight="1">
      <c r="A26" s="107"/>
      <c r="B26" s="107"/>
      <c r="C26" s="227"/>
      <c r="D26" s="519" t="s">
        <v>22</v>
      </c>
      <c r="E26" s="606">
        <v>3.2359583604499816E-2</v>
      </c>
      <c r="F26" s="606"/>
      <c r="G26" s="519" t="s">
        <v>25</v>
      </c>
      <c r="H26" s="660">
        <v>0.25116854216964257</v>
      </c>
      <c r="I26" s="556"/>
    </row>
    <row r="27" spans="1:9" s="228" customFormat="1" ht="11.25" customHeight="1">
      <c r="A27" s="107"/>
      <c r="B27" s="107"/>
      <c r="C27" s="227"/>
      <c r="D27" s="519" t="s">
        <v>18</v>
      </c>
      <c r="E27" s="606">
        <v>3.5023817321688508E-2</v>
      </c>
      <c r="F27" s="606"/>
      <c r="G27" s="519" t="s">
        <v>0</v>
      </c>
      <c r="H27" s="660">
        <v>0.25123714065986297</v>
      </c>
      <c r="I27" s="556"/>
    </row>
    <row r="28" spans="1:9" s="228" customFormat="1" ht="11.25" customHeight="1">
      <c r="A28" s="107"/>
      <c r="B28" s="107"/>
      <c r="C28" s="227"/>
      <c r="D28" s="519" t="s">
        <v>19</v>
      </c>
      <c r="E28" s="606">
        <v>3.5874523558228455E-2</v>
      </c>
      <c r="F28" s="606"/>
      <c r="G28" s="519" t="s">
        <v>24</v>
      </c>
      <c r="H28" s="660">
        <v>0.33431200886142182</v>
      </c>
      <c r="I28" s="556"/>
    </row>
    <row r="29" spans="1:9" s="228" customFormat="1" ht="11.25" customHeight="1">
      <c r="A29" s="107"/>
      <c r="B29" s="107"/>
      <c r="C29" s="227"/>
      <c r="D29" s="556"/>
      <c r="E29" s="556"/>
      <c r="F29" s="661"/>
      <c r="G29" s="556"/>
      <c r="H29" s="556"/>
      <c r="I29" s="556"/>
    </row>
    <row r="30" spans="1:9" s="228" customFormat="1" ht="11.25" customHeight="1">
      <c r="A30" s="107"/>
      <c r="B30" s="107"/>
      <c r="C30" s="227"/>
      <c r="D30" s="556"/>
      <c r="E30" s="556"/>
      <c r="F30" s="606"/>
      <c r="G30" s="556"/>
      <c r="H30" s="556"/>
      <c r="I30" s="556"/>
    </row>
    <row r="31" spans="1:9" s="228" customFormat="1" ht="11.25" customHeight="1">
      <c r="A31" s="107"/>
      <c r="B31" s="107"/>
      <c r="C31" s="227"/>
      <c r="D31" s="556"/>
      <c r="E31" s="556"/>
      <c r="F31" s="606"/>
      <c r="G31" s="556"/>
      <c r="H31" s="556"/>
      <c r="I31" s="556"/>
    </row>
    <row r="32" spans="1:9" s="228" customFormat="1" ht="11.25" customHeight="1">
      <c r="A32" s="107"/>
      <c r="B32" s="107"/>
      <c r="C32" s="107"/>
      <c r="D32" s="519"/>
      <c r="E32" s="606"/>
      <c r="F32" s="606"/>
      <c r="G32" s="519"/>
      <c r="H32" s="662"/>
      <c r="I32" s="605"/>
    </row>
    <row r="33" spans="1:9" s="228" customFormat="1" ht="11.25" customHeight="1">
      <c r="A33" s="107"/>
      <c r="B33" s="107"/>
      <c r="C33" s="107"/>
      <c r="D33" s="519"/>
      <c r="E33" s="606"/>
      <c r="F33" s="623"/>
      <c r="G33" s="519"/>
      <c r="H33" s="660"/>
      <c r="I33" s="556"/>
    </row>
    <row r="34" spans="1:9" s="228" customFormat="1" ht="11.25" customHeight="1">
      <c r="A34" s="107"/>
      <c r="B34" s="107"/>
      <c r="C34" s="107"/>
      <c r="D34" s="519"/>
      <c r="E34" s="606"/>
      <c r="F34" s="623"/>
      <c r="G34" s="519"/>
      <c r="H34" s="660"/>
      <c r="I34" s="556"/>
    </row>
    <row r="35" spans="1:9" s="228" customFormat="1" ht="11.25" customHeight="1">
      <c r="A35" s="107"/>
      <c r="B35" s="107"/>
      <c r="C35" s="107"/>
      <c r="D35" s="519"/>
      <c r="E35" s="606"/>
      <c r="F35" s="623"/>
      <c r="G35" s="519"/>
      <c r="H35" s="660"/>
      <c r="I35" s="556"/>
    </row>
    <row r="36" spans="1:9" s="228" customFormat="1" ht="11.25" customHeight="1">
      <c r="A36" s="107"/>
      <c r="B36" s="107"/>
      <c r="C36" s="107"/>
      <c r="D36" s="556"/>
      <c r="E36" s="556"/>
      <c r="F36" s="623"/>
      <c r="G36" s="556"/>
      <c r="H36" s="556"/>
      <c r="I36" s="556"/>
    </row>
    <row r="37" spans="1:9" s="228" customFormat="1" ht="11.25" customHeight="1">
      <c r="B37" s="107"/>
      <c r="C37" s="107"/>
      <c r="D37" s="556"/>
      <c r="E37" s="556"/>
      <c r="F37" s="556"/>
      <c r="G37" s="556"/>
      <c r="H37" s="556"/>
      <c r="I37" s="556"/>
    </row>
    <row r="38" spans="1:9" s="228" customFormat="1" ht="11.25" customHeight="1">
      <c r="B38" s="107"/>
      <c r="C38" s="107"/>
      <c r="D38" s="623"/>
      <c r="E38" s="623"/>
      <c r="F38" s="623"/>
      <c r="G38" s="623"/>
      <c r="H38" s="623"/>
      <c r="I38" s="623"/>
    </row>
    <row r="39" spans="1:9" s="228" customFormat="1" ht="11.25" customHeight="1">
      <c r="A39" s="107"/>
      <c r="B39" s="107"/>
      <c r="C39" s="107"/>
      <c r="D39" s="623"/>
      <c r="E39" s="623"/>
      <c r="F39" s="623"/>
      <c r="G39" s="623"/>
      <c r="H39" s="623"/>
      <c r="I39" s="623"/>
    </row>
    <row r="40" spans="1:9" s="228" customFormat="1" ht="11.25" customHeight="1">
      <c r="A40" s="107"/>
      <c r="B40" s="107"/>
      <c r="C40" s="107"/>
      <c r="D40" s="623"/>
      <c r="E40" s="623"/>
      <c r="F40" s="623"/>
      <c r="G40" s="623"/>
      <c r="H40" s="623"/>
      <c r="I40" s="623"/>
    </row>
    <row r="41" spans="1:9" s="105" customFormat="1" ht="11.25" customHeight="1">
      <c r="B41" s="104"/>
      <c r="C41" s="104"/>
      <c r="D41" s="663"/>
      <c r="E41" s="663"/>
      <c r="F41" s="663"/>
      <c r="G41" s="663"/>
      <c r="H41" s="663"/>
      <c r="I41" s="663"/>
    </row>
    <row r="42" spans="1:9" s="105" customFormat="1" ht="11.25" customHeight="1">
      <c r="A42" s="104"/>
      <c r="B42" s="104"/>
      <c r="C42" s="104"/>
      <c r="D42" s="663"/>
      <c r="E42" s="663"/>
      <c r="F42" s="663"/>
      <c r="G42" s="663"/>
      <c r="H42" s="663"/>
      <c r="I42" s="663"/>
    </row>
    <row r="43" spans="1:9" s="105" customFormat="1" ht="11.25" customHeight="1">
      <c r="A43" s="104"/>
      <c r="B43" s="104"/>
      <c r="C43" s="104"/>
      <c r="D43" s="663"/>
      <c r="E43" s="663"/>
      <c r="F43" s="663"/>
      <c r="G43" s="663"/>
      <c r="H43" s="663"/>
      <c r="I43" s="663"/>
    </row>
    <row r="44" spans="1:9" s="105" customFormat="1" ht="11.25" customHeight="1">
      <c r="A44" s="104"/>
      <c r="B44" s="104"/>
      <c r="C44" s="104"/>
      <c r="D44" s="663"/>
      <c r="E44" s="663"/>
      <c r="F44" s="663"/>
      <c r="G44" s="663"/>
      <c r="H44" s="663"/>
      <c r="I44" s="663"/>
    </row>
    <row r="45" spans="1:9" s="105" customFormat="1" ht="14.25" customHeight="1">
      <c r="B45" s="104"/>
      <c r="C45" s="104"/>
      <c r="D45" s="663"/>
      <c r="E45" s="663"/>
      <c r="F45" s="663"/>
      <c r="G45" s="663"/>
      <c r="H45" s="663"/>
      <c r="I45" s="663"/>
    </row>
    <row r="46" spans="1:9" s="105" customFormat="1" ht="14.25" customHeight="1">
      <c r="A46" s="89" t="s">
        <v>394</v>
      </c>
      <c r="B46" s="104"/>
      <c r="C46" s="104"/>
      <c r="D46" s="663"/>
      <c r="E46" s="663"/>
      <c r="F46" s="663"/>
      <c r="G46" s="663"/>
      <c r="H46" s="663"/>
      <c r="I46" s="663"/>
    </row>
    <row r="47" spans="1:9" s="105" customFormat="1" ht="11.25" customHeight="1">
      <c r="A47" s="104"/>
      <c r="B47" s="104"/>
      <c r="C47" s="104"/>
      <c r="D47" s="663"/>
      <c r="E47" s="663"/>
      <c r="F47" s="663"/>
      <c r="G47" s="663"/>
      <c r="H47" s="663"/>
      <c r="I47" s="663"/>
    </row>
    <row r="48" spans="1:9" s="105" customFormat="1" ht="11.25" customHeight="1">
      <c r="A48" s="104"/>
      <c r="B48" s="104"/>
      <c r="C48" s="104"/>
      <c r="D48" s="663"/>
      <c r="E48" s="663"/>
      <c r="F48" s="663"/>
      <c r="G48" s="663"/>
      <c r="H48" s="663"/>
      <c r="I48" s="663"/>
    </row>
    <row r="49" spans="1:9" s="105" customFormat="1" ht="11.25" customHeight="1">
      <c r="A49" s="104"/>
      <c r="B49" s="104"/>
      <c r="C49" s="104"/>
      <c r="D49" s="663"/>
      <c r="E49" s="663"/>
      <c r="F49" s="663"/>
      <c r="G49" s="663"/>
      <c r="H49" s="663"/>
      <c r="I49" s="663"/>
    </row>
    <row r="50" spans="1:9" s="105" customFormat="1" ht="11.25" customHeight="1">
      <c r="A50" s="104"/>
      <c r="B50" s="104"/>
      <c r="C50" s="104"/>
      <c r="D50" s="663"/>
      <c r="E50" s="663"/>
      <c r="F50" s="663"/>
      <c r="G50" s="663"/>
      <c r="H50" s="663"/>
      <c r="I50" s="663"/>
    </row>
    <row r="51" spans="1:9" s="105" customFormat="1" ht="11.25" customHeight="1">
      <c r="A51" s="104"/>
      <c r="B51" s="104"/>
      <c r="C51" s="104"/>
      <c r="D51" s="663"/>
      <c r="E51" s="663"/>
      <c r="F51" s="663"/>
      <c r="G51" s="663"/>
      <c r="H51" s="663"/>
      <c r="I51" s="663"/>
    </row>
    <row r="52" spans="1:9" s="228" customFormat="1" ht="11.25" customHeight="1">
      <c r="B52" s="107"/>
      <c r="C52" s="107"/>
      <c r="D52" s="623"/>
      <c r="E52" s="623"/>
      <c r="F52" s="623"/>
      <c r="G52" s="623"/>
      <c r="H52" s="623"/>
      <c r="I52" s="623"/>
    </row>
    <row r="53" spans="1:9" s="228" customFormat="1" ht="11.25" customHeight="1">
      <c r="A53" s="107"/>
      <c r="B53" s="107"/>
      <c r="C53" s="107"/>
      <c r="D53" s="623"/>
      <c r="E53" s="623"/>
      <c r="F53" s="623"/>
      <c r="G53" s="623"/>
      <c r="H53" s="623"/>
      <c r="I53" s="623"/>
    </row>
    <row r="54" spans="1:9" ht="11.25" customHeight="1">
      <c r="A54" s="228"/>
    </row>
    <row r="55" spans="1:9" ht="11.25" customHeight="1"/>
    <row r="56" spans="1:9" ht="11.25" customHeight="1"/>
    <row r="57" spans="1:9" ht="11.25" customHeight="1"/>
    <row r="58" spans="1:9" ht="11.25" customHeight="1"/>
    <row r="59" spans="1:9" ht="11.25" customHeight="1"/>
    <row r="60" spans="1:9" ht="11.25" customHeight="1"/>
    <row r="61" spans="1:9" ht="11.25" customHeight="1"/>
    <row r="62" spans="1:9" ht="11.25" customHeight="1"/>
    <row r="63" spans="1:9" ht="11.25" customHeight="1"/>
    <row r="64" spans="1:9" ht="11.25" customHeight="1"/>
    <row r="65" spans="1:9" ht="11.25" customHeight="1">
      <c r="A65" s="101"/>
      <c r="B65" s="101"/>
      <c r="C65" s="101"/>
      <c r="D65" s="665"/>
      <c r="E65" s="665"/>
      <c r="F65" s="665"/>
      <c r="G65" s="665"/>
      <c r="H65" s="665"/>
      <c r="I65" s="665"/>
    </row>
    <row r="66" spans="1:9" ht="11.25" customHeight="1">
      <c r="A66" s="101"/>
      <c r="B66" s="101"/>
      <c r="C66" s="101"/>
      <c r="D66" s="665"/>
      <c r="E66" s="665"/>
      <c r="F66" s="665"/>
      <c r="G66" s="665"/>
      <c r="H66" s="665"/>
      <c r="I66" s="665"/>
    </row>
    <row r="67" spans="1:9" ht="11.25" customHeight="1">
      <c r="A67" s="101"/>
      <c r="B67" s="101"/>
      <c r="C67" s="101"/>
      <c r="D67" s="665"/>
      <c r="E67" s="665"/>
      <c r="F67" s="665"/>
      <c r="G67" s="665"/>
      <c r="H67" s="665"/>
      <c r="I67" s="665"/>
    </row>
    <row r="68" spans="1:9" ht="11.25" customHeight="1">
      <c r="A68" s="101"/>
      <c r="B68" s="101"/>
      <c r="C68" s="101"/>
      <c r="D68" s="665"/>
      <c r="E68" s="665"/>
      <c r="F68" s="665"/>
      <c r="G68" s="665"/>
      <c r="H68" s="665"/>
      <c r="I68" s="665"/>
    </row>
    <row r="69" spans="1:9" ht="11.25" customHeight="1">
      <c r="A69" s="101"/>
      <c r="B69" s="101"/>
      <c r="C69" s="101"/>
      <c r="D69" s="665"/>
      <c r="E69" s="665"/>
      <c r="F69" s="665"/>
      <c r="G69" s="665"/>
      <c r="H69" s="665"/>
      <c r="I69" s="665"/>
    </row>
    <row r="70" spans="1:9" ht="11.25" customHeight="1">
      <c r="A70" s="101"/>
      <c r="B70" s="101"/>
      <c r="C70" s="101"/>
      <c r="D70" s="665"/>
      <c r="E70" s="665"/>
      <c r="F70" s="665"/>
      <c r="G70" s="665"/>
      <c r="H70" s="665"/>
      <c r="I70" s="665"/>
    </row>
    <row r="71" spans="1:9" ht="11.25" customHeight="1">
      <c r="A71" s="101"/>
      <c r="B71" s="101"/>
      <c r="C71" s="101"/>
      <c r="D71" s="665"/>
      <c r="E71" s="665"/>
      <c r="F71" s="665"/>
      <c r="G71" s="665"/>
      <c r="H71" s="665"/>
      <c r="I71" s="665"/>
    </row>
    <row r="72" spans="1:9" ht="11.25" customHeight="1">
      <c r="A72" s="101"/>
      <c r="B72" s="101"/>
      <c r="C72" s="101"/>
      <c r="D72" s="665"/>
      <c r="E72" s="665"/>
      <c r="F72" s="665"/>
      <c r="G72" s="665"/>
      <c r="H72" s="665"/>
      <c r="I72" s="665"/>
    </row>
    <row r="73" spans="1:9" ht="11.25" customHeight="1">
      <c r="A73" s="101"/>
      <c r="B73" s="101"/>
      <c r="C73" s="101"/>
      <c r="D73" s="665"/>
      <c r="E73" s="665"/>
      <c r="F73" s="665"/>
      <c r="G73" s="665"/>
      <c r="H73" s="665"/>
      <c r="I73" s="665"/>
    </row>
    <row r="74" spans="1:9" ht="11.25" customHeight="1">
      <c r="A74" s="101"/>
      <c r="B74" s="101"/>
      <c r="C74" s="101"/>
      <c r="D74" s="665"/>
      <c r="E74" s="665"/>
      <c r="F74" s="665"/>
      <c r="G74" s="665"/>
      <c r="H74" s="665"/>
      <c r="I74" s="665"/>
    </row>
    <row r="75" spans="1:9" ht="11.25" customHeight="1">
      <c r="A75" s="101"/>
      <c r="B75" s="101"/>
      <c r="C75" s="101"/>
      <c r="D75" s="665"/>
      <c r="E75" s="665"/>
      <c r="F75" s="665"/>
      <c r="G75" s="665"/>
      <c r="H75" s="665"/>
      <c r="I75" s="665"/>
    </row>
    <row r="76" spans="1:9" ht="11.25" customHeight="1">
      <c r="A76" s="101"/>
      <c r="B76" s="101"/>
      <c r="C76" s="101"/>
      <c r="D76" s="665"/>
      <c r="E76" s="665"/>
      <c r="F76" s="665"/>
      <c r="G76" s="665"/>
      <c r="H76" s="665"/>
      <c r="I76" s="665"/>
    </row>
  </sheetData>
  <sortState ref="G3:H31">
    <sortCondition ref="H3:H31"/>
  </sortState>
  <hyperlinks>
    <hyperlink ref="C2" location="metodologie!A1" display="metodologie"/>
    <hyperlink ref="C1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102" customWidth="1"/>
    <col min="2" max="4" width="6.140625" style="102" customWidth="1"/>
    <col min="5" max="5" width="2.85546875" style="101" customWidth="1"/>
    <col min="6" max="6" width="14.140625" style="101" customWidth="1"/>
    <col min="7" max="12" width="8.140625" style="466" customWidth="1"/>
    <col min="13" max="17" width="9.140625" style="466"/>
    <col min="18" max="16384" width="9.140625" style="101"/>
  </cols>
  <sheetData>
    <row r="1" spans="1:19" s="103" customFormat="1" ht="24" customHeight="1">
      <c r="A1" s="786" t="s">
        <v>51</v>
      </c>
      <c r="B1" s="786"/>
      <c r="C1" s="786"/>
      <c r="D1" s="790"/>
      <c r="F1" s="100" t="s">
        <v>83</v>
      </c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spans="1:19" s="90" customFormat="1" ht="18.75" customHeight="1">
      <c r="A2" s="83" t="s">
        <v>305</v>
      </c>
      <c r="B2" s="83"/>
      <c r="C2" s="83"/>
      <c r="D2" s="83"/>
      <c r="F2" s="115" t="s">
        <v>84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1:19" s="107" customFormat="1" ht="10.5" customHeight="1">
      <c r="A3" s="106"/>
      <c r="D3" s="7" t="s">
        <v>206</v>
      </c>
      <c r="G3" s="446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1:19" s="306" customFormat="1" ht="10.5" customHeight="1">
      <c r="A4" s="302"/>
      <c r="B4" s="304">
        <v>2015</v>
      </c>
      <c r="C4" s="304">
        <v>2016</v>
      </c>
      <c r="D4" s="305">
        <v>2017</v>
      </c>
      <c r="G4" s="666"/>
      <c r="H4" s="666"/>
      <c r="I4" s="586"/>
      <c r="J4" s="586"/>
      <c r="K4" s="586"/>
      <c r="L4" s="586"/>
      <c r="M4" s="586"/>
      <c r="N4" s="586"/>
      <c r="O4" s="586"/>
      <c r="P4" s="684"/>
      <c r="Q4" s="684"/>
      <c r="R4" s="685"/>
      <c r="S4" s="685"/>
    </row>
    <row r="5" spans="1:19" s="228" customFormat="1" ht="10.5" customHeight="1">
      <c r="A5" s="113" t="s">
        <v>270</v>
      </c>
      <c r="B5" s="308">
        <v>51318.532899999998</v>
      </c>
      <c r="C5" s="308">
        <v>53241</v>
      </c>
      <c r="D5" s="309">
        <v>56746.693899999998</v>
      </c>
      <c r="G5" s="575"/>
      <c r="H5" s="406"/>
      <c r="I5" s="404"/>
      <c r="J5" s="404"/>
      <c r="K5" s="404"/>
      <c r="L5" s="667"/>
      <c r="M5" s="667"/>
      <c r="N5" s="667"/>
      <c r="O5" s="667"/>
      <c r="P5" s="404"/>
      <c r="Q5" s="404"/>
      <c r="R5" s="107"/>
      <c r="S5" s="107"/>
    </row>
    <row r="6" spans="1:19" s="228" customFormat="1" ht="10.5" customHeight="1">
      <c r="A6" s="282" t="s">
        <v>208</v>
      </c>
      <c r="B6" s="212">
        <v>52296.331700000002</v>
      </c>
      <c r="C6" s="212">
        <v>54325</v>
      </c>
      <c r="D6" s="208">
        <v>58024.672100000003</v>
      </c>
      <c r="G6" s="668"/>
      <c r="H6" s="406"/>
      <c r="I6" s="404"/>
      <c r="J6" s="404"/>
      <c r="K6" s="404"/>
      <c r="L6" s="669"/>
      <c r="M6" s="669"/>
      <c r="N6" s="669"/>
      <c r="O6" s="669"/>
      <c r="P6" s="404"/>
      <c r="Q6" s="404"/>
      <c r="R6" s="107"/>
      <c r="S6" s="107"/>
    </row>
    <row r="7" spans="1:19" s="228" customFormat="1" ht="10.5" customHeight="1">
      <c r="A7" s="107" t="s">
        <v>198</v>
      </c>
      <c r="B7" s="212">
        <v>43700.9323</v>
      </c>
      <c r="C7" s="212">
        <v>45369</v>
      </c>
      <c r="D7" s="208">
        <v>47765.209600000002</v>
      </c>
      <c r="G7" s="623"/>
      <c r="H7" s="406"/>
      <c r="I7" s="404"/>
      <c r="J7" s="404"/>
      <c r="K7" s="404"/>
      <c r="L7" s="669"/>
      <c r="M7" s="669"/>
      <c r="N7" s="669"/>
      <c r="O7" s="669"/>
      <c r="P7" s="404"/>
      <c r="Q7" s="404"/>
      <c r="R7" s="107"/>
      <c r="S7" s="107"/>
    </row>
    <row r="8" spans="1:19" ht="10.5" customHeight="1">
      <c r="A8" s="86" t="s">
        <v>209</v>
      </c>
      <c r="B8" s="212"/>
      <c r="C8" s="212"/>
      <c r="D8" s="208"/>
      <c r="E8" s="13"/>
      <c r="F8" s="13"/>
      <c r="G8" s="670"/>
      <c r="I8" s="422"/>
      <c r="J8" s="422"/>
      <c r="K8" s="422"/>
      <c r="L8" s="669"/>
      <c r="M8" s="669"/>
      <c r="N8" s="669"/>
      <c r="O8" s="669"/>
      <c r="P8" s="422"/>
      <c r="Q8" s="422"/>
      <c r="R8" s="102"/>
      <c r="S8" s="102"/>
    </row>
    <row r="9" spans="1:19" ht="10.5" customHeight="1">
      <c r="A9" s="107" t="s">
        <v>210</v>
      </c>
      <c r="B9" s="212">
        <v>52643.118699999999</v>
      </c>
      <c r="C9" s="212">
        <v>54391</v>
      </c>
      <c r="D9" s="208">
        <v>57810.0798</v>
      </c>
      <c r="E9" s="13"/>
      <c r="F9" s="13"/>
      <c r="G9" s="623"/>
      <c r="I9" s="422"/>
      <c r="J9" s="422"/>
      <c r="K9" s="422"/>
      <c r="L9" s="669"/>
      <c r="M9" s="669"/>
      <c r="N9" s="669"/>
      <c r="O9" s="669"/>
      <c r="P9" s="422"/>
      <c r="Q9" s="422"/>
      <c r="R9" s="102"/>
      <c r="S9" s="102"/>
    </row>
    <row r="10" spans="1:19" s="228" customFormat="1" ht="10.5" customHeight="1">
      <c r="A10" s="312" t="s">
        <v>211</v>
      </c>
      <c r="B10" s="212">
        <v>33606.508099999999</v>
      </c>
      <c r="C10" s="212">
        <v>35422</v>
      </c>
      <c r="D10" s="208">
        <v>38876.196799999998</v>
      </c>
      <c r="G10" s="671"/>
      <c r="H10" s="406"/>
      <c r="I10" s="404"/>
      <c r="J10" s="404"/>
      <c r="K10" s="404"/>
      <c r="L10" s="669"/>
      <c r="M10" s="669"/>
      <c r="N10" s="669"/>
      <c r="O10" s="669"/>
      <c r="P10" s="404"/>
      <c r="Q10" s="404"/>
      <c r="R10" s="107"/>
      <c r="S10" s="107"/>
    </row>
    <row r="11" spans="1:19" s="228" customFormat="1" ht="10.5" customHeight="1">
      <c r="A11" s="86" t="s">
        <v>36</v>
      </c>
      <c r="B11" s="212"/>
      <c r="C11" s="212"/>
      <c r="D11" s="208"/>
      <c r="G11" s="670"/>
      <c r="H11" s="406"/>
      <c r="I11" s="404"/>
      <c r="J11" s="404"/>
      <c r="K11" s="404"/>
      <c r="L11" s="669"/>
      <c r="M11" s="669"/>
      <c r="N11" s="669"/>
      <c r="O11" s="669"/>
      <c r="P11" s="404"/>
      <c r="Q11" s="404"/>
      <c r="R11" s="107"/>
      <c r="S11" s="107"/>
    </row>
    <row r="12" spans="1:19" s="228" customFormat="1" ht="10.5" customHeight="1">
      <c r="A12" s="313" t="s">
        <v>212</v>
      </c>
      <c r="B12" s="212">
        <v>28392.939299999998</v>
      </c>
      <c r="C12" s="212">
        <v>30237.444</v>
      </c>
      <c r="D12" s="208">
        <v>33034.316700000003</v>
      </c>
      <c r="G12" s="672"/>
      <c r="H12" s="406"/>
      <c r="I12" s="404"/>
      <c r="J12" s="404"/>
      <c r="K12" s="669"/>
      <c r="L12" s="669"/>
      <c r="M12" s="669"/>
      <c r="N12" s="669"/>
      <c r="O12" s="669"/>
      <c r="P12" s="404"/>
      <c r="Q12" s="404"/>
      <c r="R12" s="107"/>
      <c r="S12" s="107"/>
    </row>
    <row r="13" spans="1:19" s="228" customFormat="1" ht="10.5" customHeight="1">
      <c r="A13" s="313" t="s">
        <v>213</v>
      </c>
      <c r="B13" s="212">
        <v>47296.429199999999</v>
      </c>
      <c r="C13" s="212">
        <v>48582</v>
      </c>
      <c r="D13" s="208">
        <v>51487.148800000003</v>
      </c>
      <c r="G13" s="672"/>
      <c r="H13" s="406"/>
      <c r="I13" s="404"/>
      <c r="J13" s="404"/>
      <c r="K13" s="669"/>
      <c r="L13" s="669"/>
      <c r="M13" s="669"/>
      <c r="N13" s="669"/>
      <c r="O13" s="669"/>
      <c r="P13" s="404"/>
      <c r="Q13" s="404"/>
      <c r="R13" s="107"/>
      <c r="S13" s="107"/>
    </row>
    <row r="14" spans="1:19" s="228" customFormat="1" ht="10.5" customHeight="1">
      <c r="A14" s="313" t="s">
        <v>214</v>
      </c>
      <c r="B14" s="212">
        <v>58751.4038</v>
      </c>
      <c r="C14" s="212">
        <v>60624</v>
      </c>
      <c r="D14" s="208">
        <v>65205.550300000003</v>
      </c>
      <c r="G14" s="672"/>
      <c r="H14" s="406"/>
      <c r="I14" s="404"/>
      <c r="J14" s="404"/>
      <c r="K14" s="669"/>
      <c r="L14" s="669"/>
      <c r="M14" s="669"/>
      <c r="N14" s="669"/>
      <c r="O14" s="669"/>
      <c r="P14" s="404"/>
      <c r="Q14" s="404"/>
      <c r="R14" s="107"/>
      <c r="S14" s="107"/>
    </row>
    <row r="15" spans="1:19" s="228" customFormat="1" ht="10.5" customHeight="1">
      <c r="A15" s="313" t="s">
        <v>215</v>
      </c>
      <c r="B15" s="212">
        <v>52543.145400000001</v>
      </c>
      <c r="C15" s="212">
        <v>55882</v>
      </c>
      <c r="D15" s="208">
        <v>59965.170100000003</v>
      </c>
      <c r="G15" s="672"/>
      <c r="H15" s="406"/>
      <c r="I15" s="404"/>
      <c r="J15" s="404"/>
      <c r="K15" s="669"/>
      <c r="L15" s="669"/>
      <c r="M15" s="669"/>
      <c r="N15" s="669"/>
      <c r="O15" s="669"/>
      <c r="P15" s="404"/>
      <c r="Q15" s="404"/>
      <c r="R15" s="107"/>
      <c r="S15" s="107"/>
    </row>
    <row r="16" spans="1:19" s="228" customFormat="1" ht="10.5" customHeight="1">
      <c r="A16" s="313" t="s">
        <v>216</v>
      </c>
      <c r="B16" s="212">
        <v>46337.517500000002</v>
      </c>
      <c r="C16" s="212">
        <v>49522</v>
      </c>
      <c r="D16" s="208">
        <v>51652.001300000004</v>
      </c>
      <c r="G16" s="672"/>
      <c r="H16" s="406"/>
      <c r="I16" s="404"/>
      <c r="J16" s="404"/>
      <c r="K16" s="669"/>
      <c r="L16" s="669"/>
      <c r="M16" s="669"/>
      <c r="N16" s="669"/>
      <c r="O16" s="669"/>
      <c r="P16" s="404"/>
      <c r="Q16" s="404"/>
      <c r="R16" s="107"/>
      <c r="S16" s="107"/>
    </row>
    <row r="17" spans="1:19" s="228" customFormat="1" ht="10.5" customHeight="1">
      <c r="A17" s="86" t="s">
        <v>126</v>
      </c>
      <c r="B17" s="212"/>
      <c r="C17" s="212"/>
      <c r="D17" s="208"/>
      <c r="G17" s="670"/>
      <c r="H17" s="406"/>
      <c r="I17" s="404"/>
      <c r="J17" s="404"/>
      <c r="K17" s="404"/>
      <c r="L17" s="669"/>
      <c r="M17" s="669"/>
      <c r="N17" s="669"/>
      <c r="O17" s="669"/>
      <c r="P17" s="404"/>
      <c r="Q17" s="404"/>
      <c r="R17" s="107"/>
      <c r="S17" s="107"/>
    </row>
    <row r="18" spans="1:19" s="228" customFormat="1" ht="10.5" customHeight="1">
      <c r="A18" s="312" t="s">
        <v>217</v>
      </c>
      <c r="B18" s="212">
        <v>56171.501199999999</v>
      </c>
      <c r="C18" s="212">
        <v>58831</v>
      </c>
      <c r="D18" s="208">
        <v>62808.763599999998</v>
      </c>
      <c r="G18" s="671"/>
      <c r="H18" s="406"/>
      <c r="I18" s="404"/>
      <c r="J18" s="404"/>
      <c r="K18" s="404"/>
      <c r="L18" s="669"/>
      <c r="M18" s="669"/>
      <c r="N18" s="669"/>
      <c r="O18" s="669"/>
      <c r="P18" s="404"/>
      <c r="Q18" s="404"/>
      <c r="R18" s="107"/>
      <c r="S18" s="107"/>
    </row>
    <row r="19" spans="1:19" s="228" customFormat="1" ht="10.5" customHeight="1">
      <c r="A19" s="312" t="s">
        <v>218</v>
      </c>
      <c r="B19" s="212">
        <v>46238.4836</v>
      </c>
      <c r="C19" s="212">
        <v>48644</v>
      </c>
      <c r="D19" s="208">
        <v>51906.409</v>
      </c>
      <c r="G19" s="671"/>
      <c r="H19" s="406"/>
      <c r="I19" s="404"/>
      <c r="J19" s="404"/>
      <c r="K19" s="404"/>
      <c r="L19" s="669"/>
      <c r="M19" s="669"/>
      <c r="N19" s="669"/>
      <c r="O19" s="669"/>
      <c r="P19" s="404"/>
      <c r="Q19" s="404"/>
      <c r="R19" s="107"/>
      <c r="S19" s="107"/>
    </row>
    <row r="20" spans="1:19" s="228" customFormat="1" ht="10.5" customHeight="1">
      <c r="A20" s="314" t="s">
        <v>40</v>
      </c>
      <c r="B20" s="315">
        <v>44929.535499999998</v>
      </c>
      <c r="C20" s="315">
        <v>47751</v>
      </c>
      <c r="D20" s="316">
        <v>50723.125800000002</v>
      </c>
      <c r="G20" s="671"/>
      <c r="H20" s="406"/>
      <c r="I20" s="404"/>
      <c r="J20" s="404"/>
      <c r="K20" s="404"/>
      <c r="L20" s="669"/>
      <c r="M20" s="669"/>
      <c r="N20" s="669"/>
      <c r="O20" s="667"/>
      <c r="P20" s="404"/>
      <c r="Q20" s="404"/>
      <c r="R20" s="107"/>
      <c r="S20" s="107"/>
    </row>
    <row r="21" spans="1:19" ht="6" customHeight="1">
      <c r="A21" s="107"/>
      <c r="B21" s="317"/>
      <c r="C21" s="317"/>
      <c r="D21" s="317"/>
      <c r="E21" s="13"/>
      <c r="F21" s="13"/>
      <c r="I21" s="422"/>
      <c r="J21" s="422"/>
      <c r="K21" s="422"/>
      <c r="L21" s="422"/>
      <c r="M21" s="422"/>
      <c r="N21" s="422"/>
      <c r="O21" s="422"/>
      <c r="P21" s="422"/>
      <c r="Q21" s="422"/>
      <c r="R21" s="102"/>
      <c r="S21" s="102"/>
    </row>
    <row r="22" spans="1:19" ht="12.75" customHeight="1">
      <c r="A22" s="812" t="s">
        <v>298</v>
      </c>
      <c r="B22" s="813"/>
      <c r="C22" s="813"/>
      <c r="D22" s="813"/>
      <c r="E22" s="13"/>
      <c r="G22" s="673" t="s">
        <v>255</v>
      </c>
      <c r="H22" s="674"/>
      <c r="I22" s="674"/>
      <c r="J22" s="675"/>
      <c r="K22" s="675"/>
      <c r="L22" s="675"/>
      <c r="M22" s="675"/>
      <c r="N22" s="686"/>
      <c r="O22" s="686"/>
      <c r="P22" s="686"/>
      <c r="Q22" s="422"/>
      <c r="R22" s="102"/>
      <c r="S22" s="102"/>
    </row>
    <row r="23" spans="1:19" ht="11.25" customHeight="1">
      <c r="E23" s="13"/>
      <c r="G23" s="676"/>
      <c r="H23" s="677" t="s">
        <v>451</v>
      </c>
      <c r="I23" s="676"/>
      <c r="J23" s="676"/>
      <c r="K23" s="678" t="s">
        <v>449</v>
      </c>
      <c r="M23" s="676"/>
      <c r="N23" s="677" t="s">
        <v>450</v>
      </c>
      <c r="Q23" s="676"/>
      <c r="R23" s="357"/>
    </row>
    <row r="24" spans="1:19" ht="11.25" customHeight="1">
      <c r="E24" s="13"/>
      <c r="F24" s="111"/>
      <c r="G24" s="679"/>
      <c r="H24" s="680">
        <v>2013</v>
      </c>
      <c r="I24" s="680">
        <v>2015</v>
      </c>
      <c r="J24" s="680">
        <v>2017</v>
      </c>
      <c r="K24" s="680">
        <v>2013</v>
      </c>
      <c r="L24" s="680">
        <v>2015</v>
      </c>
      <c r="M24" s="680">
        <v>2017</v>
      </c>
      <c r="N24" s="680">
        <v>2013</v>
      </c>
      <c r="O24" s="680">
        <v>2015</v>
      </c>
      <c r="P24" s="680">
        <v>2017</v>
      </c>
    </row>
    <row r="25" spans="1:19" ht="11.25" customHeight="1">
      <c r="E25" s="13"/>
      <c r="G25" s="679" t="s">
        <v>220</v>
      </c>
      <c r="H25" s="681">
        <v>46.933471500000003</v>
      </c>
      <c r="I25" s="681">
        <v>51.318532900000001</v>
      </c>
      <c r="J25" s="681">
        <v>56.746693899999997</v>
      </c>
      <c r="K25" s="681">
        <v>48.278097199999998</v>
      </c>
      <c r="L25" s="681">
        <v>52.643118700000002</v>
      </c>
      <c r="M25" s="681">
        <v>57.810079799999997</v>
      </c>
      <c r="N25" s="681">
        <v>30.7560799</v>
      </c>
      <c r="O25" s="681">
        <v>33.606508099999999</v>
      </c>
      <c r="P25" s="681">
        <v>38.876196799999995</v>
      </c>
    </row>
    <row r="26" spans="1:19" ht="11.25" customHeight="1">
      <c r="E26" s="13"/>
      <c r="F26" s="13"/>
      <c r="G26" s="682" t="s">
        <v>219</v>
      </c>
      <c r="H26" s="683">
        <v>1.7906020945404602</v>
      </c>
      <c r="I26" s="683">
        <v>1.8452602531372477</v>
      </c>
      <c r="J26" s="683">
        <v>1.8241473713295719</v>
      </c>
      <c r="K26" s="683">
        <v>1.8390435161472156</v>
      </c>
      <c r="L26" s="683">
        <v>1.8951991846863787</v>
      </c>
      <c r="M26" s="683">
        <v>1.8690506270509091</v>
      </c>
      <c r="N26" s="683">
        <v>1.1818344940233878</v>
      </c>
      <c r="O26" s="683">
        <v>1.2014879699072964</v>
      </c>
      <c r="P26" s="683">
        <v>1.2160783715563073</v>
      </c>
      <c r="Q26" s="444"/>
    </row>
    <row r="27" spans="1:19" ht="11.25" customHeight="1">
      <c r="E27" s="13"/>
      <c r="F27" s="13"/>
      <c r="H27" s="680"/>
      <c r="L27" s="680"/>
      <c r="O27" s="680"/>
    </row>
    <row r="28" spans="1:19" ht="11.25" customHeight="1">
      <c r="E28" s="13"/>
      <c r="F28" s="13"/>
      <c r="H28" s="681"/>
      <c r="L28" s="681"/>
      <c r="O28" s="681"/>
    </row>
    <row r="29" spans="1:19" ht="11.25" customHeight="1">
      <c r="E29" s="13"/>
      <c r="F29" s="13"/>
      <c r="H29" s="683"/>
      <c r="L29" s="683"/>
      <c r="O29" s="683"/>
    </row>
    <row r="30" spans="1:19" ht="11.25" customHeight="1">
      <c r="E30" s="13"/>
      <c r="F30" s="13"/>
    </row>
    <row r="31" spans="1:19" ht="11.25" customHeight="1">
      <c r="E31" s="13"/>
      <c r="F31" s="13"/>
    </row>
    <row r="32" spans="1:19" ht="11.25" customHeight="1">
      <c r="E32" s="13"/>
      <c r="F32" s="13"/>
    </row>
    <row r="33" spans="1:13" ht="11.25" customHeight="1"/>
    <row r="34" spans="1:13" ht="11.25" customHeight="1">
      <c r="G34" s="446"/>
    </row>
    <row r="35" spans="1:13" ht="3" customHeight="1">
      <c r="A35" s="43"/>
      <c r="D35" s="101"/>
    </row>
    <row r="36" spans="1:13" ht="22.5" customHeight="1">
      <c r="A36" s="819" t="s">
        <v>299</v>
      </c>
      <c r="B36" s="813"/>
      <c r="C36" s="813"/>
      <c r="D36" s="813"/>
      <c r="G36" s="673" t="s">
        <v>255</v>
      </c>
      <c r="H36" s="674"/>
      <c r="I36" s="674"/>
      <c r="J36" s="675"/>
      <c r="K36" s="675"/>
      <c r="L36" s="675"/>
      <c r="M36" s="675"/>
    </row>
    <row r="37" spans="1:13" ht="12" customHeight="1">
      <c r="B37" s="318"/>
      <c r="C37" s="318"/>
      <c r="G37" s="676"/>
      <c r="H37" s="677" t="s">
        <v>53</v>
      </c>
      <c r="I37" s="676"/>
      <c r="J37" s="676"/>
      <c r="K37" s="677" t="s">
        <v>54</v>
      </c>
      <c r="L37" s="676"/>
      <c r="M37" s="676"/>
    </row>
    <row r="38" spans="1:13" ht="11.25" customHeight="1">
      <c r="B38" s="318"/>
      <c r="C38" s="318"/>
      <c r="G38" s="679"/>
      <c r="H38" s="680">
        <v>2013</v>
      </c>
      <c r="I38" s="680">
        <v>2015</v>
      </c>
      <c r="J38" s="680">
        <v>2017</v>
      </c>
      <c r="K38" s="680">
        <v>2013</v>
      </c>
      <c r="L38" s="680">
        <v>2015</v>
      </c>
      <c r="M38" s="680">
        <v>2017</v>
      </c>
    </row>
    <row r="39" spans="1:13" ht="11.25" customHeight="1">
      <c r="B39" s="319"/>
      <c r="C39" s="319"/>
      <c r="G39" s="679" t="s">
        <v>220</v>
      </c>
      <c r="H39" s="681">
        <v>42.782593500000004</v>
      </c>
      <c r="I39" s="681">
        <v>52.296331700000003</v>
      </c>
      <c r="J39" s="681">
        <v>58.024672100000004</v>
      </c>
      <c r="K39" s="681">
        <v>36.729506800000003</v>
      </c>
      <c r="L39" s="681">
        <v>43.700932299999998</v>
      </c>
      <c r="M39" s="681">
        <v>47.765209599999999</v>
      </c>
    </row>
    <row r="40" spans="1:13" ht="11.25" customHeight="1">
      <c r="B40" s="319"/>
      <c r="C40" s="319"/>
      <c r="G40" s="682" t="s">
        <v>221</v>
      </c>
      <c r="H40" s="683">
        <v>1.6491537518087231</v>
      </c>
      <c r="I40" s="683">
        <v>1.6956206374424487</v>
      </c>
      <c r="J40" s="683">
        <v>1.6920178820400409</v>
      </c>
      <c r="K40" s="683">
        <v>1.7851409476879758</v>
      </c>
      <c r="L40" s="683">
        <v>1.8137682535070971</v>
      </c>
      <c r="M40" s="683">
        <v>1.7568945329566221</v>
      </c>
    </row>
    <row r="41" spans="1:13" ht="11.25" customHeight="1">
      <c r="B41" s="319"/>
      <c r="C41" s="319"/>
      <c r="H41" s="680"/>
      <c r="K41" s="680"/>
    </row>
    <row r="42" spans="1:13" ht="11.25" customHeight="1">
      <c r="H42" s="681"/>
      <c r="K42" s="681"/>
    </row>
    <row r="43" spans="1:13" ht="11.25" customHeight="1">
      <c r="H43" s="683"/>
      <c r="K43" s="683"/>
    </row>
    <row r="44" spans="1:13" ht="11.25" customHeight="1"/>
    <row r="45" spans="1:13" ht="11.25" customHeight="1"/>
    <row r="46" spans="1:13" ht="11.25" customHeight="1"/>
    <row r="47" spans="1:13" ht="11.25" customHeight="1"/>
    <row r="48" spans="1:13" ht="11.25" customHeight="1"/>
    <row r="49" spans="1:4" ht="15" customHeight="1">
      <c r="A49" s="101"/>
      <c r="B49" s="101"/>
      <c r="C49" s="101"/>
      <c r="D49" s="160" t="s">
        <v>396</v>
      </c>
    </row>
    <row r="50" spans="1:4">
      <c r="A50" s="101"/>
      <c r="B50" s="101"/>
      <c r="C50" s="101"/>
    </row>
    <row r="51" spans="1:4">
      <c r="A51" s="101"/>
      <c r="B51" s="101"/>
      <c r="C51" s="101"/>
    </row>
    <row r="52" spans="1:4">
      <c r="A52" s="101"/>
      <c r="B52" s="101"/>
      <c r="C52" s="101"/>
    </row>
    <row r="53" spans="1:4">
      <c r="A53" s="101"/>
      <c r="B53" s="101"/>
      <c r="C53" s="101"/>
    </row>
    <row r="54" spans="1:4">
      <c r="A54" s="101"/>
      <c r="B54" s="101"/>
      <c r="C54" s="101"/>
    </row>
    <row r="55" spans="1:4">
      <c r="A55" s="101"/>
      <c r="B55" s="101"/>
      <c r="C55" s="101"/>
    </row>
    <row r="56" spans="1:4">
      <c r="A56" s="101"/>
      <c r="B56" s="101"/>
      <c r="C56" s="101"/>
    </row>
    <row r="57" spans="1:4">
      <c r="A57" s="101"/>
      <c r="B57" s="101"/>
      <c r="C57" s="101"/>
    </row>
    <row r="58" spans="1:4">
      <c r="A58" s="101"/>
      <c r="B58" s="101"/>
      <c r="C58" s="101"/>
    </row>
    <row r="59" spans="1:4">
      <c r="A59" s="101"/>
      <c r="B59" s="101"/>
      <c r="C59" s="101"/>
    </row>
    <row r="60" spans="1:4">
      <c r="A60" s="101"/>
      <c r="B60" s="101"/>
      <c r="C60" s="101"/>
    </row>
    <row r="61" spans="1:4">
      <c r="A61" s="101"/>
      <c r="B61" s="101"/>
      <c r="C61" s="101"/>
    </row>
    <row r="62" spans="1:4">
      <c r="A62" s="101"/>
      <c r="B62" s="101"/>
      <c r="C62" s="101"/>
    </row>
    <row r="63" spans="1:4">
      <c r="A63" s="101"/>
      <c r="B63" s="101"/>
      <c r="C63" s="101"/>
    </row>
    <row r="64" spans="1:4">
      <c r="A64" s="101"/>
      <c r="B64" s="101"/>
      <c r="C64" s="101"/>
    </row>
    <row r="65" spans="1:4">
      <c r="A65" s="101"/>
      <c r="B65" s="101"/>
      <c r="C65" s="101"/>
      <c r="D65" s="101"/>
    </row>
    <row r="66" spans="1:4">
      <c r="A66" s="101"/>
      <c r="B66" s="101"/>
      <c r="C66" s="101"/>
      <c r="D66" s="101"/>
    </row>
    <row r="67" spans="1:4">
      <c r="A67" s="101"/>
      <c r="B67" s="101"/>
      <c r="C67" s="101"/>
      <c r="D67" s="101"/>
    </row>
    <row r="68" spans="1:4">
      <c r="A68" s="101"/>
      <c r="B68" s="101"/>
      <c r="C68" s="101"/>
      <c r="D68" s="101"/>
    </row>
    <row r="69" spans="1:4">
      <c r="A69" s="101"/>
      <c r="B69" s="101"/>
      <c r="C69" s="101"/>
      <c r="D69" s="101"/>
    </row>
    <row r="70" spans="1:4">
      <c r="A70" s="101"/>
      <c r="B70" s="101"/>
      <c r="C70" s="101"/>
      <c r="D70" s="101"/>
    </row>
    <row r="71" spans="1:4">
      <c r="A71" s="101"/>
      <c r="B71" s="101"/>
      <c r="C71" s="101"/>
      <c r="D71" s="101"/>
    </row>
    <row r="72" spans="1:4">
      <c r="A72" s="101"/>
      <c r="B72" s="101"/>
      <c r="C72" s="101"/>
      <c r="D72" s="101"/>
    </row>
    <row r="73" spans="1:4">
      <c r="A73" s="101"/>
      <c r="B73" s="101"/>
      <c r="C73" s="101"/>
      <c r="D73" s="101"/>
    </row>
    <row r="74" spans="1:4">
      <c r="A74" s="101"/>
      <c r="B74" s="101"/>
      <c r="C74" s="101"/>
      <c r="D74" s="101"/>
    </row>
    <row r="75" spans="1:4">
      <c r="A75" s="101"/>
      <c r="B75" s="101"/>
      <c r="C75" s="101"/>
      <c r="D75" s="101"/>
    </row>
    <row r="76" spans="1:4">
      <c r="A76" s="101"/>
      <c r="B76" s="101"/>
      <c r="C76" s="101"/>
      <c r="D76" s="101"/>
    </row>
    <row r="77" spans="1:4">
      <c r="A77" s="101"/>
      <c r="B77" s="101"/>
      <c r="C77" s="101"/>
      <c r="D77" s="101"/>
    </row>
    <row r="78" spans="1:4">
      <c r="A78" s="101"/>
      <c r="B78" s="101"/>
      <c r="C78" s="101"/>
      <c r="D78" s="101"/>
    </row>
    <row r="79" spans="1:4">
      <c r="A79" s="101"/>
      <c r="B79" s="101"/>
      <c r="C79" s="101"/>
      <c r="D79" s="101"/>
    </row>
    <row r="80" spans="1:4">
      <c r="A80" s="101"/>
      <c r="B80" s="101"/>
      <c r="C80" s="101"/>
      <c r="D80" s="101"/>
    </row>
    <row r="81" spans="1:4">
      <c r="A81" s="101"/>
      <c r="B81" s="101"/>
      <c r="C81" s="101"/>
      <c r="D81" s="101"/>
    </row>
    <row r="82" spans="1:4">
      <c r="A82" s="101"/>
      <c r="B82" s="101"/>
      <c r="C82" s="101"/>
      <c r="D82" s="101"/>
    </row>
  </sheetData>
  <mergeCells count="3">
    <mergeCell ref="A1:D1"/>
    <mergeCell ref="A22:D22"/>
    <mergeCell ref="A36:D36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102" customWidth="1"/>
    <col min="2" max="4" width="6.140625" style="102" customWidth="1"/>
    <col min="5" max="5" width="2.85546875" style="101" customWidth="1"/>
    <col min="6" max="6" width="14.140625" style="101" customWidth="1"/>
    <col min="7" max="7" width="27.5703125" style="445" customWidth="1"/>
    <col min="8" max="9" width="8.140625" style="445" customWidth="1"/>
    <col min="10" max="10" width="8.140625" style="90" customWidth="1"/>
    <col min="11" max="16" width="9.140625" style="90"/>
    <col min="17" max="16384" width="9.140625" style="101"/>
  </cols>
  <sheetData>
    <row r="1" spans="1:16" s="103" customFormat="1" ht="24" customHeight="1">
      <c r="A1" s="786" t="s">
        <v>51</v>
      </c>
      <c r="B1" s="786"/>
      <c r="C1" s="786"/>
      <c r="D1" s="790"/>
      <c r="F1" s="100" t="s">
        <v>83</v>
      </c>
      <c r="G1" s="468"/>
      <c r="H1" s="468"/>
      <c r="I1" s="468"/>
      <c r="J1" s="5"/>
      <c r="K1" s="5"/>
      <c r="L1" s="5"/>
      <c r="M1" s="5"/>
      <c r="N1" s="5"/>
      <c r="O1" s="5"/>
      <c r="P1" s="5"/>
    </row>
    <row r="2" spans="1:16" s="90" customFormat="1" ht="30" customHeight="1">
      <c r="A2" s="821" t="s">
        <v>489</v>
      </c>
      <c r="B2" s="821"/>
      <c r="C2" s="821"/>
      <c r="D2" s="821"/>
      <c r="F2" s="115" t="s">
        <v>84</v>
      </c>
      <c r="G2" s="445"/>
      <c r="H2" s="445"/>
      <c r="I2" s="445"/>
    </row>
    <row r="3" spans="1:16" s="107" customFormat="1" ht="10.5" customHeight="1">
      <c r="A3" s="106"/>
      <c r="D3" s="7" t="s">
        <v>206</v>
      </c>
      <c r="G3" s="476"/>
      <c r="H3" s="410"/>
      <c r="I3" s="410"/>
      <c r="J3" s="111"/>
      <c r="K3" s="111"/>
      <c r="L3" s="111"/>
      <c r="M3" s="111"/>
      <c r="N3" s="111"/>
      <c r="O3" s="111"/>
      <c r="P3" s="111"/>
    </row>
    <row r="4" spans="1:16" s="306" customFormat="1" ht="10.5" customHeight="1">
      <c r="A4" s="302"/>
      <c r="B4" s="304">
        <v>2015</v>
      </c>
      <c r="C4" s="304">
        <v>2016</v>
      </c>
      <c r="D4" s="305">
        <v>2017</v>
      </c>
      <c r="G4" s="687"/>
      <c r="H4" s="687"/>
      <c r="I4" s="638"/>
      <c r="J4" s="327"/>
      <c r="K4" s="358"/>
      <c r="L4" s="358"/>
      <c r="M4" s="358"/>
      <c r="N4" s="358"/>
      <c r="O4" s="358"/>
      <c r="P4" s="358"/>
    </row>
    <row r="5" spans="1:16" s="228" customFormat="1" ht="10.5" customHeight="1">
      <c r="A5" s="113" t="s">
        <v>207</v>
      </c>
      <c r="B5" s="308">
        <v>51318.532899999998</v>
      </c>
      <c r="C5" s="308">
        <v>53241</v>
      </c>
      <c r="D5" s="309">
        <v>56746.693899999998</v>
      </c>
      <c r="G5" s="476"/>
      <c r="H5" s="410"/>
      <c r="I5" s="410"/>
      <c r="J5" s="111"/>
      <c r="K5" s="111"/>
      <c r="L5" s="111"/>
      <c r="M5" s="111"/>
      <c r="N5" s="111"/>
      <c r="O5" s="111"/>
      <c r="P5" s="111"/>
    </row>
    <row r="6" spans="1:16" s="228" customFormat="1" ht="10.5" customHeight="1">
      <c r="A6" s="86" t="s">
        <v>222</v>
      </c>
      <c r="B6" s="320"/>
      <c r="C6" s="320"/>
      <c r="D6" s="275"/>
      <c r="G6" s="595"/>
      <c r="H6" s="410"/>
      <c r="I6" s="410"/>
      <c r="J6" s="111"/>
      <c r="K6" s="111"/>
      <c r="L6" s="111"/>
      <c r="M6" s="111"/>
      <c r="N6" s="111"/>
      <c r="O6" s="111"/>
      <c r="P6" s="111"/>
    </row>
    <row r="7" spans="1:16" s="228" customFormat="1" ht="10.5" customHeight="1">
      <c r="A7" s="107" t="s">
        <v>223</v>
      </c>
      <c r="B7" s="320">
        <v>56842.966500000002</v>
      </c>
      <c r="C7" s="320">
        <v>58868.341699999997</v>
      </c>
      <c r="D7" s="275">
        <v>61883.056499999999</v>
      </c>
      <c r="G7" s="410"/>
      <c r="H7" s="410"/>
      <c r="I7" s="410"/>
      <c r="J7" s="111"/>
      <c r="K7" s="111"/>
      <c r="L7" s="111"/>
      <c r="M7" s="111"/>
      <c r="N7" s="111"/>
      <c r="O7" s="111"/>
      <c r="P7" s="111"/>
    </row>
    <row r="8" spans="1:16" s="228" customFormat="1" ht="10.5" customHeight="1">
      <c r="A8" s="107" t="s">
        <v>224</v>
      </c>
      <c r="B8" s="320">
        <v>55216.38</v>
      </c>
      <c r="C8" s="320">
        <v>58048.705900000001</v>
      </c>
      <c r="D8" s="275">
        <v>61156.93</v>
      </c>
      <c r="G8" s="410"/>
      <c r="H8" s="410"/>
      <c r="I8" s="410"/>
      <c r="J8" s="111"/>
      <c r="K8" s="111"/>
      <c r="L8" s="111"/>
      <c r="M8" s="111"/>
      <c r="N8" s="111"/>
      <c r="O8" s="111"/>
      <c r="P8" s="111"/>
    </row>
    <row r="9" spans="1:16" s="228" customFormat="1" ht="10.5" customHeight="1">
      <c r="A9" s="107" t="s">
        <v>225</v>
      </c>
      <c r="B9" s="320">
        <v>49619.819100000001</v>
      </c>
      <c r="C9" s="320">
        <v>51210.021200000003</v>
      </c>
      <c r="D9" s="275">
        <v>54343.055800000002</v>
      </c>
      <c r="G9" s="410"/>
      <c r="H9" s="410"/>
      <c r="I9" s="410"/>
      <c r="J9" s="111"/>
      <c r="K9" s="111"/>
      <c r="L9" s="111"/>
      <c r="M9" s="111"/>
      <c r="N9" s="111"/>
      <c r="O9" s="111"/>
      <c r="P9" s="111"/>
    </row>
    <row r="10" spans="1:16" s="228" customFormat="1" ht="10.5" customHeight="1">
      <c r="A10" s="107" t="s">
        <v>226</v>
      </c>
      <c r="B10" s="320">
        <v>47001.025000000001</v>
      </c>
      <c r="C10" s="320">
        <v>49319.269899999999</v>
      </c>
      <c r="D10" s="275">
        <v>52645.6302</v>
      </c>
      <c r="G10" s="410"/>
      <c r="H10" s="410"/>
      <c r="I10" s="410"/>
      <c r="J10" s="111"/>
      <c r="K10" s="111"/>
      <c r="L10" s="111"/>
      <c r="M10" s="111"/>
      <c r="N10" s="111"/>
      <c r="O10" s="111"/>
      <c r="P10" s="111"/>
    </row>
    <row r="11" spans="1:16" s="228" customFormat="1" ht="10.5" customHeight="1">
      <c r="A11" s="107" t="s">
        <v>227</v>
      </c>
      <c r="B11" s="320">
        <v>45306.053399999997</v>
      </c>
      <c r="C11" s="320">
        <v>47432.042500000003</v>
      </c>
      <c r="D11" s="275">
        <v>49374.840400000001</v>
      </c>
      <c r="G11" s="410"/>
      <c r="H11" s="410"/>
      <c r="I11" s="410"/>
      <c r="J11" s="111"/>
      <c r="K11" s="111"/>
      <c r="L11" s="111"/>
      <c r="M11" s="111"/>
      <c r="N11" s="111"/>
      <c r="O11" s="111"/>
      <c r="P11" s="111"/>
    </row>
    <row r="12" spans="1:16" s="228" customFormat="1" ht="10.5" customHeight="1">
      <c r="A12" s="107" t="s">
        <v>228</v>
      </c>
      <c r="B12" s="320">
        <v>58788.617599999998</v>
      </c>
      <c r="C12" s="320">
        <v>61073.325900000003</v>
      </c>
      <c r="D12" s="275">
        <v>58266.536200000002</v>
      </c>
      <c r="G12" s="410"/>
      <c r="H12" s="410"/>
      <c r="I12" s="410"/>
      <c r="J12" s="111"/>
      <c r="K12" s="111"/>
      <c r="L12" s="111"/>
      <c r="M12" s="111"/>
      <c r="N12" s="111"/>
      <c r="O12" s="111"/>
      <c r="P12" s="111"/>
    </row>
    <row r="13" spans="1:16" ht="10.5" customHeight="1">
      <c r="A13" s="86" t="s">
        <v>229</v>
      </c>
      <c r="B13" s="212"/>
      <c r="C13" s="212"/>
      <c r="D13" s="208"/>
      <c r="E13" s="13"/>
      <c r="F13" s="13"/>
      <c r="G13" s="595"/>
    </row>
    <row r="14" spans="1:16" ht="10.5" customHeight="1">
      <c r="A14" s="107" t="s">
        <v>230</v>
      </c>
      <c r="B14" s="212">
        <v>45768.777099999999</v>
      </c>
      <c r="C14" s="212">
        <v>46246.050900000002</v>
      </c>
      <c r="D14" s="208">
        <v>50159.443599999999</v>
      </c>
      <c r="E14" s="13"/>
      <c r="F14" s="13"/>
      <c r="G14" s="410"/>
    </row>
    <row r="15" spans="1:16" ht="10.5" customHeight="1">
      <c r="A15" s="107" t="s">
        <v>231</v>
      </c>
      <c r="B15" s="212">
        <v>40867.820599999999</v>
      </c>
      <c r="C15" s="212">
        <v>41938.196600000003</v>
      </c>
      <c r="D15" s="208">
        <v>48325.846299999997</v>
      </c>
      <c r="E15" s="13"/>
      <c r="F15" s="13"/>
      <c r="G15" s="410"/>
    </row>
    <row r="16" spans="1:16" ht="10.5" customHeight="1">
      <c r="A16" s="107" t="s">
        <v>232</v>
      </c>
      <c r="B16" s="212">
        <v>56457.217299999997</v>
      </c>
      <c r="C16" s="212">
        <v>57786.316099999996</v>
      </c>
      <c r="D16" s="208">
        <v>61456.701200000003</v>
      </c>
      <c r="E16" s="13"/>
      <c r="F16" s="13"/>
      <c r="G16" s="410"/>
    </row>
    <row r="17" spans="1:10" ht="10.5" customHeight="1">
      <c r="A17" s="107" t="s">
        <v>233</v>
      </c>
      <c r="B17" s="212">
        <v>61962.285600000003</v>
      </c>
      <c r="C17" s="212">
        <v>64436.131399999998</v>
      </c>
      <c r="D17" s="208">
        <v>65181.936399999999</v>
      </c>
      <c r="E17" s="13"/>
      <c r="F17" s="13"/>
      <c r="G17" s="410"/>
    </row>
    <row r="18" spans="1:10" ht="10.5" customHeight="1">
      <c r="A18" s="107" t="s">
        <v>234</v>
      </c>
      <c r="B18" s="212">
        <v>34929.130499999999</v>
      </c>
      <c r="C18" s="212">
        <v>36657.4211</v>
      </c>
      <c r="D18" s="208">
        <v>40277.802900000002</v>
      </c>
      <c r="E18" s="13"/>
      <c r="F18" s="13"/>
      <c r="G18" s="410"/>
    </row>
    <row r="19" spans="1:10" ht="10.5" customHeight="1">
      <c r="A19" s="107" t="s">
        <v>235</v>
      </c>
      <c r="B19" s="212">
        <v>35763.3079</v>
      </c>
      <c r="C19" s="212">
        <v>37420.775600000001</v>
      </c>
      <c r="D19" s="208">
        <v>39542.5383</v>
      </c>
      <c r="E19" s="13"/>
      <c r="F19" s="13"/>
      <c r="G19" s="410"/>
    </row>
    <row r="20" spans="1:10" ht="10.5" customHeight="1">
      <c r="A20" s="88" t="s">
        <v>236</v>
      </c>
      <c r="B20" s="315">
        <v>36649.452400000002</v>
      </c>
      <c r="C20" s="315">
        <v>37712.697</v>
      </c>
      <c r="D20" s="316">
        <v>40662.997300000003</v>
      </c>
      <c r="E20" s="13"/>
      <c r="F20" s="13"/>
      <c r="G20" s="410"/>
    </row>
    <row r="21" spans="1:10" ht="6" customHeight="1">
      <c r="A21" s="107"/>
      <c r="B21" s="317"/>
      <c r="C21" s="317"/>
      <c r="D21" s="317"/>
      <c r="E21" s="13"/>
      <c r="F21" s="13"/>
      <c r="G21" s="410"/>
    </row>
    <row r="22" spans="1:10" ht="22.5" customHeight="1">
      <c r="A22" s="819" t="s">
        <v>399</v>
      </c>
      <c r="B22" s="820"/>
      <c r="C22" s="820"/>
      <c r="D22" s="820"/>
      <c r="G22" s="476" t="s">
        <v>255</v>
      </c>
    </row>
    <row r="23" spans="1:10" ht="11.25" customHeight="1">
      <c r="G23" s="422"/>
      <c r="H23" s="471" t="s">
        <v>237</v>
      </c>
      <c r="I23" s="471" t="s">
        <v>169</v>
      </c>
      <c r="J23" s="396"/>
    </row>
    <row r="24" spans="1:10" ht="11.25" customHeight="1">
      <c r="D24" s="101"/>
      <c r="G24" s="404" t="s">
        <v>238</v>
      </c>
      <c r="H24" s="427">
        <v>41.657156499999999</v>
      </c>
      <c r="I24" s="427">
        <v>49.374840400000004</v>
      </c>
      <c r="J24" s="688"/>
    </row>
    <row r="25" spans="1:10">
      <c r="D25" s="101"/>
      <c r="G25" s="404" t="s">
        <v>243</v>
      </c>
      <c r="H25" s="427">
        <v>53.6174058</v>
      </c>
      <c r="I25" s="427">
        <v>50.487542000000005</v>
      </c>
      <c r="J25" s="688"/>
    </row>
    <row r="26" spans="1:10">
      <c r="G26" s="404" t="s">
        <v>239</v>
      </c>
      <c r="H26" s="427">
        <v>43.291518199999999</v>
      </c>
      <c r="I26" s="427">
        <v>52.645630199999999</v>
      </c>
      <c r="J26" s="688"/>
    </row>
    <row r="27" spans="1:10" ht="11.25" customHeight="1">
      <c r="G27" s="404" t="s">
        <v>240</v>
      </c>
      <c r="H27" s="427">
        <v>45.7281105</v>
      </c>
      <c r="I27" s="427">
        <v>54.343055800000002</v>
      </c>
      <c r="J27" s="688"/>
    </row>
    <row r="28" spans="1:10" ht="11.25" customHeight="1">
      <c r="D28" s="101"/>
      <c r="G28" s="404" t="s">
        <v>244</v>
      </c>
      <c r="H28" s="427">
        <v>56.822386100000003</v>
      </c>
      <c r="I28" s="427">
        <v>58.266536200000004</v>
      </c>
      <c r="J28" s="688"/>
    </row>
    <row r="29" spans="1:10" ht="11.25" customHeight="1">
      <c r="G29" s="404" t="s">
        <v>241</v>
      </c>
      <c r="H29" s="427">
        <v>46.341302300000002</v>
      </c>
      <c r="I29" s="427">
        <v>61.156930000000003</v>
      </c>
      <c r="J29" s="688"/>
    </row>
    <row r="30" spans="1:10">
      <c r="D30" s="101"/>
      <c r="G30" s="404" t="s">
        <v>242</v>
      </c>
      <c r="H30" s="427">
        <v>53.5863418</v>
      </c>
      <c r="I30" s="427">
        <v>61.883056500000002</v>
      </c>
      <c r="J30" s="688"/>
    </row>
    <row r="31" spans="1:10">
      <c r="D31" s="101"/>
      <c r="G31" s="410"/>
      <c r="H31" s="429"/>
      <c r="I31" s="429"/>
      <c r="J31" s="359"/>
    </row>
    <row r="32" spans="1:10">
      <c r="D32" s="101"/>
    </row>
    <row r="33" spans="1:10" ht="6.75" customHeight="1">
      <c r="B33" s="318"/>
      <c r="C33" s="318"/>
      <c r="D33" s="101"/>
    </row>
    <row r="34" spans="1:10" ht="22.5" customHeight="1">
      <c r="A34" s="819" t="s">
        <v>400</v>
      </c>
      <c r="B34" s="820"/>
      <c r="C34" s="820"/>
      <c r="D34" s="820"/>
      <c r="G34" s="476" t="s">
        <v>255</v>
      </c>
    </row>
    <row r="35" spans="1:10">
      <c r="B35" s="318"/>
      <c r="C35" s="318"/>
      <c r="G35" s="422"/>
      <c r="H35" s="471" t="s">
        <v>237</v>
      </c>
      <c r="I35" s="471" t="s">
        <v>169</v>
      </c>
      <c r="J35" s="360"/>
    </row>
    <row r="36" spans="1:10">
      <c r="B36" s="318"/>
      <c r="C36" s="318"/>
      <c r="G36" s="404" t="s">
        <v>246</v>
      </c>
      <c r="H36" s="427">
        <v>36.708791699999999</v>
      </c>
      <c r="I36" s="427">
        <v>39.542538299999997</v>
      </c>
    </row>
    <row r="37" spans="1:10">
      <c r="B37" s="318"/>
      <c r="C37" s="318"/>
      <c r="G37" s="404" t="s">
        <v>245</v>
      </c>
      <c r="H37" s="427">
        <v>31.679862099999998</v>
      </c>
      <c r="I37" s="427">
        <v>40.277802900000005</v>
      </c>
    </row>
    <row r="38" spans="1:10">
      <c r="B38" s="319"/>
      <c r="C38" s="319"/>
      <c r="G38" s="404" t="s">
        <v>247</v>
      </c>
      <c r="H38" s="427">
        <v>35.666107499999995</v>
      </c>
      <c r="I38" s="427">
        <v>40.662997300000001</v>
      </c>
    </row>
    <row r="39" spans="1:10">
      <c r="B39" s="319"/>
      <c r="C39" s="319"/>
      <c r="G39" s="404" t="s">
        <v>248</v>
      </c>
      <c r="H39" s="427">
        <v>41.827234600000004</v>
      </c>
      <c r="I39" s="427">
        <v>48.325846299999995</v>
      </c>
    </row>
    <row r="40" spans="1:10">
      <c r="B40" s="319"/>
      <c r="C40" s="319"/>
      <c r="G40" s="404" t="s">
        <v>250</v>
      </c>
      <c r="H40" s="427">
        <v>41.307944000000006</v>
      </c>
      <c r="I40" s="427">
        <v>50.152751700000003</v>
      </c>
    </row>
    <row r="41" spans="1:10">
      <c r="B41" s="319"/>
      <c r="C41" s="319"/>
      <c r="G41" s="404" t="s">
        <v>249</v>
      </c>
      <c r="H41" s="427">
        <v>43.084837099999994</v>
      </c>
      <c r="I41" s="427">
        <v>50.159443599999996</v>
      </c>
    </row>
    <row r="42" spans="1:10">
      <c r="B42" s="319"/>
      <c r="C42" s="319"/>
      <c r="G42" s="404" t="s">
        <v>251</v>
      </c>
      <c r="H42" s="427">
        <v>50.801888599999998</v>
      </c>
      <c r="I42" s="427">
        <v>61.456701200000005</v>
      </c>
    </row>
    <row r="43" spans="1:10">
      <c r="B43" s="319"/>
      <c r="C43" s="319"/>
      <c r="G43" s="404" t="s">
        <v>252</v>
      </c>
      <c r="H43" s="427">
        <v>59.8265849</v>
      </c>
      <c r="I43" s="427">
        <v>65.181936399999998</v>
      </c>
    </row>
    <row r="44" spans="1:10">
      <c r="G44" s="422"/>
      <c r="H44" s="427"/>
      <c r="I44" s="427"/>
    </row>
    <row r="45" spans="1:10">
      <c r="G45" s="404" t="s">
        <v>253</v>
      </c>
      <c r="H45" s="427">
        <v>46.2203017</v>
      </c>
      <c r="I45" s="427">
        <v>55.729675100000001</v>
      </c>
    </row>
    <row r="46" spans="1:10" ht="10.5" customHeight="1">
      <c r="G46" s="404" t="s">
        <v>254</v>
      </c>
      <c r="H46" s="427">
        <v>28.2143911</v>
      </c>
      <c r="I46" s="427">
        <v>39.068043199999998</v>
      </c>
    </row>
    <row r="47" spans="1:10">
      <c r="D47" s="160" t="s">
        <v>396</v>
      </c>
    </row>
    <row r="49" spans="1:4">
      <c r="A49" s="101"/>
      <c r="B49" s="101"/>
      <c r="C49" s="101"/>
      <c r="D49" s="101"/>
    </row>
    <row r="50" spans="1:4">
      <c r="A50" s="101"/>
      <c r="B50" s="101"/>
      <c r="C50" s="101"/>
    </row>
    <row r="51" spans="1:4">
      <c r="A51" s="101"/>
      <c r="B51" s="101"/>
      <c r="C51" s="101"/>
    </row>
    <row r="52" spans="1:4">
      <c r="A52" s="101"/>
      <c r="B52" s="101"/>
      <c r="C52" s="101"/>
    </row>
    <row r="53" spans="1:4">
      <c r="A53" s="101"/>
      <c r="B53" s="101"/>
      <c r="C53" s="101"/>
    </row>
    <row r="54" spans="1:4">
      <c r="A54" s="101"/>
      <c r="B54" s="101"/>
      <c r="C54" s="101"/>
    </row>
    <row r="55" spans="1:4">
      <c r="A55" s="101"/>
      <c r="B55" s="101"/>
      <c r="C55" s="101"/>
    </row>
    <row r="56" spans="1:4">
      <c r="A56" s="101"/>
      <c r="B56" s="101"/>
      <c r="C56" s="101"/>
    </row>
    <row r="57" spans="1:4">
      <c r="A57" s="101"/>
      <c r="B57" s="101"/>
      <c r="C57" s="101"/>
    </row>
    <row r="58" spans="1:4">
      <c r="A58" s="101"/>
      <c r="B58" s="101"/>
      <c r="C58" s="101"/>
    </row>
    <row r="59" spans="1:4">
      <c r="A59" s="101"/>
      <c r="B59" s="101"/>
      <c r="C59" s="101"/>
    </row>
    <row r="60" spans="1:4">
      <c r="A60" s="101"/>
      <c r="B60" s="101"/>
      <c r="C60" s="101"/>
    </row>
    <row r="61" spans="1:4">
      <c r="A61" s="101"/>
      <c r="B61" s="101"/>
      <c r="C61" s="101"/>
    </row>
    <row r="62" spans="1:4">
      <c r="A62" s="101"/>
      <c r="B62" s="101"/>
      <c r="C62" s="101"/>
    </row>
    <row r="63" spans="1:4">
      <c r="A63" s="101"/>
      <c r="B63" s="101"/>
      <c r="C63" s="101"/>
    </row>
    <row r="64" spans="1:4">
      <c r="A64" s="101"/>
      <c r="B64" s="101"/>
      <c r="C64" s="101"/>
    </row>
    <row r="65" spans="1:4">
      <c r="A65" s="101"/>
      <c r="B65" s="101"/>
      <c r="C65" s="101"/>
      <c r="D65" s="101"/>
    </row>
    <row r="66" spans="1:4">
      <c r="A66" s="101"/>
      <c r="B66" s="101"/>
      <c r="C66" s="101"/>
      <c r="D66" s="101"/>
    </row>
    <row r="67" spans="1:4">
      <c r="A67" s="101"/>
      <c r="B67" s="101"/>
      <c r="C67" s="101"/>
      <c r="D67" s="101"/>
    </row>
    <row r="68" spans="1:4">
      <c r="A68" s="101"/>
      <c r="B68" s="101"/>
      <c r="C68" s="101"/>
      <c r="D68" s="101"/>
    </row>
    <row r="69" spans="1:4">
      <c r="A69" s="101"/>
      <c r="B69" s="101"/>
      <c r="C69" s="101"/>
      <c r="D69" s="101"/>
    </row>
    <row r="70" spans="1:4">
      <c r="A70" s="101"/>
      <c r="B70" s="101"/>
      <c r="C70" s="101"/>
      <c r="D70" s="101"/>
    </row>
    <row r="71" spans="1:4">
      <c r="A71" s="101"/>
      <c r="B71" s="101"/>
      <c r="C71" s="101"/>
      <c r="D71" s="101"/>
    </row>
    <row r="72" spans="1:4">
      <c r="A72" s="101"/>
      <c r="B72" s="101"/>
      <c r="C72" s="101"/>
      <c r="D72" s="101"/>
    </row>
    <row r="73" spans="1:4">
      <c r="A73" s="101"/>
      <c r="B73" s="101"/>
      <c r="C73" s="101"/>
      <c r="D73" s="101"/>
    </row>
    <row r="74" spans="1:4">
      <c r="A74" s="101"/>
      <c r="B74" s="101"/>
      <c r="C74" s="101"/>
      <c r="D74" s="101"/>
    </row>
    <row r="75" spans="1:4">
      <c r="A75" s="101"/>
      <c r="B75" s="101"/>
      <c r="C75" s="101"/>
      <c r="D75" s="101"/>
    </row>
    <row r="76" spans="1:4">
      <c r="A76" s="101"/>
      <c r="B76" s="101"/>
      <c r="C76" s="101"/>
      <c r="D76" s="101"/>
    </row>
    <row r="77" spans="1:4">
      <c r="A77" s="101"/>
      <c r="B77" s="101"/>
      <c r="C77" s="101"/>
      <c r="D77" s="101"/>
    </row>
    <row r="78" spans="1:4">
      <c r="A78" s="101"/>
      <c r="B78" s="101"/>
      <c r="C78" s="101"/>
      <c r="D78" s="101"/>
    </row>
    <row r="79" spans="1:4">
      <c r="A79" s="101"/>
      <c r="B79" s="101"/>
      <c r="C79" s="101"/>
      <c r="D79" s="101"/>
    </row>
    <row r="80" spans="1:4">
      <c r="A80" s="101"/>
      <c r="B80" s="101"/>
      <c r="C80" s="101"/>
      <c r="D80" s="101"/>
    </row>
    <row r="81" spans="1:4">
      <c r="A81" s="101"/>
      <c r="B81" s="101"/>
      <c r="C81" s="101"/>
      <c r="D81" s="101"/>
    </row>
    <row r="82" spans="1:4">
      <c r="A82" s="101"/>
      <c r="B82" s="101"/>
      <c r="C82" s="101"/>
      <c r="D82" s="101"/>
    </row>
  </sheetData>
  <mergeCells count="4">
    <mergeCell ref="A1:D1"/>
    <mergeCell ref="A22:D22"/>
    <mergeCell ref="A2:D2"/>
    <mergeCell ref="A34:D34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23:I23 H35:I35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3" style="102" customWidth="1"/>
    <col min="2" max="4" width="6.140625" style="102" customWidth="1"/>
    <col min="5" max="5" width="2.85546875" style="101" customWidth="1"/>
    <col min="6" max="6" width="14.140625" style="101" customWidth="1"/>
    <col min="7" max="12" width="8.140625" style="466" customWidth="1"/>
    <col min="13" max="14" width="9.140625" style="466"/>
    <col min="15" max="16384" width="9.140625" style="101"/>
  </cols>
  <sheetData>
    <row r="1" spans="1:23" s="103" customFormat="1" ht="24" customHeight="1">
      <c r="A1" s="786" t="s">
        <v>51</v>
      </c>
      <c r="B1" s="786"/>
      <c r="C1" s="786"/>
      <c r="D1" s="790"/>
      <c r="F1" s="100" t="s">
        <v>83</v>
      </c>
      <c r="G1" s="454"/>
      <c r="H1" s="454"/>
      <c r="I1" s="454"/>
      <c r="J1" s="454"/>
      <c r="K1" s="454"/>
      <c r="L1" s="454"/>
      <c r="M1" s="454"/>
      <c r="N1" s="454"/>
    </row>
    <row r="2" spans="1:23" s="90" customFormat="1" ht="18.75" customHeight="1">
      <c r="A2" s="822" t="s">
        <v>306</v>
      </c>
      <c r="B2" s="822"/>
      <c r="C2" s="822"/>
      <c r="D2" s="822"/>
      <c r="F2" s="115" t="s">
        <v>84</v>
      </c>
      <c r="G2" s="445"/>
      <c r="H2" s="445"/>
      <c r="I2" s="445"/>
      <c r="J2" s="445"/>
      <c r="K2" s="445"/>
      <c r="L2" s="445"/>
      <c r="M2" s="445"/>
      <c r="N2" s="445"/>
    </row>
    <row r="3" spans="1:23" s="107" customFormat="1" ht="17.25" customHeight="1">
      <c r="A3" s="106"/>
      <c r="D3" s="7" t="s">
        <v>206</v>
      </c>
      <c r="G3" s="476"/>
      <c r="H3" s="404"/>
      <c r="I3" s="404"/>
      <c r="J3" s="404"/>
      <c r="K3" s="404"/>
      <c r="L3" s="404"/>
      <c r="M3" s="404"/>
      <c r="N3" s="404"/>
    </row>
    <row r="4" spans="1:23" s="306" customFormat="1" ht="10.5" customHeight="1">
      <c r="A4" s="302"/>
      <c r="B4" s="303">
        <v>2015</v>
      </c>
      <c r="C4" s="304">
        <v>2016</v>
      </c>
      <c r="D4" s="305">
        <v>2017</v>
      </c>
      <c r="G4" s="666"/>
      <c r="H4" s="666"/>
      <c r="I4" s="638"/>
      <c r="J4" s="638"/>
      <c r="K4" s="638"/>
      <c r="L4" s="638"/>
      <c r="M4" s="638"/>
      <c r="N4" s="638"/>
      <c r="O4" s="400"/>
      <c r="P4" s="685"/>
      <c r="Q4" s="685"/>
      <c r="R4" s="685"/>
      <c r="S4" s="685"/>
      <c r="T4" s="685"/>
      <c r="U4" s="685"/>
      <c r="V4" s="685"/>
      <c r="W4" s="685"/>
    </row>
    <row r="5" spans="1:23" s="228" customFormat="1" ht="10.5" customHeight="1">
      <c r="A5" s="113" t="s">
        <v>258</v>
      </c>
      <c r="B5" s="307">
        <v>53075</v>
      </c>
      <c r="C5" s="308">
        <v>55404.227700000003</v>
      </c>
      <c r="D5" s="309">
        <v>59139.462399999997</v>
      </c>
      <c r="G5" s="457"/>
      <c r="H5" s="406"/>
      <c r="I5" s="404"/>
      <c r="J5" s="404"/>
      <c r="K5" s="689"/>
      <c r="L5" s="689"/>
      <c r="M5" s="689"/>
      <c r="N5" s="689"/>
      <c r="O5" s="310"/>
      <c r="P5" s="107"/>
      <c r="Q5" s="107"/>
      <c r="R5" s="107"/>
      <c r="S5" s="107"/>
      <c r="T5" s="107"/>
      <c r="U5" s="107"/>
      <c r="V5" s="107"/>
      <c r="W5" s="107"/>
    </row>
    <row r="6" spans="1:23" s="228" customFormat="1" ht="10.5" customHeight="1">
      <c r="A6" s="284" t="s">
        <v>208</v>
      </c>
      <c r="B6" s="212">
        <v>54062</v>
      </c>
      <c r="C6" s="212">
        <v>56530.794900000001</v>
      </c>
      <c r="D6" s="208">
        <v>60429.299500000001</v>
      </c>
      <c r="G6" s="414"/>
      <c r="H6" s="406"/>
      <c r="I6" s="404"/>
      <c r="J6" s="404"/>
      <c r="K6" s="593"/>
      <c r="L6" s="593"/>
      <c r="M6" s="593"/>
      <c r="N6" s="593"/>
      <c r="O6" s="311"/>
      <c r="P6" s="107"/>
      <c r="Q6" s="107"/>
      <c r="R6" s="107"/>
      <c r="S6" s="107"/>
      <c r="T6" s="107"/>
      <c r="U6" s="107"/>
      <c r="V6" s="107"/>
      <c r="W6" s="107"/>
    </row>
    <row r="7" spans="1:23" s="228" customFormat="1" ht="10.5" customHeight="1">
      <c r="A7" s="107" t="s">
        <v>198</v>
      </c>
      <c r="B7" s="212">
        <v>45245</v>
      </c>
      <c r="C7" s="212">
        <v>47312.629200000003</v>
      </c>
      <c r="D7" s="208">
        <v>49971.489300000001</v>
      </c>
      <c r="G7" s="404"/>
      <c r="H7" s="406"/>
      <c r="I7" s="404"/>
      <c r="J7" s="404"/>
      <c r="K7" s="593"/>
      <c r="L7" s="593"/>
      <c r="M7" s="593"/>
      <c r="N7" s="593"/>
      <c r="O7" s="311"/>
      <c r="P7" s="107"/>
      <c r="Q7" s="107"/>
      <c r="R7" s="107"/>
      <c r="S7" s="107"/>
      <c r="T7" s="107"/>
      <c r="U7" s="107"/>
      <c r="V7" s="107"/>
      <c r="W7" s="107"/>
    </row>
    <row r="8" spans="1:23" ht="10.5" customHeight="1">
      <c r="A8" s="86" t="s">
        <v>209</v>
      </c>
      <c r="B8" s="212"/>
      <c r="C8" s="212"/>
      <c r="D8" s="208"/>
      <c r="E8" s="13"/>
      <c r="F8" s="13"/>
      <c r="G8" s="641"/>
      <c r="I8" s="422"/>
      <c r="J8" s="422"/>
      <c r="K8" s="422"/>
      <c r="L8" s="593"/>
      <c r="M8" s="593"/>
      <c r="N8" s="593"/>
      <c r="O8" s="311"/>
      <c r="P8" s="102"/>
      <c r="Q8" s="102"/>
      <c r="R8" s="102"/>
      <c r="S8" s="102"/>
      <c r="T8" s="102"/>
      <c r="U8" s="102"/>
      <c r="V8" s="102"/>
      <c r="W8" s="102"/>
    </row>
    <row r="9" spans="1:23" ht="10.5" customHeight="1">
      <c r="A9" s="107" t="s">
        <v>210</v>
      </c>
      <c r="B9" s="212">
        <v>53662</v>
      </c>
      <c r="C9" s="212">
        <v>55916.414499999999</v>
      </c>
      <c r="D9" s="208">
        <v>59642.777499999997</v>
      </c>
      <c r="E9" s="13"/>
      <c r="F9" s="13"/>
      <c r="G9" s="404"/>
      <c r="I9" s="422"/>
      <c r="J9" s="422"/>
      <c r="K9" s="593"/>
      <c r="L9" s="593"/>
      <c r="M9" s="593"/>
      <c r="N9" s="593"/>
      <c r="O9" s="311"/>
      <c r="P9" s="102"/>
      <c r="Q9" s="102"/>
      <c r="R9" s="102"/>
      <c r="S9" s="102"/>
      <c r="T9" s="102"/>
      <c r="U9" s="102"/>
      <c r="V9" s="102"/>
      <c r="W9" s="102"/>
    </row>
    <row r="10" spans="1:23" s="228" customFormat="1" ht="10.5" customHeight="1">
      <c r="A10" s="312" t="s">
        <v>211</v>
      </c>
      <c r="B10" s="212">
        <v>35077</v>
      </c>
      <c r="C10" s="212">
        <v>37206.128400000001</v>
      </c>
      <c r="D10" s="208">
        <v>40440.073600000003</v>
      </c>
      <c r="G10" s="690"/>
      <c r="H10" s="406"/>
      <c r="I10" s="404"/>
      <c r="J10" s="404"/>
      <c r="K10" s="593"/>
      <c r="L10" s="593"/>
      <c r="M10" s="593"/>
      <c r="N10" s="593"/>
      <c r="O10" s="311"/>
      <c r="P10" s="107"/>
      <c r="Q10" s="107"/>
      <c r="R10" s="107"/>
      <c r="S10" s="107"/>
      <c r="T10" s="107"/>
      <c r="U10" s="107"/>
      <c r="V10" s="107"/>
      <c r="W10" s="107"/>
    </row>
    <row r="11" spans="1:23" s="228" customFormat="1" ht="10.5" customHeight="1">
      <c r="A11" s="86" t="s">
        <v>36</v>
      </c>
      <c r="B11" s="212"/>
      <c r="C11" s="212"/>
      <c r="D11" s="208"/>
      <c r="G11" s="641"/>
      <c r="H11" s="406"/>
      <c r="I11" s="404"/>
      <c r="J11" s="404"/>
      <c r="K11" s="404"/>
      <c r="L11" s="593"/>
      <c r="M11" s="593"/>
      <c r="N11" s="593"/>
      <c r="O11" s="311"/>
      <c r="P11" s="107"/>
      <c r="Q11" s="107"/>
      <c r="R11" s="107"/>
      <c r="S11" s="107"/>
      <c r="T11" s="107"/>
      <c r="U11" s="107"/>
      <c r="V11" s="107"/>
      <c r="W11" s="107"/>
    </row>
    <row r="12" spans="1:23" s="228" customFormat="1" ht="10.5" customHeight="1">
      <c r="A12" s="313" t="s">
        <v>213</v>
      </c>
      <c r="B12" s="212">
        <v>48513</v>
      </c>
      <c r="C12" s="212">
        <v>50215</v>
      </c>
      <c r="D12" s="208">
        <v>53341.192999999999</v>
      </c>
      <c r="G12" s="691"/>
      <c r="H12" s="406"/>
      <c r="I12" s="404"/>
      <c r="J12" s="404"/>
      <c r="K12" s="593"/>
      <c r="L12" s="593"/>
      <c r="M12" s="593"/>
      <c r="N12" s="593"/>
      <c r="O12" s="311"/>
      <c r="P12" s="107"/>
      <c r="Q12" s="107"/>
      <c r="R12" s="107"/>
      <c r="S12" s="107"/>
      <c r="T12" s="107"/>
      <c r="U12" s="107"/>
      <c r="V12" s="107"/>
      <c r="W12" s="107"/>
    </row>
    <row r="13" spans="1:23" s="228" customFormat="1" ht="10.5" customHeight="1">
      <c r="A13" s="313" t="s">
        <v>214</v>
      </c>
      <c r="B13" s="212">
        <v>62326</v>
      </c>
      <c r="C13" s="212">
        <v>65529</v>
      </c>
      <c r="D13" s="208">
        <v>69852.705000000002</v>
      </c>
      <c r="G13" s="691"/>
      <c r="H13" s="406"/>
      <c r="I13" s="404"/>
      <c r="J13" s="404"/>
      <c r="K13" s="593"/>
      <c r="L13" s="593"/>
      <c r="M13" s="593"/>
      <c r="N13" s="593"/>
      <c r="O13" s="311"/>
      <c r="P13" s="107"/>
      <c r="Q13" s="107"/>
      <c r="R13" s="107"/>
      <c r="S13" s="107"/>
      <c r="T13" s="107"/>
      <c r="U13" s="107"/>
      <c r="V13" s="107"/>
      <c r="W13" s="107"/>
    </row>
    <row r="14" spans="1:23" s="228" customFormat="1" ht="10.5" customHeight="1">
      <c r="A14" s="313" t="s">
        <v>215</v>
      </c>
      <c r="B14" s="212">
        <v>53637</v>
      </c>
      <c r="C14" s="212">
        <v>58844</v>
      </c>
      <c r="D14" s="208">
        <v>62380.4205</v>
      </c>
      <c r="G14" s="691"/>
      <c r="H14" s="406"/>
      <c r="I14" s="404"/>
      <c r="J14" s="404"/>
      <c r="K14" s="593"/>
      <c r="L14" s="593"/>
      <c r="M14" s="593"/>
      <c r="N14" s="593"/>
      <c r="O14" s="311"/>
      <c r="P14" s="107"/>
      <c r="Q14" s="107"/>
      <c r="R14" s="107"/>
      <c r="S14" s="107"/>
      <c r="T14" s="107"/>
      <c r="U14" s="107"/>
      <c r="V14" s="107"/>
      <c r="W14" s="107"/>
    </row>
    <row r="15" spans="1:23" s="228" customFormat="1" ht="10.5" customHeight="1">
      <c r="A15" s="313" t="s">
        <v>216</v>
      </c>
      <c r="B15" s="212">
        <v>47162</v>
      </c>
      <c r="C15" s="212">
        <v>52483</v>
      </c>
      <c r="D15" s="208">
        <v>53016.532299999999</v>
      </c>
      <c r="G15" s="691"/>
      <c r="H15" s="406"/>
      <c r="I15" s="404"/>
      <c r="J15" s="404"/>
      <c r="K15" s="593"/>
      <c r="L15" s="593"/>
      <c r="M15" s="593"/>
      <c r="N15" s="593"/>
      <c r="O15" s="311"/>
      <c r="P15" s="107"/>
      <c r="Q15" s="107"/>
      <c r="R15" s="107"/>
      <c r="S15" s="107"/>
      <c r="T15" s="107"/>
      <c r="U15" s="107"/>
      <c r="V15" s="107"/>
      <c r="W15" s="107"/>
    </row>
    <row r="16" spans="1:23" s="228" customFormat="1" ht="10.5" customHeight="1">
      <c r="A16" s="86" t="s">
        <v>126</v>
      </c>
      <c r="B16" s="212"/>
      <c r="C16" s="212"/>
      <c r="D16" s="208"/>
      <c r="G16" s="641"/>
      <c r="H16" s="406"/>
      <c r="I16" s="404"/>
      <c r="J16" s="404"/>
      <c r="K16" s="404"/>
      <c r="L16" s="593"/>
      <c r="M16" s="593"/>
      <c r="N16" s="593"/>
      <c r="O16" s="311"/>
      <c r="P16" s="107"/>
      <c r="Q16" s="107"/>
      <c r="R16" s="107"/>
      <c r="S16" s="107"/>
      <c r="T16" s="107"/>
      <c r="U16" s="107"/>
      <c r="V16" s="107"/>
      <c r="W16" s="107"/>
    </row>
    <row r="17" spans="1:23" s="228" customFormat="1" ht="10.5" customHeight="1">
      <c r="A17" s="312" t="s">
        <v>217</v>
      </c>
      <c r="B17" s="212">
        <v>57284.772299999997</v>
      </c>
      <c r="C17" s="212">
        <v>60297.031900000002</v>
      </c>
      <c r="D17" s="208">
        <v>64664.569300000003</v>
      </c>
      <c r="G17" s="690"/>
      <c r="H17" s="406"/>
      <c r="I17" s="404"/>
      <c r="J17" s="404"/>
      <c r="K17" s="593"/>
      <c r="L17" s="593"/>
      <c r="M17" s="593"/>
      <c r="N17" s="593"/>
      <c r="O17" s="311"/>
      <c r="P17" s="107"/>
      <c r="Q17" s="107"/>
      <c r="R17" s="107"/>
      <c r="S17" s="107"/>
      <c r="T17" s="107"/>
      <c r="U17" s="107"/>
      <c r="V17" s="107"/>
      <c r="W17" s="107"/>
    </row>
    <row r="18" spans="1:23" s="228" customFormat="1" ht="10.5" customHeight="1">
      <c r="A18" s="312" t="s">
        <v>218</v>
      </c>
      <c r="B18" s="212">
        <v>47294.125500000002</v>
      </c>
      <c r="C18" s="212">
        <v>50087.0213</v>
      </c>
      <c r="D18" s="208">
        <v>53967.102599999998</v>
      </c>
      <c r="G18" s="690"/>
      <c r="H18" s="406"/>
      <c r="I18" s="404"/>
      <c r="J18" s="404"/>
      <c r="K18" s="593"/>
      <c r="L18" s="593"/>
      <c r="M18" s="593"/>
      <c r="N18" s="593"/>
      <c r="O18" s="311"/>
      <c r="P18" s="107"/>
      <c r="Q18" s="107"/>
      <c r="R18" s="107"/>
      <c r="S18" s="107"/>
      <c r="T18" s="107"/>
      <c r="U18" s="107"/>
      <c r="V18" s="107"/>
      <c r="W18" s="107"/>
    </row>
    <row r="19" spans="1:23" s="228" customFormat="1" ht="10.5" customHeight="1">
      <c r="A19" s="314" t="s">
        <v>40</v>
      </c>
      <c r="B19" s="315">
        <v>46164.1201</v>
      </c>
      <c r="C19" s="315">
        <v>49530.105799999998</v>
      </c>
      <c r="D19" s="316">
        <v>52360.883300000001</v>
      </c>
      <c r="F19" s="107"/>
      <c r="G19" s="690"/>
      <c r="H19" s="404"/>
      <c r="I19" s="404"/>
      <c r="J19" s="404"/>
      <c r="K19" s="593"/>
      <c r="L19" s="593"/>
      <c r="M19" s="593"/>
      <c r="N19" s="593"/>
      <c r="O19" s="311"/>
      <c r="P19" s="107"/>
      <c r="Q19" s="107"/>
      <c r="R19" s="107"/>
      <c r="S19" s="107"/>
      <c r="T19" s="107"/>
      <c r="U19" s="107"/>
      <c r="V19" s="107"/>
      <c r="W19" s="107"/>
    </row>
    <row r="20" spans="1:23" ht="6" customHeight="1">
      <c r="A20" s="107"/>
      <c r="B20" s="317"/>
      <c r="C20" s="317"/>
      <c r="D20" s="317"/>
      <c r="E20" s="13"/>
      <c r="F20" s="90"/>
      <c r="G20" s="422"/>
      <c r="H20" s="422"/>
      <c r="I20" s="422"/>
      <c r="J20" s="422"/>
      <c r="K20" s="422"/>
      <c r="L20" s="422"/>
      <c r="M20" s="422"/>
      <c r="N20" s="42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ht="22.5" customHeight="1">
      <c r="A21" s="819" t="s">
        <v>300</v>
      </c>
      <c r="B21" s="820"/>
      <c r="C21" s="820"/>
      <c r="D21" s="820"/>
      <c r="F21" s="102"/>
      <c r="G21" s="476" t="s">
        <v>255</v>
      </c>
      <c r="H21" s="422"/>
      <c r="I21" s="422"/>
      <c r="J21" s="422"/>
      <c r="K21" s="422"/>
      <c r="L21" s="422"/>
      <c r="M21" s="422"/>
      <c r="N21" s="42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>
      <c r="F22" s="102"/>
      <c r="G22" s="422"/>
      <c r="H22" s="638">
        <v>2013</v>
      </c>
      <c r="I22" s="638">
        <v>2014</v>
      </c>
      <c r="J22" s="638">
        <v>2015</v>
      </c>
      <c r="K22" s="638">
        <v>2016</v>
      </c>
      <c r="L22" s="638">
        <v>2017</v>
      </c>
      <c r="M22" s="422"/>
      <c r="N22" s="42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>
      <c r="F23" s="102"/>
      <c r="G23" s="404" t="s">
        <v>259</v>
      </c>
      <c r="H23" s="427">
        <v>48.873704799999999</v>
      </c>
      <c r="I23" s="427">
        <v>51.493497300000001</v>
      </c>
      <c r="J23" s="427">
        <v>53.661999999999999</v>
      </c>
      <c r="K23" s="427">
        <v>55.916414500000002</v>
      </c>
      <c r="L23" s="427">
        <v>59.642777499999994</v>
      </c>
      <c r="M23" s="422"/>
      <c r="N23" s="422"/>
      <c r="O23" s="102"/>
    </row>
    <row r="24" spans="1:23">
      <c r="F24" s="102"/>
      <c r="G24" s="690" t="s">
        <v>260</v>
      </c>
      <c r="H24" s="427">
        <v>32.4806211</v>
      </c>
      <c r="I24" s="427">
        <v>33.567085899999995</v>
      </c>
      <c r="J24" s="427">
        <v>35.076999999999998</v>
      </c>
      <c r="K24" s="427">
        <v>37.206128400000004</v>
      </c>
      <c r="L24" s="427">
        <v>40.440073600000005</v>
      </c>
      <c r="M24" s="422"/>
      <c r="N24" s="422"/>
      <c r="O24" s="102"/>
    </row>
    <row r="25" spans="1:23">
      <c r="F25" s="102"/>
      <c r="G25" s="422"/>
      <c r="H25" s="422"/>
      <c r="I25" s="422"/>
      <c r="J25" s="422"/>
      <c r="K25" s="422"/>
      <c r="L25" s="422"/>
      <c r="M25" s="422"/>
      <c r="N25" s="422"/>
      <c r="O25" s="102"/>
    </row>
    <row r="26" spans="1:23">
      <c r="F26" s="102"/>
      <c r="G26" s="457" t="s">
        <v>57</v>
      </c>
      <c r="H26" s="692">
        <v>48.282112099999999</v>
      </c>
      <c r="I26" s="692">
        <v>50.9085155</v>
      </c>
      <c r="J26" s="692">
        <v>53.075000000000003</v>
      </c>
      <c r="K26" s="692">
        <v>55.4042277</v>
      </c>
      <c r="L26" s="692">
        <v>59.139462399999999</v>
      </c>
      <c r="M26" s="422"/>
      <c r="N26" s="422"/>
      <c r="O26" s="102"/>
    </row>
    <row r="27" spans="1:23">
      <c r="F27" s="102"/>
      <c r="G27" s="422"/>
      <c r="H27" s="422"/>
      <c r="I27" s="422"/>
      <c r="J27" s="422"/>
      <c r="K27" s="422"/>
      <c r="L27" s="422"/>
      <c r="M27" s="422"/>
      <c r="N27" s="422"/>
      <c r="O27" s="102"/>
    </row>
    <row r="28" spans="1:23">
      <c r="F28" s="102"/>
      <c r="G28" s="422"/>
      <c r="H28" s="422"/>
      <c r="I28" s="422"/>
      <c r="J28" s="422"/>
      <c r="K28" s="422"/>
      <c r="L28" s="422"/>
      <c r="M28" s="422"/>
      <c r="N28" s="422"/>
      <c r="O28" s="102"/>
    </row>
    <row r="29" spans="1:23">
      <c r="F29" s="102"/>
      <c r="G29" s="422"/>
      <c r="H29" s="422"/>
      <c r="I29" s="422"/>
      <c r="J29" s="422"/>
      <c r="K29" s="422"/>
      <c r="L29" s="422"/>
      <c r="M29" s="422"/>
      <c r="N29" s="422"/>
      <c r="O29" s="102"/>
    </row>
    <row r="30" spans="1:23">
      <c r="F30" s="102"/>
      <c r="G30" s="422"/>
      <c r="H30" s="422"/>
      <c r="I30" s="422"/>
      <c r="J30" s="422"/>
      <c r="K30" s="422"/>
      <c r="L30" s="422"/>
      <c r="M30" s="422"/>
      <c r="N30" s="422"/>
      <c r="O30" s="102"/>
    </row>
    <row r="31" spans="1:23">
      <c r="F31" s="102"/>
      <c r="G31" s="422"/>
      <c r="H31" s="422"/>
      <c r="I31" s="422"/>
      <c r="J31" s="422"/>
      <c r="K31" s="422"/>
      <c r="L31" s="422"/>
      <c r="M31" s="422"/>
      <c r="N31" s="422"/>
      <c r="O31" s="102"/>
    </row>
    <row r="32" spans="1:23">
      <c r="F32" s="102"/>
      <c r="G32" s="422"/>
      <c r="H32" s="422"/>
      <c r="I32" s="422"/>
      <c r="J32" s="422"/>
      <c r="K32" s="422"/>
      <c r="L32" s="422"/>
      <c r="M32" s="422"/>
      <c r="N32" s="422"/>
      <c r="O32" s="102"/>
    </row>
    <row r="33" spans="1:15">
      <c r="F33" s="102"/>
      <c r="G33" s="422"/>
      <c r="H33" s="422"/>
      <c r="I33" s="422"/>
      <c r="J33" s="422"/>
      <c r="K33" s="422"/>
      <c r="L33" s="422"/>
      <c r="M33" s="422"/>
      <c r="N33" s="422"/>
      <c r="O33" s="102"/>
    </row>
    <row r="34" spans="1:15" ht="21.75" customHeight="1">
      <c r="A34" s="819" t="s">
        <v>301</v>
      </c>
      <c r="B34" s="820"/>
      <c r="C34" s="820"/>
      <c r="D34" s="820"/>
      <c r="F34" s="102"/>
      <c r="G34" s="476" t="s">
        <v>255</v>
      </c>
      <c r="H34" s="422"/>
      <c r="I34" s="422"/>
      <c r="J34" s="422"/>
      <c r="K34" s="422"/>
      <c r="L34" s="422"/>
      <c r="M34" s="422"/>
      <c r="N34" s="422"/>
      <c r="O34" s="102"/>
    </row>
    <row r="35" spans="1:15">
      <c r="F35" s="102"/>
      <c r="G35" s="422"/>
      <c r="H35" s="471" t="s">
        <v>237</v>
      </c>
      <c r="I35" s="471" t="s">
        <v>452</v>
      </c>
      <c r="J35" s="471" t="s">
        <v>167</v>
      </c>
      <c r="K35" s="471" t="s">
        <v>168</v>
      </c>
      <c r="L35" s="471" t="s">
        <v>169</v>
      </c>
      <c r="M35" s="422"/>
      <c r="N35" s="422"/>
      <c r="O35" s="102"/>
    </row>
    <row r="36" spans="1:15">
      <c r="F36" s="102"/>
      <c r="G36" s="414" t="s">
        <v>213</v>
      </c>
      <c r="H36" s="427">
        <v>44.5483349</v>
      </c>
      <c r="I36" s="427">
        <v>46.621039599999996</v>
      </c>
      <c r="J36" s="427">
        <v>48.512999999999998</v>
      </c>
      <c r="K36" s="427">
        <v>50.215000000000003</v>
      </c>
      <c r="L36" s="427">
        <v>53.341192999999997</v>
      </c>
      <c r="M36" s="422"/>
      <c r="N36" s="422"/>
      <c r="O36" s="102"/>
    </row>
    <row r="37" spans="1:15">
      <c r="F37" s="102"/>
      <c r="G37" s="404" t="s">
        <v>214</v>
      </c>
      <c r="H37" s="427">
        <v>56.915382700000002</v>
      </c>
      <c r="I37" s="427">
        <v>60.253273</v>
      </c>
      <c r="J37" s="427">
        <v>62.326000000000001</v>
      </c>
      <c r="K37" s="427">
        <v>65.528999999999996</v>
      </c>
      <c r="L37" s="427">
        <v>69.852705</v>
      </c>
      <c r="M37" s="422"/>
      <c r="N37" s="422"/>
      <c r="O37" s="102"/>
    </row>
    <row r="38" spans="1:15">
      <c r="F38" s="102"/>
      <c r="G38" s="414" t="s">
        <v>215</v>
      </c>
      <c r="H38" s="427">
        <v>50.590802199999999</v>
      </c>
      <c r="I38" s="427">
        <v>51.282317499999998</v>
      </c>
      <c r="J38" s="427">
        <v>53.637</v>
      </c>
      <c r="K38" s="427">
        <v>58.844000000000001</v>
      </c>
      <c r="L38" s="427">
        <v>62.3804205</v>
      </c>
      <c r="M38" s="422"/>
      <c r="N38" s="422"/>
      <c r="O38" s="102"/>
    </row>
    <row r="39" spans="1:15">
      <c r="F39" s="102"/>
      <c r="G39" s="414" t="s">
        <v>216</v>
      </c>
      <c r="H39" s="427">
        <v>43.439813700000002</v>
      </c>
      <c r="I39" s="427">
        <v>45.940626799999997</v>
      </c>
      <c r="J39" s="427">
        <v>47.161999999999999</v>
      </c>
      <c r="K39" s="427">
        <v>52.482999999999997</v>
      </c>
      <c r="L39" s="427">
        <v>53.016532300000001</v>
      </c>
      <c r="M39" s="422"/>
      <c r="N39" s="422"/>
      <c r="O39" s="102"/>
    </row>
    <row r="40" spans="1:15">
      <c r="F40" s="102"/>
      <c r="G40" s="422"/>
      <c r="H40" s="422"/>
      <c r="I40" s="422"/>
      <c r="J40" s="422"/>
      <c r="K40" s="422"/>
      <c r="L40" s="422"/>
      <c r="M40" s="422"/>
      <c r="N40" s="422"/>
      <c r="O40" s="102"/>
    </row>
    <row r="46" spans="1:15" ht="7.5" customHeight="1"/>
    <row r="47" spans="1:15">
      <c r="D47" s="160" t="s">
        <v>396</v>
      </c>
    </row>
    <row r="50" spans="1:4">
      <c r="A50" s="101"/>
      <c r="B50" s="101"/>
      <c r="C50" s="101"/>
      <c r="D50" s="101"/>
    </row>
    <row r="51" spans="1:4">
      <c r="A51" s="101"/>
      <c r="B51" s="101"/>
      <c r="C51" s="101"/>
      <c r="D51" s="101"/>
    </row>
    <row r="52" spans="1:4">
      <c r="A52" s="101"/>
      <c r="B52" s="101"/>
      <c r="C52" s="101"/>
      <c r="D52" s="101"/>
    </row>
    <row r="53" spans="1:4">
      <c r="A53" s="101"/>
      <c r="B53" s="101"/>
      <c r="C53" s="101"/>
      <c r="D53" s="101"/>
    </row>
    <row r="54" spans="1:4">
      <c r="A54" s="101"/>
      <c r="B54" s="101"/>
      <c r="C54" s="101"/>
      <c r="D54" s="101"/>
    </row>
    <row r="55" spans="1:4">
      <c r="A55" s="101"/>
      <c r="B55" s="101"/>
      <c r="C55" s="101"/>
      <c r="D55" s="101"/>
    </row>
    <row r="56" spans="1:4">
      <c r="A56" s="101"/>
      <c r="B56" s="101"/>
      <c r="C56" s="101"/>
      <c r="D56" s="101"/>
    </row>
    <row r="57" spans="1:4">
      <c r="A57" s="101"/>
      <c r="B57" s="101"/>
      <c r="C57" s="101"/>
      <c r="D57" s="101"/>
    </row>
    <row r="58" spans="1:4">
      <c r="A58" s="101"/>
      <c r="B58" s="101"/>
      <c r="C58" s="101"/>
      <c r="D58" s="101"/>
    </row>
    <row r="59" spans="1:4">
      <c r="A59" s="101"/>
      <c r="B59" s="101"/>
      <c r="C59" s="101"/>
      <c r="D59" s="101"/>
    </row>
    <row r="60" spans="1:4">
      <c r="A60" s="101"/>
      <c r="B60" s="101"/>
      <c r="C60" s="101"/>
      <c r="D60" s="101"/>
    </row>
    <row r="61" spans="1:4">
      <c r="A61" s="101"/>
      <c r="B61" s="101"/>
      <c r="C61" s="101"/>
      <c r="D61" s="101"/>
    </row>
    <row r="62" spans="1:4">
      <c r="A62" s="101"/>
      <c r="B62" s="101"/>
      <c r="C62" s="101"/>
      <c r="D62" s="101"/>
    </row>
    <row r="63" spans="1:4">
      <c r="A63" s="101"/>
      <c r="B63" s="101"/>
      <c r="C63" s="101"/>
      <c r="D63" s="101"/>
    </row>
    <row r="64" spans="1:4">
      <c r="A64" s="101"/>
      <c r="B64" s="101"/>
      <c r="C64" s="101"/>
      <c r="D64" s="101"/>
    </row>
    <row r="65" spans="1:4">
      <c r="A65" s="101"/>
      <c r="B65" s="101"/>
      <c r="C65" s="101"/>
      <c r="D65" s="101"/>
    </row>
    <row r="66" spans="1:4">
      <c r="A66" s="101"/>
      <c r="B66" s="101"/>
      <c r="C66" s="101"/>
      <c r="D66" s="101"/>
    </row>
    <row r="67" spans="1:4">
      <c r="A67" s="101"/>
      <c r="B67" s="101"/>
      <c r="C67" s="101"/>
      <c r="D67" s="101"/>
    </row>
    <row r="68" spans="1:4">
      <c r="A68" s="101"/>
      <c r="B68" s="101"/>
      <c r="C68" s="101"/>
      <c r="D68" s="101"/>
    </row>
    <row r="69" spans="1:4">
      <c r="A69" s="101"/>
      <c r="B69" s="101"/>
      <c r="C69" s="101"/>
      <c r="D69" s="101"/>
    </row>
    <row r="70" spans="1:4">
      <c r="A70" s="101"/>
      <c r="B70" s="101"/>
      <c r="C70" s="101"/>
      <c r="D70" s="101"/>
    </row>
    <row r="71" spans="1:4">
      <c r="A71" s="101"/>
      <c r="B71" s="101"/>
      <c r="C71" s="101"/>
      <c r="D71" s="101"/>
    </row>
    <row r="72" spans="1:4">
      <c r="A72" s="101"/>
      <c r="B72" s="101"/>
      <c r="C72" s="101"/>
      <c r="D72" s="101"/>
    </row>
    <row r="73" spans="1:4">
      <c r="A73" s="101"/>
      <c r="B73" s="101"/>
      <c r="C73" s="101"/>
      <c r="D73" s="101"/>
    </row>
    <row r="74" spans="1:4">
      <c r="A74" s="101"/>
      <c r="B74" s="101"/>
      <c r="C74" s="101"/>
      <c r="D74" s="101"/>
    </row>
    <row r="75" spans="1:4">
      <c r="A75" s="101"/>
      <c r="B75" s="101"/>
      <c r="C75" s="101"/>
      <c r="D75" s="101"/>
    </row>
    <row r="76" spans="1:4">
      <c r="A76" s="101"/>
      <c r="B76" s="101"/>
      <c r="C76" s="101"/>
      <c r="D76" s="101"/>
    </row>
    <row r="77" spans="1:4">
      <c r="A77" s="101"/>
      <c r="B77" s="101"/>
      <c r="C77" s="101"/>
      <c r="D77" s="101"/>
    </row>
    <row r="78" spans="1:4">
      <c r="A78" s="101"/>
      <c r="B78" s="101"/>
      <c r="C78" s="101"/>
      <c r="D78" s="101"/>
    </row>
    <row r="79" spans="1:4">
      <c r="A79" s="101"/>
      <c r="B79" s="101"/>
      <c r="C79" s="101"/>
      <c r="D79" s="101"/>
    </row>
    <row r="80" spans="1:4">
      <c r="A80" s="101"/>
      <c r="B80" s="101"/>
      <c r="C80" s="101"/>
      <c r="D80" s="101"/>
    </row>
    <row r="81" spans="1:4">
      <c r="A81" s="101"/>
      <c r="B81" s="101"/>
      <c r="C81" s="101"/>
      <c r="D81" s="101"/>
    </row>
    <row r="82" spans="1:4">
      <c r="A82" s="101"/>
      <c r="B82" s="101"/>
      <c r="C82" s="101"/>
      <c r="D82" s="101"/>
    </row>
    <row r="83" spans="1:4">
      <c r="A83" s="101"/>
      <c r="B83" s="101"/>
      <c r="C83" s="101"/>
      <c r="D83" s="101"/>
    </row>
  </sheetData>
  <mergeCells count="4">
    <mergeCell ref="A1:D1"/>
    <mergeCell ref="A2:D2"/>
    <mergeCell ref="A34:D34"/>
    <mergeCell ref="A21:D2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5:L3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102" customWidth="1"/>
    <col min="2" max="4" width="6.85546875" style="102" customWidth="1"/>
    <col min="5" max="5" width="2.85546875" style="13" customWidth="1"/>
    <col min="6" max="6" width="14" style="13" customWidth="1"/>
    <col min="7" max="7" width="21.42578125" style="732" customWidth="1"/>
    <col min="8" max="11" width="5.7109375" style="732" customWidth="1"/>
    <col min="12" max="17" width="5.7109375" style="101" customWidth="1"/>
    <col min="18" max="16384" width="9.140625" style="101"/>
  </cols>
  <sheetData>
    <row r="1" spans="1:19" s="103" customFormat="1" ht="24" customHeight="1">
      <c r="A1" s="761" t="s">
        <v>51</v>
      </c>
      <c r="B1" s="761"/>
      <c r="C1" s="761"/>
      <c r="D1" s="761"/>
      <c r="E1" s="5"/>
      <c r="F1" s="115" t="s">
        <v>83</v>
      </c>
      <c r="G1" s="693"/>
      <c r="H1" s="694"/>
      <c r="I1" s="694"/>
      <c r="J1" s="694"/>
      <c r="K1" s="695"/>
      <c r="L1" s="437"/>
      <c r="M1" s="438"/>
      <c r="N1" s="5"/>
    </row>
    <row r="2" spans="1:19" s="228" customFormat="1" ht="18.75" customHeight="1">
      <c r="A2" s="759" t="s">
        <v>307</v>
      </c>
      <c r="B2" s="759"/>
      <c r="C2" s="759"/>
      <c r="D2" s="759"/>
      <c r="E2" s="220"/>
      <c r="F2" s="115" t="s">
        <v>84</v>
      </c>
      <c r="G2" s="696"/>
      <c r="H2" s="697"/>
      <c r="I2" s="698"/>
      <c r="J2" s="699"/>
      <c r="K2" s="700"/>
      <c r="L2" s="66"/>
      <c r="M2" s="220"/>
      <c r="N2" s="239"/>
      <c r="O2" s="26"/>
    </row>
    <row r="3" spans="1:19" s="228" customFormat="1" ht="9" customHeight="1">
      <c r="A3" s="346"/>
      <c r="B3" s="6"/>
      <c r="C3" s="6"/>
      <c r="D3" s="6" t="s">
        <v>58</v>
      </c>
      <c r="E3" s="111"/>
      <c r="F3" s="111"/>
      <c r="G3" s="701"/>
      <c r="H3" s="693"/>
      <c r="I3" s="699"/>
      <c r="J3" s="699"/>
      <c r="K3" s="699"/>
      <c r="L3" s="66"/>
      <c r="M3" s="66"/>
      <c r="N3" s="66"/>
      <c r="Q3" s="361"/>
      <c r="R3" s="361"/>
      <c r="S3" s="361"/>
    </row>
    <row r="4" spans="1:19" s="228" customFormat="1" ht="10.5" customHeight="1">
      <c r="A4" s="762"/>
      <c r="B4" s="764" t="s">
        <v>163</v>
      </c>
      <c r="C4" s="765"/>
      <c r="D4" s="765"/>
      <c r="E4" s="111"/>
      <c r="F4" s="111"/>
      <c r="G4" s="701"/>
      <c r="H4" s="693"/>
      <c r="I4" s="702"/>
      <c r="J4" s="702"/>
      <c r="K4" s="702"/>
      <c r="L4" s="66"/>
      <c r="M4" s="66"/>
      <c r="N4" s="66"/>
      <c r="Q4" s="361"/>
      <c r="R4" s="361"/>
      <c r="S4" s="361"/>
    </row>
    <row r="5" spans="1:19" s="228" customFormat="1" ht="18.75" customHeight="1">
      <c r="A5" s="763"/>
      <c r="B5" s="748" t="s">
        <v>261</v>
      </c>
      <c r="C5" s="748" t="s">
        <v>433</v>
      </c>
      <c r="D5" s="749" t="s">
        <v>262</v>
      </c>
      <c r="E5" s="21"/>
      <c r="F5" s="21"/>
      <c r="G5" s="703"/>
      <c r="H5" s="704"/>
      <c r="I5" s="704"/>
      <c r="J5" s="704"/>
      <c r="K5" s="705"/>
      <c r="L5" s="766"/>
      <c r="M5" s="766"/>
      <c r="N5" s="766"/>
      <c r="O5" s="107"/>
      <c r="P5" s="107"/>
    </row>
    <row r="6" spans="1:19" s="228" customFormat="1" ht="10.5" customHeight="1">
      <c r="A6" s="343" t="s">
        <v>159</v>
      </c>
      <c r="B6" s="243">
        <v>77.591217307071403</v>
      </c>
      <c r="C6" s="243">
        <v>16.564417177914098</v>
      </c>
      <c r="D6" s="243">
        <v>3.5841136583790698</v>
      </c>
      <c r="E6" s="21"/>
      <c r="F6" s="21"/>
      <c r="G6" s="701"/>
      <c r="H6" s="706"/>
      <c r="I6" s="706"/>
      <c r="J6" s="706"/>
      <c r="K6" s="707"/>
      <c r="L6" s="64"/>
      <c r="M6" s="64"/>
      <c r="N6" s="64"/>
      <c r="Q6" s="331"/>
      <c r="R6" s="331"/>
      <c r="S6" s="331"/>
    </row>
    <row r="7" spans="1:19" s="228" customFormat="1" ht="10.5" customHeight="1">
      <c r="A7" s="343" t="s">
        <v>156</v>
      </c>
      <c r="B7" s="243">
        <v>66.876665858977503</v>
      </c>
      <c r="C7" s="243">
        <v>27.3806639205233</v>
      </c>
      <c r="D7" s="243">
        <v>5.5972861642839797</v>
      </c>
      <c r="E7" s="21"/>
      <c r="F7" s="21"/>
      <c r="G7" s="701"/>
      <c r="H7" s="706"/>
      <c r="I7" s="706"/>
      <c r="J7" s="706"/>
      <c r="K7" s="702"/>
      <c r="L7" s="65"/>
      <c r="M7" s="65"/>
      <c r="N7" s="65"/>
      <c r="Q7" s="31"/>
      <c r="R7" s="31"/>
      <c r="S7" s="31"/>
    </row>
    <row r="8" spans="1:19" s="228" customFormat="1" ht="10.5" customHeight="1">
      <c r="A8" s="385" t="s">
        <v>397</v>
      </c>
      <c r="B8" s="248">
        <v>45.768947755702698</v>
      </c>
      <c r="C8" s="248">
        <v>42.531272994849097</v>
      </c>
      <c r="D8" s="248">
        <v>11.5526122148638</v>
      </c>
      <c r="E8" s="21"/>
      <c r="F8" s="21"/>
      <c r="G8" s="708"/>
      <c r="H8" s="706"/>
      <c r="I8" s="706"/>
      <c r="J8" s="706"/>
      <c r="K8" s="702"/>
      <c r="L8" s="66"/>
      <c r="M8" s="66"/>
      <c r="N8" s="66"/>
      <c r="Q8" s="362"/>
      <c r="R8" s="362"/>
      <c r="S8" s="362"/>
    </row>
    <row r="9" spans="1:19" s="228" customFormat="1" ht="10.5" customHeight="1">
      <c r="A9" s="276" t="s">
        <v>166</v>
      </c>
      <c r="B9" s="276"/>
      <c r="C9" s="276"/>
      <c r="D9" s="276"/>
      <c r="E9" s="220"/>
      <c r="F9" s="220"/>
      <c r="G9" s="693"/>
      <c r="H9" s="693"/>
      <c r="I9" s="693"/>
      <c r="J9" s="693"/>
      <c r="K9" s="693"/>
      <c r="L9" s="218"/>
      <c r="M9" s="111"/>
      <c r="N9" s="111"/>
    </row>
    <row r="10" spans="1:19" s="228" customFormat="1" ht="5.25" customHeight="1">
      <c r="A10" s="345" t="s">
        <v>26</v>
      </c>
      <c r="B10" s="345"/>
      <c r="C10" s="345"/>
      <c r="D10" s="345"/>
      <c r="E10" s="220"/>
      <c r="F10" s="220"/>
      <c r="G10" s="410"/>
      <c r="H10" s="410"/>
      <c r="I10" s="410"/>
      <c r="J10" s="410"/>
      <c r="K10" s="693"/>
      <c r="L10" s="218"/>
      <c r="M10" s="111"/>
      <c r="N10" s="111"/>
    </row>
    <row r="11" spans="1:19" s="228" customFormat="1" ht="18.75" customHeight="1">
      <c r="A11" s="767" t="s">
        <v>308</v>
      </c>
      <c r="B11" s="767"/>
      <c r="C11" s="767"/>
      <c r="D11" s="767"/>
      <c r="E11" s="220"/>
      <c r="F11" s="220"/>
      <c r="G11" s="410"/>
      <c r="H11" s="415"/>
      <c r="I11" s="415"/>
      <c r="J11" s="415"/>
      <c r="K11" s="693"/>
      <c r="L11" s="111"/>
      <c r="M11" s="111"/>
      <c r="N11" s="111"/>
    </row>
    <row r="12" spans="1:19" s="228" customFormat="1" ht="10.5" customHeight="1">
      <c r="A12" s="332"/>
      <c r="B12" s="332"/>
      <c r="C12" s="332"/>
      <c r="D12" s="339"/>
      <c r="E12" s="220"/>
      <c r="F12" s="220"/>
      <c r="G12" s="416"/>
      <c r="H12" s="417" t="s">
        <v>57</v>
      </c>
      <c r="I12" s="417" t="s">
        <v>263</v>
      </c>
      <c r="J12" s="410"/>
      <c r="K12" s="693"/>
      <c r="L12" s="111"/>
      <c r="M12" s="111"/>
      <c r="N12" s="111"/>
    </row>
    <row r="13" spans="1:19" s="228" customFormat="1" ht="10.5" customHeight="1">
      <c r="A13" s="107"/>
      <c r="B13" s="107"/>
      <c r="C13" s="107"/>
      <c r="D13" s="107"/>
      <c r="E13" s="220"/>
      <c r="G13" s="409" t="s">
        <v>159</v>
      </c>
      <c r="H13" s="443">
        <v>0.20148530836293169</v>
      </c>
      <c r="I13" s="443">
        <v>3.5841136583790699E-2</v>
      </c>
      <c r="J13" s="410"/>
      <c r="K13" s="693"/>
      <c r="L13" s="111"/>
      <c r="M13" s="111"/>
      <c r="N13" s="111"/>
    </row>
    <row r="14" spans="1:19" s="228" customFormat="1" ht="10.5" customHeight="1">
      <c r="E14" s="220"/>
      <c r="G14" s="409" t="s">
        <v>156</v>
      </c>
      <c r="H14" s="443">
        <v>0.32977950084807284</v>
      </c>
      <c r="I14" s="443">
        <v>5.5972861642839794E-2</v>
      </c>
      <c r="J14" s="410"/>
      <c r="K14" s="693"/>
      <c r="L14" s="111"/>
      <c r="M14" s="111"/>
      <c r="N14" s="111"/>
    </row>
    <row r="15" spans="1:19" s="228" customFormat="1" ht="10.5" customHeight="1">
      <c r="A15" s="107"/>
      <c r="B15" s="107"/>
      <c r="C15" s="107"/>
      <c r="D15" s="107"/>
      <c r="E15" s="220"/>
      <c r="G15" s="442" t="s">
        <v>157</v>
      </c>
      <c r="H15" s="443">
        <v>0.54083885209712901</v>
      </c>
      <c r="I15" s="443">
        <v>0.115526122148638</v>
      </c>
      <c r="J15" s="410"/>
      <c r="K15" s="693"/>
      <c r="L15" s="111"/>
      <c r="M15" s="111"/>
      <c r="N15" s="111"/>
    </row>
    <row r="16" spans="1:19" s="228" customFormat="1" ht="10.5" customHeight="1">
      <c r="A16" s="107"/>
      <c r="B16" s="107"/>
      <c r="C16" s="107"/>
      <c r="D16" s="107"/>
      <c r="E16" s="220"/>
      <c r="G16" s="410"/>
      <c r="H16" s="410"/>
      <c r="I16" s="410"/>
      <c r="J16" s="410"/>
      <c r="K16" s="693"/>
      <c r="L16" s="111"/>
      <c r="M16" s="111"/>
      <c r="N16" s="111"/>
    </row>
    <row r="17" spans="1:15" s="228" customFormat="1" ht="10.5" customHeight="1">
      <c r="A17" s="107"/>
      <c r="B17" s="107"/>
      <c r="C17" s="107"/>
      <c r="D17" s="107"/>
      <c r="E17" s="220"/>
      <c r="G17" s="709"/>
      <c r="H17" s="710"/>
      <c r="I17" s="711"/>
      <c r="J17" s="693"/>
      <c r="K17" s="693"/>
      <c r="L17" s="111"/>
      <c r="M17" s="111"/>
      <c r="N17" s="111"/>
    </row>
    <row r="18" spans="1:15" s="228" customFormat="1" ht="10.5" customHeight="1">
      <c r="A18" s="332"/>
      <c r="B18" s="332"/>
      <c r="C18" s="332"/>
      <c r="D18" s="332"/>
      <c r="E18" s="220"/>
      <c r="F18" s="220"/>
      <c r="G18" s="696"/>
      <c r="H18" s="697"/>
      <c r="I18" s="693"/>
      <c r="J18" s="702"/>
      <c r="K18" s="700"/>
      <c r="L18" s="66"/>
      <c r="M18" s="111"/>
      <c r="N18" s="239"/>
      <c r="O18" s="26"/>
    </row>
    <row r="19" spans="1:15" s="228" customFormat="1" ht="10.5" customHeight="1">
      <c r="A19" s="107"/>
      <c r="B19" s="332"/>
      <c r="C19" s="332"/>
      <c r="D19" s="332"/>
      <c r="E19" s="220"/>
      <c r="F19" s="220"/>
      <c r="G19" s="696"/>
      <c r="H19" s="697"/>
      <c r="I19" s="693"/>
      <c r="J19" s="702"/>
      <c r="K19" s="700"/>
      <c r="L19" s="66"/>
      <c r="M19" s="111"/>
      <c r="N19" s="239"/>
      <c r="O19" s="26"/>
    </row>
    <row r="20" spans="1:15" s="228" customFormat="1" ht="11.25" customHeight="1">
      <c r="A20" s="276" t="s">
        <v>383</v>
      </c>
      <c r="B20" s="332"/>
      <c r="C20" s="332"/>
      <c r="D20" s="332"/>
      <c r="E20" s="220"/>
      <c r="F20" s="220"/>
      <c r="G20" s="696"/>
      <c r="H20" s="697"/>
      <c r="I20" s="693"/>
      <c r="J20" s="702"/>
      <c r="K20" s="700"/>
      <c r="L20" s="66"/>
      <c r="M20" s="111"/>
      <c r="N20" s="239"/>
      <c r="O20" s="26"/>
    </row>
    <row r="21" spans="1:15" s="228" customFormat="1" ht="5.25" customHeight="1">
      <c r="A21" s="332"/>
      <c r="B21" s="332"/>
      <c r="C21" s="332"/>
      <c r="D21" s="332"/>
      <c r="E21" s="220"/>
      <c r="F21" s="220"/>
      <c r="G21" s="696"/>
      <c r="H21" s="697"/>
      <c r="I21" s="693"/>
      <c r="J21" s="702"/>
      <c r="K21" s="700"/>
      <c r="L21" s="66"/>
      <c r="M21" s="111"/>
      <c r="N21" s="239"/>
      <c r="O21" s="26"/>
    </row>
    <row r="22" spans="1:15" s="102" customFormat="1" ht="20.25" customHeight="1">
      <c r="A22" s="759" t="s">
        <v>265</v>
      </c>
      <c r="B22" s="759"/>
      <c r="C22" s="759"/>
      <c r="D22" s="759"/>
      <c r="E22" s="24"/>
      <c r="G22" s="712"/>
      <c r="H22" s="712"/>
      <c r="I22" s="712"/>
      <c r="J22" s="712"/>
      <c r="K22" s="712"/>
      <c r="L22" s="90"/>
      <c r="M22" s="90"/>
      <c r="N22" s="90"/>
    </row>
    <row r="23" spans="1:15" s="228" customFormat="1" ht="9" customHeight="1">
      <c r="A23" s="106"/>
      <c r="B23" s="7"/>
      <c r="C23" s="7"/>
      <c r="D23" s="244" t="s">
        <v>58</v>
      </c>
      <c r="E23" s="220"/>
      <c r="F23" s="220"/>
      <c r="G23" s="713"/>
      <c r="H23" s="713"/>
      <c r="I23" s="714"/>
      <c r="J23" s="715"/>
      <c r="K23" s="693"/>
      <c r="L23" s="111"/>
      <c r="M23" s="111"/>
      <c r="N23" s="111"/>
    </row>
    <row r="24" spans="1:15" s="228" customFormat="1" ht="10.5" customHeight="1">
      <c r="A24" s="772"/>
      <c r="B24" s="773"/>
      <c r="C24" s="768" t="s">
        <v>379</v>
      </c>
      <c r="D24" s="770" t="s">
        <v>380</v>
      </c>
      <c r="E24" s="220"/>
      <c r="F24" s="220"/>
      <c r="G24" s="716"/>
      <c r="H24" s="716"/>
      <c r="I24" s="704"/>
      <c r="J24" s="704"/>
      <c r="K24" s="760"/>
      <c r="L24" s="760"/>
      <c r="M24" s="111"/>
      <c r="N24" s="111"/>
    </row>
    <row r="25" spans="1:15" s="228" customFormat="1" ht="10.5" customHeight="1">
      <c r="A25" s="774"/>
      <c r="B25" s="775"/>
      <c r="C25" s="769"/>
      <c r="D25" s="771"/>
      <c r="E25" s="220"/>
      <c r="F25" s="220"/>
      <c r="G25" s="716"/>
      <c r="H25" s="716"/>
      <c r="I25" s="704"/>
      <c r="J25" s="704"/>
      <c r="K25" s="396"/>
      <c r="L25" s="402"/>
      <c r="M25" s="111"/>
      <c r="N25" s="111"/>
    </row>
    <row r="26" spans="1:15" s="228" customFormat="1" ht="10.5" customHeight="1">
      <c r="A26" s="349" t="s">
        <v>158</v>
      </c>
      <c r="B26" s="350"/>
      <c r="C26" s="164"/>
      <c r="D26" s="52"/>
      <c r="E26" s="220"/>
      <c r="F26" s="220"/>
      <c r="G26" s="717"/>
      <c r="H26" s="717"/>
      <c r="I26" s="693"/>
      <c r="J26" s="718"/>
      <c r="K26" s="707"/>
      <c r="L26" s="64"/>
      <c r="M26" s="111"/>
      <c r="N26" s="111"/>
    </row>
    <row r="27" spans="1:15" s="228" customFormat="1" ht="10.5" customHeight="1">
      <c r="A27" s="383" t="s">
        <v>159</v>
      </c>
      <c r="B27" s="352"/>
      <c r="C27" s="246" t="s">
        <v>87</v>
      </c>
      <c r="D27" s="9">
        <v>87.116564417177898</v>
      </c>
      <c r="E27" s="220"/>
      <c r="F27" s="220"/>
      <c r="G27" s="701"/>
      <c r="H27" s="701"/>
      <c r="I27" s="706"/>
      <c r="J27" s="719"/>
      <c r="K27" s="693"/>
      <c r="L27" s="218"/>
      <c r="M27" s="111"/>
      <c r="N27" s="111"/>
      <c r="O27" s="111"/>
    </row>
    <row r="28" spans="1:15" s="228" customFormat="1" ht="10.5" customHeight="1">
      <c r="A28" s="383" t="s">
        <v>156</v>
      </c>
      <c r="B28" s="352"/>
      <c r="C28" s="246">
        <v>51.028806584362101</v>
      </c>
      <c r="D28" s="9">
        <v>96.389629270656599</v>
      </c>
      <c r="E28" s="220"/>
      <c r="F28" s="220"/>
      <c r="G28" s="701"/>
      <c r="H28" s="701"/>
      <c r="I28" s="706"/>
      <c r="J28" s="719"/>
      <c r="K28" s="720"/>
      <c r="L28" s="66"/>
      <c r="M28" s="111"/>
      <c r="N28" s="99"/>
      <c r="O28" s="26"/>
    </row>
    <row r="29" spans="1:15" s="228" customFormat="1" ht="10.5" customHeight="1">
      <c r="A29" s="384" t="s">
        <v>397</v>
      </c>
      <c r="B29" s="353"/>
      <c r="C29" s="246">
        <v>96.893667861409796</v>
      </c>
      <c r="D29" s="9">
        <v>99.264164827078702</v>
      </c>
      <c r="E29" s="220"/>
      <c r="F29" s="220"/>
      <c r="G29" s="708"/>
      <c r="H29" s="708"/>
      <c r="I29" s="706"/>
      <c r="J29" s="719"/>
      <c r="K29" s="720"/>
      <c r="L29" s="66"/>
      <c r="M29" s="111"/>
      <c r="N29" s="99"/>
      <c r="O29" s="26"/>
    </row>
    <row r="30" spans="1:15" s="228" customFormat="1" ht="10.5" customHeight="1">
      <c r="A30" s="382" t="s">
        <v>160</v>
      </c>
      <c r="B30" s="354"/>
      <c r="C30" s="247"/>
      <c r="D30" s="9"/>
      <c r="E30" s="220"/>
      <c r="F30" s="220" t="s">
        <v>26</v>
      </c>
      <c r="G30" s="721"/>
      <c r="H30" s="721"/>
      <c r="I30" s="722"/>
      <c r="J30" s="688"/>
      <c r="K30" s="720"/>
      <c r="L30" s="66"/>
      <c r="M30" s="107"/>
      <c r="N30" s="99"/>
      <c r="O30" s="26"/>
    </row>
    <row r="31" spans="1:15" s="228" customFormat="1" ht="10.5" customHeight="1">
      <c r="A31" s="383" t="s">
        <v>156</v>
      </c>
      <c r="B31" s="352"/>
      <c r="C31" s="141">
        <v>35.831863609641303</v>
      </c>
      <c r="D31" s="9">
        <v>94.475405863823596</v>
      </c>
      <c r="E31" s="220"/>
      <c r="F31" s="220"/>
      <c r="G31" s="723"/>
      <c r="H31" s="723"/>
      <c r="I31" s="719"/>
      <c r="J31" s="688"/>
      <c r="K31" s="700"/>
      <c r="L31" s="66"/>
      <c r="M31" s="107"/>
      <c r="N31" s="239"/>
      <c r="O31" s="26"/>
    </row>
    <row r="32" spans="1:15" s="228" customFormat="1" ht="10.5" customHeight="1">
      <c r="A32" s="385" t="s">
        <v>397</v>
      </c>
      <c r="B32" s="351"/>
      <c r="C32" s="143">
        <v>92.712066905615202</v>
      </c>
      <c r="D32" s="242">
        <v>98.896247240618095</v>
      </c>
      <c r="E32" s="220"/>
      <c r="F32" s="220"/>
      <c r="G32" s="724"/>
      <c r="H32" s="724"/>
      <c r="I32" s="719"/>
      <c r="J32" s="688"/>
      <c r="K32" s="700"/>
      <c r="L32" s="66"/>
      <c r="M32" s="107"/>
      <c r="N32" s="239"/>
      <c r="O32" s="26"/>
    </row>
    <row r="33" spans="1:17" s="228" customFormat="1" ht="10.5" customHeight="1">
      <c r="A33" s="325" t="s">
        <v>383</v>
      </c>
      <c r="B33" s="345"/>
      <c r="C33" s="345"/>
      <c r="D33" s="345"/>
      <c r="E33" s="220"/>
      <c r="F33" s="220"/>
      <c r="G33" s="696"/>
      <c r="H33" s="697"/>
      <c r="I33" s="725"/>
      <c r="J33" s="726"/>
      <c r="K33" s="700"/>
      <c r="L33" s="66"/>
      <c r="M33" s="107"/>
      <c r="N33" s="239"/>
      <c r="O33" s="26"/>
    </row>
    <row r="34" spans="1:17" s="228" customFormat="1" ht="3.75" customHeight="1">
      <c r="A34" s="345"/>
      <c r="B34" s="345"/>
      <c r="C34" s="345"/>
      <c r="D34" s="345"/>
      <c r="E34" s="220"/>
      <c r="F34" s="220"/>
      <c r="G34" s="696"/>
      <c r="H34" s="697"/>
      <c r="I34" s="725"/>
      <c r="J34" s="726"/>
      <c r="K34" s="700"/>
      <c r="L34" s="66"/>
      <c r="M34" s="107"/>
      <c r="N34" s="239"/>
      <c r="O34" s="26"/>
    </row>
    <row r="35" spans="1:17" s="228" customFormat="1" ht="21" customHeight="1">
      <c r="A35" s="759" t="s">
        <v>280</v>
      </c>
      <c r="B35" s="759"/>
      <c r="C35" s="759"/>
      <c r="D35" s="759"/>
      <c r="E35" s="220"/>
      <c r="G35" s="404"/>
      <c r="H35" s="404"/>
      <c r="I35" s="404"/>
      <c r="J35" s="404"/>
      <c r="K35" s="408"/>
      <c r="L35" s="429"/>
      <c r="M35" s="404"/>
      <c r="N35" s="239"/>
      <c r="O35" s="26"/>
    </row>
    <row r="36" spans="1:17" s="228" customFormat="1" ht="11.25" customHeight="1">
      <c r="A36" s="332"/>
      <c r="B36" s="332"/>
      <c r="C36" s="332"/>
      <c r="D36" s="332"/>
      <c r="E36" s="220"/>
      <c r="G36" s="410"/>
      <c r="H36" s="430"/>
      <c r="I36" s="738" t="s">
        <v>381</v>
      </c>
      <c r="J36" s="738" t="s">
        <v>382</v>
      </c>
      <c r="K36" s="408"/>
      <c r="L36" s="429"/>
      <c r="M36" s="404"/>
      <c r="N36" s="239"/>
      <c r="O36" s="26"/>
    </row>
    <row r="37" spans="1:17" s="228" customFormat="1" ht="11.25" customHeight="1">
      <c r="A37" s="332"/>
      <c r="B37" s="332"/>
      <c r="C37" s="332"/>
      <c r="D37" s="332"/>
      <c r="E37" s="220"/>
      <c r="G37" s="739" t="s">
        <v>161</v>
      </c>
      <c r="H37" s="431" t="s">
        <v>162</v>
      </c>
      <c r="I37" s="740">
        <f>51.0288065843621/100</f>
        <v>0.51028806584362096</v>
      </c>
      <c r="J37" s="740">
        <v>0.96389629270656596</v>
      </c>
      <c r="K37" s="408"/>
      <c r="L37" s="429"/>
      <c r="M37" s="404"/>
      <c r="N37" s="239"/>
      <c r="O37" s="26"/>
    </row>
    <row r="38" spans="1:17" s="228" customFormat="1" ht="11.25" customHeight="1">
      <c r="A38" s="332"/>
      <c r="B38" s="332"/>
      <c r="C38" s="332"/>
      <c r="D38" s="332"/>
      <c r="E38" s="220"/>
      <c r="G38" s="432"/>
      <c r="H38" s="741" t="s">
        <v>160</v>
      </c>
      <c r="I38" s="740">
        <f>35.8318636096413/100</f>
        <v>0.35831863609641301</v>
      </c>
      <c r="J38" s="740">
        <v>0.94475405863823592</v>
      </c>
      <c r="K38" s="408"/>
      <c r="L38" s="429"/>
      <c r="M38" s="404"/>
      <c r="N38" s="239"/>
      <c r="O38" s="26"/>
    </row>
    <row r="39" spans="1:17" s="228" customFormat="1" ht="11.25" customHeight="1">
      <c r="A39" s="332"/>
      <c r="B39" s="332"/>
      <c r="C39" s="332"/>
      <c r="D39" s="332"/>
      <c r="E39" s="220"/>
      <c r="G39" s="432" t="s">
        <v>190</v>
      </c>
      <c r="H39" s="431" t="s">
        <v>162</v>
      </c>
      <c r="I39" s="740">
        <f>96.8936678614098/100</f>
        <v>0.96893667861409793</v>
      </c>
      <c r="J39" s="740">
        <v>0.99264164827078705</v>
      </c>
      <c r="K39" s="408"/>
      <c r="L39" s="429"/>
      <c r="M39" s="404"/>
      <c r="N39" s="239"/>
      <c r="O39" s="26"/>
    </row>
    <row r="40" spans="1:17" s="228" customFormat="1" ht="11.25" customHeight="1">
      <c r="A40" s="332"/>
      <c r="B40" s="332"/>
      <c r="C40" s="332"/>
      <c r="D40" s="332"/>
      <c r="E40" s="220"/>
      <c r="G40" s="432"/>
      <c r="H40" s="741" t="s">
        <v>160</v>
      </c>
      <c r="I40" s="740">
        <f>92.7120669056153/100</f>
        <v>0.92712066905615298</v>
      </c>
      <c r="J40" s="740">
        <v>0.98896247240618096</v>
      </c>
      <c r="K40" s="408"/>
      <c r="L40" s="429"/>
      <c r="M40" s="404"/>
      <c r="N40" s="239"/>
      <c r="O40" s="26"/>
    </row>
    <row r="41" spans="1:17" s="228" customFormat="1" ht="11.25" customHeight="1">
      <c r="A41" s="332"/>
      <c r="B41" s="332"/>
      <c r="C41" s="332"/>
      <c r="D41" s="332"/>
      <c r="E41" s="220"/>
      <c r="G41" s="725"/>
      <c r="H41" s="725"/>
      <c r="I41" s="725"/>
      <c r="J41" s="725"/>
      <c r="K41" s="700"/>
      <c r="L41" s="66"/>
      <c r="M41" s="107"/>
      <c r="N41" s="239"/>
      <c r="O41" s="26"/>
    </row>
    <row r="42" spans="1:17" s="228" customFormat="1" ht="11.25" customHeight="1">
      <c r="A42" s="332"/>
      <c r="B42" s="332"/>
      <c r="C42" s="332"/>
      <c r="D42" s="332"/>
      <c r="E42" s="220"/>
      <c r="G42" s="725"/>
      <c r="H42" s="725"/>
      <c r="I42" s="725"/>
      <c r="J42" s="725"/>
      <c r="K42" s="700"/>
      <c r="L42" s="66"/>
      <c r="M42" s="107"/>
      <c r="N42" s="239"/>
      <c r="O42" s="26"/>
    </row>
    <row r="43" spans="1:17" s="228" customFormat="1" ht="11.25" customHeight="1">
      <c r="A43" s="332"/>
      <c r="B43" s="332"/>
      <c r="C43" s="332"/>
      <c r="D43" s="332"/>
      <c r="E43" s="220"/>
      <c r="F43" s="245"/>
      <c r="G43" s="730"/>
      <c r="H43" s="729"/>
      <c r="I43" s="729"/>
      <c r="J43" s="725"/>
      <c r="K43" s="700"/>
      <c r="L43" s="66"/>
      <c r="M43" s="107"/>
      <c r="N43" s="239"/>
      <c r="O43" s="26"/>
    </row>
    <row r="44" spans="1:17" s="228" customFormat="1" ht="11.25" customHeight="1">
      <c r="A44" s="332"/>
      <c r="B44" s="332"/>
      <c r="C44" s="332"/>
      <c r="D44" s="332"/>
      <c r="E44" s="220"/>
      <c r="G44" s="725"/>
      <c r="H44" s="725"/>
      <c r="I44" s="725"/>
      <c r="J44" s="725"/>
      <c r="K44" s="700"/>
      <c r="L44" s="66"/>
      <c r="M44" s="107"/>
      <c r="N44" s="239"/>
      <c r="O44" s="26"/>
    </row>
    <row r="45" spans="1:17" s="228" customFormat="1" ht="11.25" customHeight="1">
      <c r="A45" s="332"/>
      <c r="B45" s="332"/>
      <c r="C45" s="332"/>
      <c r="D45" s="332"/>
      <c r="E45" s="220"/>
      <c r="G45" s="725"/>
      <c r="H45" s="725"/>
      <c r="I45" s="725"/>
      <c r="J45" s="725"/>
      <c r="K45" s="700"/>
      <c r="L45" s="66"/>
      <c r="M45" s="107"/>
      <c r="N45" s="239"/>
      <c r="O45" s="26"/>
    </row>
    <row r="46" spans="1:17" s="228" customFormat="1" ht="11.25" customHeight="1">
      <c r="A46" s="332"/>
      <c r="B46" s="332"/>
      <c r="C46" s="332"/>
      <c r="D46" s="332"/>
      <c r="E46" s="220"/>
      <c r="G46" s="725"/>
      <c r="H46" s="725"/>
      <c r="I46" s="725"/>
      <c r="J46" s="725"/>
      <c r="K46" s="700"/>
      <c r="L46" s="66"/>
      <c r="M46" s="107"/>
      <c r="N46" s="239"/>
      <c r="O46" s="26"/>
    </row>
    <row r="47" spans="1:17" s="228" customFormat="1" ht="11.25" customHeight="1">
      <c r="A47" s="332"/>
      <c r="B47" s="332"/>
      <c r="C47" s="332"/>
      <c r="D47" s="332"/>
      <c r="E47" s="220"/>
      <c r="F47" s="245"/>
      <c r="G47" s="730"/>
      <c r="H47" s="729"/>
      <c r="I47" s="729"/>
      <c r="J47" s="726"/>
      <c r="K47" s="700"/>
      <c r="L47" s="66"/>
      <c r="M47" s="107"/>
      <c r="N47" s="239"/>
      <c r="O47" s="26"/>
    </row>
    <row r="48" spans="1:17" s="228" customFormat="1" ht="15" customHeight="1">
      <c r="B48" s="107"/>
      <c r="C48" s="107"/>
      <c r="D48" s="334" t="s">
        <v>264</v>
      </c>
      <c r="E48" s="220"/>
      <c r="F48" s="220"/>
      <c r="G48" s="730"/>
      <c r="H48" s="731"/>
      <c r="I48" s="718"/>
      <c r="J48" s="718"/>
      <c r="K48" s="718"/>
      <c r="L48" s="66"/>
      <c r="M48" s="234"/>
      <c r="N48" s="197"/>
      <c r="O48" s="197"/>
      <c r="P48" s="17"/>
      <c r="Q48" s="17"/>
    </row>
    <row r="56" spans="6:9">
      <c r="F56" s="220"/>
    </row>
    <row r="57" spans="6:9">
      <c r="F57" s="220"/>
      <c r="G57" s="727"/>
      <c r="H57" s="728"/>
      <c r="I57" s="728"/>
    </row>
    <row r="58" spans="6:9">
      <c r="F58" s="272"/>
      <c r="G58" s="733"/>
      <c r="H58" s="734"/>
      <c r="I58" s="734"/>
    </row>
    <row r="59" spans="6:9">
      <c r="F59" s="245"/>
      <c r="G59" s="735"/>
      <c r="H59" s="734"/>
      <c r="I59" s="734"/>
    </row>
    <row r="60" spans="6:9">
      <c r="F60" s="228"/>
      <c r="H60" s="734"/>
      <c r="I60" s="734"/>
    </row>
    <row r="61" spans="6:9">
      <c r="F61" s="245"/>
      <c r="G61" s="733"/>
      <c r="H61" s="734"/>
      <c r="I61" s="734"/>
    </row>
    <row r="62" spans="6:9">
      <c r="F62" s="245"/>
      <c r="G62" s="735"/>
      <c r="H62" s="734"/>
      <c r="I62" s="734"/>
    </row>
    <row r="63" spans="6:9">
      <c r="F63" s="245"/>
      <c r="G63" s="735"/>
      <c r="H63" s="734"/>
      <c r="I63" s="734"/>
    </row>
  </sheetData>
  <mergeCells count="12">
    <mergeCell ref="A22:D22"/>
    <mergeCell ref="K24:L24"/>
    <mergeCell ref="A35:D35"/>
    <mergeCell ref="A1:D1"/>
    <mergeCell ref="A2:D2"/>
    <mergeCell ref="A4:A5"/>
    <mergeCell ref="B4:D4"/>
    <mergeCell ref="L5:N5"/>
    <mergeCell ref="A11:D11"/>
    <mergeCell ref="C24:C25"/>
    <mergeCell ref="D24:D25"/>
    <mergeCell ref="A24:B25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17.42578125" style="102" customWidth="1"/>
    <col min="2" max="5" width="6" style="102" customWidth="1"/>
    <col min="6" max="6" width="2.85546875" style="13" customWidth="1"/>
    <col min="7" max="7" width="14" style="13" customWidth="1"/>
    <col min="8" max="8" width="21.42578125" style="406" customWidth="1"/>
    <col min="9" max="11" width="5.7109375" style="406" customWidth="1"/>
    <col min="12" max="12" width="5.7109375" style="228" customWidth="1"/>
    <col min="13" max="17" width="5.7109375" style="101" customWidth="1"/>
    <col min="18" max="16384" width="9.140625" style="101"/>
  </cols>
  <sheetData>
    <row r="1" spans="1:27" s="103" customFormat="1" ht="24" customHeight="1">
      <c r="A1" s="761" t="s">
        <v>432</v>
      </c>
      <c r="B1" s="761"/>
      <c r="C1" s="761"/>
      <c r="D1" s="761"/>
      <c r="E1" s="761"/>
      <c r="F1" s="5"/>
      <c r="G1" s="115" t="s">
        <v>83</v>
      </c>
      <c r="H1" s="410"/>
      <c r="I1" s="436"/>
      <c r="J1" s="436"/>
      <c r="K1" s="436"/>
      <c r="L1" s="438"/>
      <c r="M1" s="437"/>
      <c r="N1" s="438"/>
      <c r="O1" s="453"/>
      <c r="P1" s="5"/>
    </row>
    <row r="2" spans="1:27" s="102" customFormat="1" ht="30" customHeight="1">
      <c r="A2" s="759" t="s">
        <v>478</v>
      </c>
      <c r="B2" s="759"/>
      <c r="C2" s="759"/>
      <c r="D2" s="759"/>
      <c r="E2" s="759"/>
      <c r="F2" s="24"/>
      <c r="G2" s="115" t="s">
        <v>84</v>
      </c>
      <c r="H2" s="404"/>
      <c r="I2" s="777"/>
      <c r="J2" s="777"/>
      <c r="K2" s="777"/>
      <c r="L2" s="777"/>
      <c r="N2" s="777"/>
      <c r="O2" s="777"/>
      <c r="P2" s="777"/>
      <c r="Q2" s="777"/>
      <c r="R2" s="766"/>
      <c r="S2" s="766"/>
      <c r="T2" s="766"/>
    </row>
    <row r="3" spans="1:27" s="107" customFormat="1" ht="10.5" customHeight="1">
      <c r="A3" s="106"/>
      <c r="D3" s="7"/>
      <c r="E3" s="7" t="s">
        <v>177</v>
      </c>
      <c r="F3" s="111"/>
      <c r="G3" s="111"/>
      <c r="H3" s="446"/>
      <c r="I3" s="404"/>
      <c r="J3" s="413"/>
      <c r="K3" s="413"/>
      <c r="L3" s="31"/>
      <c r="O3" s="31"/>
      <c r="P3" s="31"/>
      <c r="Q3" s="31"/>
      <c r="R3" s="64"/>
      <c r="S3" s="64"/>
      <c r="T3" s="64"/>
    </row>
    <row r="4" spans="1:27" s="228" customFormat="1" ht="10.5" customHeight="1">
      <c r="A4" s="37"/>
      <c r="B4" s="20" t="s">
        <v>23</v>
      </c>
      <c r="C4" s="277" t="s">
        <v>171</v>
      </c>
      <c r="D4" s="277" t="s">
        <v>172</v>
      </c>
      <c r="E4" s="277" t="s">
        <v>173</v>
      </c>
      <c r="F4" s="21"/>
      <c r="H4" s="406"/>
      <c r="I4" s="406"/>
      <c r="J4" s="406"/>
      <c r="K4" s="406"/>
    </row>
    <row r="5" spans="1:27" s="228" customFormat="1" ht="10.5" customHeight="1">
      <c r="A5" s="344" t="s">
        <v>191</v>
      </c>
      <c r="B5" s="166">
        <v>19.100000000000001</v>
      </c>
      <c r="C5" s="9">
        <v>13.5</v>
      </c>
      <c r="D5" s="9">
        <v>2.6</v>
      </c>
      <c r="E5" s="9">
        <v>3</v>
      </c>
      <c r="F5" s="111"/>
      <c r="H5" s="409"/>
      <c r="I5" s="407"/>
      <c r="J5" s="407"/>
      <c r="K5" s="407"/>
      <c r="L5" s="229"/>
      <c r="N5" s="229"/>
      <c r="O5" s="229"/>
      <c r="P5" s="229"/>
      <c r="Q5" s="229"/>
      <c r="R5" s="66"/>
      <c r="S5" s="66"/>
      <c r="T5" s="66"/>
    </row>
    <row r="6" spans="1:27" s="228" customFormat="1" ht="10.5" customHeight="1">
      <c r="A6" s="344" t="s">
        <v>192</v>
      </c>
      <c r="B6" s="166">
        <v>28.8</v>
      </c>
      <c r="C6" s="9">
        <v>21</v>
      </c>
      <c r="D6" s="9">
        <v>3.5</v>
      </c>
      <c r="E6" s="9">
        <v>4.4000000000000004</v>
      </c>
      <c r="F6" s="111"/>
      <c r="H6" s="409"/>
      <c r="I6" s="407"/>
      <c r="J6" s="407"/>
      <c r="K6" s="407"/>
      <c r="L6" s="229"/>
      <c r="N6" s="229"/>
      <c r="O6" s="229"/>
      <c r="P6" s="229"/>
      <c r="Q6" s="229"/>
      <c r="R6" s="66"/>
      <c r="S6" s="66"/>
      <c r="T6" s="66"/>
    </row>
    <row r="7" spans="1:27" s="228" customFormat="1" ht="10.5" customHeight="1">
      <c r="A7" s="348" t="s">
        <v>60</v>
      </c>
      <c r="B7" s="280">
        <v>25.7</v>
      </c>
      <c r="C7" s="242">
        <v>20.7</v>
      </c>
      <c r="D7" s="242">
        <v>2.8</v>
      </c>
      <c r="E7" s="242">
        <v>2.2000000000000002</v>
      </c>
      <c r="F7" s="111"/>
      <c r="H7" s="442"/>
      <c r="I7" s="407"/>
      <c r="J7" s="407"/>
      <c r="K7" s="407"/>
      <c r="L7" s="229"/>
      <c r="N7" s="229"/>
      <c r="O7" s="229"/>
      <c r="P7" s="229"/>
      <c r="Q7" s="229"/>
      <c r="R7" s="66"/>
      <c r="S7" s="66"/>
      <c r="T7" s="66"/>
      <c r="U7" s="15"/>
      <c r="W7" s="15"/>
      <c r="X7" s="15"/>
      <c r="Z7" s="15"/>
      <c r="AA7" s="15"/>
    </row>
    <row r="8" spans="1:27" s="228" customFormat="1" ht="7.5" customHeight="1">
      <c r="A8" s="335"/>
      <c r="B8" s="335"/>
      <c r="C8" s="335"/>
      <c r="D8" s="335"/>
      <c r="E8" s="335"/>
      <c r="F8" s="12"/>
      <c r="G8" s="12"/>
      <c r="H8" s="405"/>
      <c r="I8" s="407"/>
      <c r="J8" s="407"/>
      <c r="K8" s="407"/>
      <c r="L8" s="229"/>
      <c r="N8" s="229"/>
      <c r="O8" s="229"/>
      <c r="P8" s="229"/>
      <c r="Q8" s="229"/>
      <c r="R8" s="66"/>
      <c r="S8" s="66"/>
      <c r="T8" s="66"/>
    </row>
    <row r="9" spans="1:27" s="228" customFormat="1" ht="18.75" customHeight="1">
      <c r="A9" s="273" t="s">
        <v>291</v>
      </c>
      <c r="B9" s="273"/>
      <c r="C9" s="273"/>
      <c r="D9" s="273"/>
      <c r="E9" s="274"/>
      <c r="F9" s="220"/>
      <c r="G9" s="220"/>
      <c r="H9" s="430" t="s">
        <v>153</v>
      </c>
      <c r="I9" s="447"/>
      <c r="J9" s="404"/>
      <c r="K9" s="404"/>
    </row>
    <row r="10" spans="1:27" s="228" customFormat="1" ht="11.25" customHeight="1">
      <c r="A10" s="332"/>
      <c r="B10" s="332"/>
      <c r="C10" s="332"/>
      <c r="D10" s="332"/>
      <c r="E10" s="339"/>
      <c r="F10" s="220"/>
      <c r="G10" s="220"/>
      <c r="H10" s="406"/>
      <c r="I10" s="448" t="s">
        <v>168</v>
      </c>
      <c r="J10" s="448" t="s">
        <v>169</v>
      </c>
      <c r="K10" s="448" t="s">
        <v>425</v>
      </c>
      <c r="N10" s="225"/>
      <c r="O10" s="225"/>
      <c r="P10" s="225"/>
      <c r="Q10" s="225"/>
    </row>
    <row r="11" spans="1:27" s="228" customFormat="1" ht="11.25" customHeight="1">
      <c r="A11" s="107"/>
      <c r="B11" s="107"/>
      <c r="C11" s="107"/>
      <c r="D11" s="107"/>
      <c r="E11" s="107"/>
      <c r="F11" s="220"/>
      <c r="G11" s="220"/>
      <c r="H11" s="435" t="s">
        <v>164</v>
      </c>
      <c r="I11" s="407">
        <v>2.1</v>
      </c>
      <c r="J11" s="407">
        <v>2.4441591873531134</v>
      </c>
      <c r="K11" s="407">
        <v>3</v>
      </c>
      <c r="N11" s="240"/>
      <c r="O11" s="241"/>
      <c r="P11" s="241"/>
      <c r="Q11" s="241"/>
    </row>
    <row r="12" spans="1:27" s="228" customFormat="1" ht="11.25" customHeight="1">
      <c r="F12" s="220"/>
      <c r="G12" s="220"/>
      <c r="H12" s="435" t="s">
        <v>165</v>
      </c>
      <c r="I12" s="407">
        <v>3.5</v>
      </c>
      <c r="J12" s="407">
        <v>3.7256463161619706</v>
      </c>
      <c r="K12" s="407">
        <v>4.4000000000000004</v>
      </c>
      <c r="N12" s="240"/>
      <c r="O12" s="241"/>
      <c r="P12" s="241"/>
      <c r="Q12" s="241"/>
    </row>
    <row r="13" spans="1:27" s="228" customFormat="1" ht="11.25" customHeight="1">
      <c r="F13" s="220"/>
      <c r="G13" s="220"/>
      <c r="H13" s="435" t="s">
        <v>65</v>
      </c>
      <c r="I13" s="407">
        <v>1.6</v>
      </c>
      <c r="J13" s="407">
        <v>1.900198085568221</v>
      </c>
      <c r="K13" s="407">
        <v>2.2000000000000002</v>
      </c>
      <c r="N13" s="240"/>
      <c r="O13" s="241"/>
      <c r="P13" s="241"/>
      <c r="Q13" s="241"/>
    </row>
    <row r="14" spans="1:27" s="228" customFormat="1" ht="11.25" customHeight="1">
      <c r="A14" s="107"/>
      <c r="B14" s="107"/>
      <c r="C14" s="107"/>
      <c r="D14" s="107"/>
      <c r="E14" s="107"/>
      <c r="F14" s="220"/>
      <c r="G14" s="220"/>
      <c r="H14" s="435" t="s">
        <v>66</v>
      </c>
      <c r="I14" s="407">
        <v>1.1000000000000001</v>
      </c>
      <c r="J14" s="407">
        <v>1.069134550371873</v>
      </c>
      <c r="K14" s="407">
        <v>1.6</v>
      </c>
      <c r="N14" s="240"/>
      <c r="O14" s="241"/>
      <c r="P14" s="241"/>
      <c r="Q14" s="241"/>
    </row>
    <row r="15" spans="1:27" s="228" customFormat="1" ht="11.25" customHeight="1">
      <c r="A15" s="107"/>
      <c r="B15" s="107"/>
      <c r="C15" s="107"/>
      <c r="D15" s="107"/>
      <c r="E15" s="107"/>
      <c r="F15" s="220"/>
      <c r="G15" s="220"/>
      <c r="H15" s="406"/>
      <c r="I15" s="406"/>
      <c r="J15" s="406"/>
      <c r="K15" s="406"/>
      <c r="Q15" s="225"/>
    </row>
    <row r="16" spans="1:27" s="228" customFormat="1" ht="11.25" customHeight="1">
      <c r="A16" s="107"/>
      <c r="B16" s="107"/>
      <c r="C16" s="107"/>
      <c r="D16" s="107"/>
      <c r="E16" s="107"/>
      <c r="F16" s="220"/>
      <c r="G16" s="220"/>
      <c r="H16" s="406"/>
      <c r="I16" s="406"/>
      <c r="J16" s="406"/>
      <c r="K16" s="406"/>
    </row>
    <row r="17" spans="1:16" s="228" customFormat="1" ht="11.25" customHeight="1">
      <c r="A17" s="107"/>
      <c r="B17" s="107"/>
      <c r="C17" s="107"/>
      <c r="D17" s="107"/>
      <c r="E17" s="107"/>
      <c r="F17" s="220"/>
      <c r="G17" s="220"/>
      <c r="H17" s="406"/>
      <c r="I17" s="406"/>
      <c r="J17" s="406"/>
      <c r="K17" s="406"/>
    </row>
    <row r="18" spans="1:16" s="228" customFormat="1" ht="11.25" customHeight="1">
      <c r="A18" s="107"/>
      <c r="B18" s="107"/>
      <c r="C18" s="107"/>
      <c r="D18" s="107"/>
      <c r="E18" s="107"/>
      <c r="F18" s="220"/>
      <c r="G18" s="220"/>
      <c r="H18" s="406"/>
      <c r="I18" s="406"/>
      <c r="J18" s="406"/>
      <c r="K18" s="406"/>
    </row>
    <row r="19" spans="1:16" s="228" customFormat="1" ht="11.25" customHeight="1">
      <c r="A19" s="107"/>
      <c r="B19" s="107"/>
      <c r="C19" s="107"/>
      <c r="D19" s="107"/>
      <c r="E19" s="107"/>
      <c r="F19" s="220"/>
      <c r="G19" s="220"/>
      <c r="H19" s="406"/>
      <c r="I19" s="406"/>
      <c r="J19" s="406"/>
      <c r="K19" s="406"/>
    </row>
    <row r="20" spans="1:16" s="228" customFormat="1" ht="9" customHeight="1">
      <c r="A20" s="107"/>
      <c r="B20" s="107"/>
      <c r="C20" s="107"/>
      <c r="D20" s="107"/>
      <c r="E20" s="107"/>
      <c r="F20" s="220"/>
      <c r="G20" s="220"/>
      <c r="H20" s="449"/>
      <c r="I20" s="406"/>
      <c r="J20" s="406"/>
      <c r="K20" s="406"/>
      <c r="M20" s="16"/>
      <c r="N20" s="178"/>
      <c r="O20" s="229"/>
      <c r="P20" s="229"/>
    </row>
    <row r="21" spans="1:16" s="228" customFormat="1" ht="7.5" customHeight="1">
      <c r="A21" s="107"/>
      <c r="B21" s="107"/>
      <c r="C21" s="107"/>
      <c r="D21" s="107"/>
      <c r="E21" s="107"/>
      <c r="F21" s="220"/>
      <c r="G21" s="220"/>
      <c r="H21" s="449"/>
      <c r="I21" s="406"/>
      <c r="J21" s="406"/>
      <c r="K21" s="406"/>
      <c r="M21" s="16"/>
      <c r="N21" s="178"/>
      <c r="O21" s="229"/>
      <c r="P21" s="229"/>
    </row>
    <row r="22" spans="1:16" s="228" customFormat="1" ht="21" customHeight="1">
      <c r="A22" s="767" t="s">
        <v>398</v>
      </c>
      <c r="B22" s="767"/>
      <c r="C22" s="767"/>
      <c r="D22" s="767"/>
      <c r="E22" s="767"/>
      <c r="F22" s="220"/>
      <c r="G22" s="220"/>
      <c r="H22" s="404"/>
      <c r="I22" s="404"/>
      <c r="J22" s="404"/>
      <c r="K22" s="404"/>
    </row>
    <row r="23" spans="1:16" s="228" customFormat="1" ht="11.25" customHeight="1">
      <c r="A23" s="332"/>
      <c r="B23" s="332"/>
      <c r="C23" s="332"/>
      <c r="D23" s="332"/>
      <c r="E23" s="339"/>
      <c r="F23" s="220"/>
      <c r="G23" s="220"/>
      <c r="H23" s="449"/>
      <c r="I23" s="447"/>
      <c r="J23" s="404"/>
      <c r="K23" s="404"/>
    </row>
    <row r="24" spans="1:16" s="228" customFormat="1" ht="11.25" customHeight="1">
      <c r="A24" s="107"/>
      <c r="B24" s="107"/>
      <c r="C24" s="107"/>
      <c r="D24" s="107"/>
      <c r="E24" s="107"/>
      <c r="F24" s="220"/>
      <c r="G24" s="220"/>
      <c r="H24" s="430" t="s">
        <v>153</v>
      </c>
      <c r="I24" s="447"/>
      <c r="J24" s="404"/>
      <c r="K24" s="404"/>
    </row>
    <row r="25" spans="1:16" s="228" customFormat="1" ht="11.25" customHeight="1">
      <c r="F25" s="220"/>
      <c r="G25" s="220"/>
      <c r="H25" s="406"/>
      <c r="I25" s="448" t="s">
        <v>168</v>
      </c>
      <c r="J25" s="448" t="s">
        <v>169</v>
      </c>
      <c r="K25" s="448" t="s">
        <v>425</v>
      </c>
      <c r="M25" s="225"/>
      <c r="N25" s="225"/>
      <c r="O25" s="225"/>
    </row>
    <row r="26" spans="1:16" s="228" customFormat="1" ht="11.25" customHeight="1">
      <c r="F26" s="220"/>
      <c r="G26" s="220"/>
      <c r="H26" s="435" t="s">
        <v>164</v>
      </c>
      <c r="I26" s="407">
        <v>2.2000000000000002</v>
      </c>
      <c r="J26" s="407">
        <v>2.3633878120337188</v>
      </c>
      <c r="K26" s="407">
        <v>2.6</v>
      </c>
      <c r="M26" s="240"/>
      <c r="N26" s="241"/>
      <c r="O26" s="241"/>
    </row>
    <row r="27" spans="1:16" s="228" customFormat="1" ht="11.25" customHeight="1">
      <c r="A27" s="107"/>
      <c r="B27" s="107"/>
      <c r="C27" s="107"/>
      <c r="D27" s="107"/>
      <c r="E27" s="107"/>
      <c r="F27" s="220"/>
      <c r="G27" s="220"/>
      <c r="H27" s="435" t="s">
        <v>165</v>
      </c>
      <c r="I27" s="407">
        <v>3.1</v>
      </c>
      <c r="J27" s="407">
        <v>3.2111047376066253</v>
      </c>
      <c r="K27" s="407">
        <v>3.5</v>
      </c>
      <c r="M27" s="240"/>
      <c r="N27" s="241"/>
      <c r="O27" s="241"/>
    </row>
    <row r="28" spans="1:16" s="228" customFormat="1" ht="11.25" customHeight="1">
      <c r="A28" s="107"/>
      <c r="B28" s="107"/>
      <c r="C28" s="107"/>
      <c r="D28" s="107"/>
      <c r="E28" s="107"/>
      <c r="F28" s="220"/>
      <c r="G28" s="220"/>
      <c r="H28" s="435" t="s">
        <v>65</v>
      </c>
      <c r="I28" s="407">
        <v>2.5</v>
      </c>
      <c r="J28" s="407">
        <v>2.6405873770861259</v>
      </c>
      <c r="K28" s="407">
        <v>2.8</v>
      </c>
      <c r="M28" s="240"/>
      <c r="N28" s="241"/>
      <c r="O28" s="241"/>
    </row>
    <row r="29" spans="1:16" s="228" customFormat="1" ht="11.25" customHeight="1">
      <c r="A29" s="107"/>
      <c r="B29" s="107"/>
      <c r="C29" s="107"/>
      <c r="D29" s="107"/>
      <c r="E29" s="107"/>
      <c r="F29" s="220"/>
      <c r="G29" s="220"/>
      <c r="H29" s="435" t="s">
        <v>66</v>
      </c>
      <c r="I29" s="407">
        <v>3.4</v>
      </c>
      <c r="J29" s="407">
        <v>3.9046653144016226</v>
      </c>
      <c r="K29" s="407">
        <v>4.3</v>
      </c>
      <c r="M29" s="240"/>
      <c r="N29" s="241"/>
      <c r="O29" s="241"/>
    </row>
    <row r="30" spans="1:16" s="228" customFormat="1" ht="11.25" customHeight="1">
      <c r="A30" s="107"/>
      <c r="B30" s="107"/>
      <c r="C30" s="107"/>
      <c r="D30" s="107"/>
      <c r="E30" s="107"/>
      <c r="F30" s="220"/>
      <c r="G30" s="220"/>
      <c r="H30" s="435"/>
      <c r="I30" s="407"/>
      <c r="J30" s="407"/>
      <c r="K30" s="407"/>
      <c r="M30" s="240"/>
      <c r="N30" s="241"/>
      <c r="O30" s="241"/>
    </row>
    <row r="31" spans="1:16" s="228" customFormat="1" ht="11.25" customHeight="1">
      <c r="A31" s="107"/>
      <c r="B31" s="107"/>
      <c r="C31" s="107"/>
      <c r="D31" s="107"/>
      <c r="E31" s="107"/>
      <c r="F31" s="220"/>
      <c r="G31" s="220"/>
      <c r="H31" s="435"/>
      <c r="I31" s="407"/>
      <c r="J31" s="407"/>
      <c r="K31" s="407"/>
      <c r="M31" s="240"/>
      <c r="N31" s="241"/>
      <c r="O31" s="241"/>
    </row>
    <row r="32" spans="1:16" s="228" customFormat="1" ht="11.25" customHeight="1">
      <c r="A32" s="107"/>
      <c r="B32" s="107"/>
      <c r="C32" s="107"/>
      <c r="D32" s="107"/>
      <c r="E32" s="107"/>
      <c r="F32" s="220"/>
      <c r="G32" s="220"/>
      <c r="H32" s="406"/>
      <c r="I32" s="406"/>
      <c r="J32" s="406"/>
      <c r="K32" s="406"/>
    </row>
    <row r="33" spans="1:16" s="228" customFormat="1" ht="12.75" customHeight="1">
      <c r="A33" s="107"/>
      <c r="B33" s="107"/>
      <c r="C33" s="107"/>
      <c r="D33" s="107"/>
      <c r="E33" s="107"/>
      <c r="F33" s="220"/>
      <c r="G33" s="220"/>
      <c r="H33" s="449"/>
      <c r="I33" s="406"/>
      <c r="J33" s="406"/>
      <c r="K33" s="406"/>
      <c r="M33" s="16"/>
      <c r="N33" s="178"/>
      <c r="O33" s="229"/>
      <c r="P33" s="229"/>
    </row>
    <row r="34" spans="1:16" s="228" customFormat="1" ht="7.5" customHeight="1">
      <c r="A34" s="107"/>
      <c r="B34" s="107"/>
      <c r="C34" s="107"/>
      <c r="D34" s="107"/>
      <c r="E34" s="107"/>
      <c r="F34" s="220"/>
      <c r="G34" s="220"/>
      <c r="H34" s="449"/>
      <c r="I34" s="406"/>
      <c r="J34" s="406"/>
      <c r="K34" s="406"/>
      <c r="M34" s="16"/>
      <c r="N34" s="178"/>
      <c r="O34" s="229"/>
      <c r="P34" s="229"/>
    </row>
    <row r="35" spans="1:16" s="228" customFormat="1" ht="18.75" customHeight="1">
      <c r="A35" s="273" t="s">
        <v>434</v>
      </c>
      <c r="B35" s="273"/>
      <c r="C35" s="273"/>
      <c r="D35" s="273"/>
      <c r="E35" s="273"/>
      <c r="F35" s="220"/>
      <c r="G35" s="220"/>
      <c r="H35" s="449"/>
      <c r="I35" s="779">
        <v>2018</v>
      </c>
      <c r="J35" s="779"/>
      <c r="K35" s="779"/>
      <c r="N35" s="778"/>
      <c r="O35" s="778"/>
      <c r="P35" s="778"/>
    </row>
    <row r="36" spans="1:16" s="228" customFormat="1" ht="12.75" customHeight="1">
      <c r="A36" s="107" t="s">
        <v>428</v>
      </c>
      <c r="B36" s="107"/>
      <c r="C36" s="107"/>
      <c r="D36" s="107"/>
      <c r="E36" s="107"/>
      <c r="F36" s="220"/>
      <c r="G36" s="220"/>
      <c r="H36" s="449"/>
      <c r="I36" s="450" t="s">
        <v>384</v>
      </c>
      <c r="J36" s="451" t="s">
        <v>385</v>
      </c>
      <c r="K36" s="450" t="s">
        <v>183</v>
      </c>
      <c r="N36" s="217"/>
      <c r="O36" s="281"/>
      <c r="P36" s="217"/>
    </row>
    <row r="37" spans="1:16" s="228" customFormat="1" ht="12.75" customHeight="1">
      <c r="A37" s="107">
        <v>0.95099999999999996</v>
      </c>
      <c r="B37" s="107"/>
      <c r="C37" s="107"/>
      <c r="D37" s="107"/>
      <c r="E37" s="107"/>
      <c r="F37" s="220"/>
      <c r="G37" s="220"/>
      <c r="H37" s="451" t="s">
        <v>164</v>
      </c>
      <c r="I37" s="452">
        <v>0.71019993780525725</v>
      </c>
      <c r="J37" s="452">
        <v>0.13446869226407154</v>
      </c>
      <c r="K37" s="452">
        <v>0.15533136993067115</v>
      </c>
      <c r="L37" s="326"/>
      <c r="N37" s="278"/>
      <c r="O37" s="278"/>
      <c r="P37" s="278"/>
    </row>
    <row r="38" spans="1:16" s="228" customFormat="1" ht="12.75" customHeight="1">
      <c r="A38" s="107">
        <v>0.36599999999999999</v>
      </c>
      <c r="B38" s="107"/>
      <c r="C38" s="107"/>
      <c r="D38" s="107"/>
      <c r="E38" s="107"/>
      <c r="F38" s="220"/>
      <c r="G38" s="220"/>
      <c r="H38" s="451" t="s">
        <v>165</v>
      </c>
      <c r="I38" s="452">
        <v>0.72722120951670333</v>
      </c>
      <c r="J38" s="452">
        <v>0.12024330118911568</v>
      </c>
      <c r="K38" s="452">
        <v>0.15253548929418098</v>
      </c>
      <c r="L38" s="326"/>
      <c r="N38" s="278"/>
      <c r="O38" s="278"/>
      <c r="P38" s="278"/>
    </row>
    <row r="39" spans="1:16" s="228" customFormat="1" ht="12.75" customHeight="1">
      <c r="A39" s="107"/>
      <c r="B39" s="107"/>
      <c r="C39" s="107"/>
      <c r="D39" s="107"/>
      <c r="E39" s="107"/>
      <c r="F39" s="220"/>
      <c r="G39" s="220"/>
      <c r="H39" s="450" t="s">
        <v>65</v>
      </c>
      <c r="I39" s="452">
        <v>0.80544933961392817</v>
      </c>
      <c r="J39" s="452">
        <v>0.10849727533019304</v>
      </c>
      <c r="K39" s="452">
        <v>8.6053385055878825E-2</v>
      </c>
      <c r="L39" s="326"/>
      <c r="N39" s="278"/>
      <c r="O39" s="278"/>
      <c r="P39" s="278"/>
    </row>
    <row r="40" spans="1:16" s="228" customFormat="1" ht="12.75" customHeight="1">
      <c r="A40" s="107"/>
      <c r="B40" s="107"/>
      <c r="C40" s="107"/>
      <c r="D40" s="107"/>
      <c r="E40" s="107"/>
      <c r="F40" s="220"/>
      <c r="G40" s="220"/>
      <c r="H40" s="450" t="s">
        <v>184</v>
      </c>
      <c r="I40" s="452">
        <v>0.88649487201585797</v>
      </c>
      <c r="J40" s="452">
        <v>8.1961561665086613E-2</v>
      </c>
      <c r="K40" s="452">
        <v>3.1543566319055416E-2</v>
      </c>
      <c r="L40" s="326"/>
      <c r="N40" s="278"/>
      <c r="O40" s="278"/>
      <c r="P40" s="278"/>
    </row>
    <row r="41" spans="1:16" s="228" customFormat="1" ht="12.75" customHeight="1">
      <c r="A41" s="107"/>
      <c r="B41" s="107"/>
      <c r="C41" s="107"/>
      <c r="D41" s="107"/>
      <c r="E41" s="107"/>
      <c r="F41" s="220"/>
      <c r="G41" s="220"/>
      <c r="H41" s="450"/>
      <c r="I41" s="452"/>
      <c r="J41" s="452"/>
      <c r="K41" s="452"/>
      <c r="L41" s="326"/>
    </row>
    <row r="42" spans="1:16" s="228" customFormat="1" ht="12.75" customHeight="1">
      <c r="A42" s="107"/>
      <c r="B42" s="107"/>
      <c r="C42" s="107"/>
      <c r="D42" s="107"/>
      <c r="E42" s="107"/>
      <c r="F42" s="220"/>
      <c r="G42" s="220"/>
      <c r="H42" s="406"/>
      <c r="I42" s="406"/>
      <c r="J42" s="406"/>
      <c r="K42" s="406"/>
      <c r="L42" s="326"/>
    </row>
    <row r="43" spans="1:16" ht="12" customHeight="1"/>
    <row r="44" spans="1:16" ht="7.5" customHeight="1"/>
    <row r="45" spans="1:16" s="228" customFormat="1" ht="15" customHeight="1">
      <c r="C45" s="776" t="s">
        <v>426</v>
      </c>
      <c r="D45" s="776"/>
      <c r="E45" s="776"/>
      <c r="F45" s="220"/>
      <c r="H45" s="406"/>
      <c r="I45" s="406"/>
      <c r="J45" s="406"/>
      <c r="K45" s="406"/>
    </row>
    <row r="48" spans="1:16">
      <c r="H48" s="430"/>
      <c r="I48" s="447"/>
      <c r="J48" s="404"/>
      <c r="K48" s="404"/>
    </row>
    <row r="49" spans="1:12">
      <c r="I49" s="448"/>
      <c r="J49" s="448"/>
      <c r="K49" s="448"/>
    </row>
    <row r="50" spans="1:12">
      <c r="H50" s="435"/>
      <c r="I50" s="407"/>
      <c r="J50" s="407"/>
      <c r="K50" s="407"/>
    </row>
    <row r="51" spans="1:12">
      <c r="H51" s="435"/>
      <c r="I51" s="407"/>
      <c r="J51" s="407"/>
      <c r="K51" s="407"/>
    </row>
    <row r="52" spans="1:12">
      <c r="A52" s="101"/>
      <c r="B52" s="101"/>
      <c r="C52" s="101"/>
      <c r="D52" s="101"/>
      <c r="E52" s="101"/>
      <c r="F52" s="101"/>
      <c r="G52" s="101"/>
      <c r="H52" s="435"/>
      <c r="I52" s="407"/>
      <c r="J52" s="407"/>
      <c r="K52" s="407"/>
      <c r="L52" s="101"/>
    </row>
    <row r="53" spans="1:12">
      <c r="A53" s="101"/>
      <c r="B53" s="101"/>
      <c r="C53" s="101"/>
      <c r="D53" s="101"/>
      <c r="E53" s="101"/>
      <c r="F53" s="101"/>
      <c r="G53" s="101"/>
      <c r="H53" s="435"/>
      <c r="I53" s="407"/>
      <c r="J53" s="407"/>
      <c r="K53" s="407"/>
      <c r="L53" s="101"/>
    </row>
  </sheetData>
  <mergeCells count="9">
    <mergeCell ref="C45:E45"/>
    <mergeCell ref="A1:E1"/>
    <mergeCell ref="A2:E2"/>
    <mergeCell ref="A22:E22"/>
    <mergeCell ref="R2:T2"/>
    <mergeCell ref="N2:Q2"/>
    <mergeCell ref="I2:L2"/>
    <mergeCell ref="N35:P35"/>
    <mergeCell ref="I35:K35"/>
  </mergeCells>
  <hyperlinks>
    <hyperlink ref="G1" location="Seznam!A1" display="zpět na seznam"/>
    <hyperlink ref="G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I25:K25 I10:K1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2.42578125" style="102" customWidth="1"/>
    <col min="2" max="2" width="4.85546875" style="102" customWidth="1"/>
    <col min="3" max="4" width="4.5703125" style="102" customWidth="1"/>
    <col min="5" max="5" width="4.7109375" style="102" customWidth="1"/>
    <col min="6" max="6" width="2.85546875" style="13" customWidth="1"/>
    <col min="7" max="7" width="14" style="13" customWidth="1"/>
    <col min="8" max="8" width="21.42578125" style="406" customWidth="1"/>
    <col min="9" max="12" width="5.7109375" style="406" customWidth="1"/>
    <col min="13" max="14" width="5.7109375" style="466" customWidth="1"/>
    <col min="15" max="17" width="5.7109375" style="101" customWidth="1"/>
    <col min="18" max="16384" width="9.140625" style="101"/>
  </cols>
  <sheetData>
    <row r="1" spans="1:16" s="103" customFormat="1" ht="24" customHeight="1">
      <c r="A1" s="761" t="s">
        <v>51</v>
      </c>
      <c r="B1" s="761"/>
      <c r="C1" s="761"/>
      <c r="D1" s="761"/>
      <c r="E1" s="761"/>
      <c r="F1" s="5"/>
      <c r="G1" s="115" t="s">
        <v>83</v>
      </c>
      <c r="H1" s="410"/>
      <c r="I1" s="467"/>
      <c r="J1" s="468"/>
      <c r="K1" s="467"/>
      <c r="L1" s="469"/>
      <c r="M1" s="467"/>
      <c r="N1" s="468"/>
      <c r="O1" s="5"/>
      <c r="P1" s="5"/>
    </row>
    <row r="2" spans="1:16" s="228" customFormat="1" ht="30" customHeight="1">
      <c r="A2" s="759" t="s">
        <v>435</v>
      </c>
      <c r="B2" s="759"/>
      <c r="C2" s="759"/>
      <c r="D2" s="759"/>
      <c r="E2" s="759"/>
      <c r="F2" s="220"/>
      <c r="G2" s="220"/>
      <c r="H2" s="449"/>
      <c r="I2" s="439"/>
      <c r="J2" s="439"/>
      <c r="K2" s="439"/>
      <c r="L2" s="439"/>
      <c r="M2" s="470"/>
      <c r="N2" s="439"/>
      <c r="O2" s="220"/>
      <c r="P2" s="220"/>
    </row>
    <row r="3" spans="1:16" s="228" customFormat="1" ht="9" customHeight="1">
      <c r="A3" s="106"/>
      <c r="B3" s="107"/>
      <c r="C3" s="107"/>
      <c r="D3" s="7"/>
      <c r="E3" s="7" t="s">
        <v>185</v>
      </c>
      <c r="F3" s="220"/>
      <c r="G3" s="220"/>
      <c r="H3" s="439"/>
      <c r="I3" s="439"/>
      <c r="J3" s="439"/>
      <c r="K3" s="439"/>
      <c r="L3" s="439"/>
      <c r="M3" s="439"/>
      <c r="N3" s="439"/>
      <c r="O3" s="220"/>
      <c r="P3" s="220"/>
    </row>
    <row r="4" spans="1:16" s="228" customFormat="1" ht="18.75" customHeight="1">
      <c r="A4" s="37"/>
      <c r="B4" s="20" t="s">
        <v>23</v>
      </c>
      <c r="C4" s="277" t="s">
        <v>182</v>
      </c>
      <c r="D4" s="277" t="s">
        <v>181</v>
      </c>
      <c r="E4" s="277" t="s">
        <v>269</v>
      </c>
      <c r="F4" s="220"/>
      <c r="G4" s="220"/>
      <c r="H4" s="449"/>
      <c r="I4" s="780"/>
      <c r="J4" s="780"/>
      <c r="K4" s="780"/>
      <c r="L4" s="780"/>
      <c r="M4" s="439"/>
      <c r="N4" s="439"/>
      <c r="O4" s="220"/>
      <c r="P4" s="220"/>
    </row>
    <row r="5" spans="1:16" s="167" customFormat="1" ht="9" customHeight="1">
      <c r="A5" s="279" t="s">
        <v>266</v>
      </c>
      <c r="B5" s="166">
        <v>109.334</v>
      </c>
      <c r="C5" s="8">
        <v>19.600999999999999</v>
      </c>
      <c r="D5" s="8">
        <v>82.75</v>
      </c>
      <c r="E5" s="8">
        <v>6.9830000000000005</v>
      </c>
      <c r="F5" s="12"/>
      <c r="G5" s="12"/>
      <c r="H5" s="410"/>
      <c r="I5" s="472"/>
      <c r="J5" s="473"/>
      <c r="K5" s="473"/>
      <c r="L5" s="473"/>
      <c r="M5" s="410"/>
      <c r="N5" s="480"/>
      <c r="O5" s="12"/>
      <c r="P5" s="12"/>
    </row>
    <row r="6" spans="1:16" s="228" customFormat="1" ht="9" customHeight="1">
      <c r="A6" s="344" t="s">
        <v>178</v>
      </c>
      <c r="B6" s="243">
        <v>77.649000000000001</v>
      </c>
      <c r="C6" s="42">
        <v>11.079000000000001</v>
      </c>
      <c r="D6" s="9">
        <v>60.045000000000002</v>
      </c>
      <c r="E6" s="9">
        <v>6.5250000000000004</v>
      </c>
      <c r="F6" s="220"/>
      <c r="G6" s="220"/>
      <c r="H6" s="474"/>
      <c r="I6" s="475"/>
      <c r="J6" s="475"/>
      <c r="K6" s="475"/>
      <c r="L6" s="475"/>
      <c r="M6" s="476"/>
      <c r="N6" s="439"/>
      <c r="O6" s="220"/>
      <c r="P6" s="220"/>
    </row>
    <row r="7" spans="1:16" s="228" customFormat="1" ht="9" customHeight="1">
      <c r="A7" s="344" t="s">
        <v>180</v>
      </c>
      <c r="B7" s="243">
        <v>14.702</v>
      </c>
      <c r="C7" s="42">
        <v>3.5539999999999998</v>
      </c>
      <c r="D7" s="9">
        <v>10.69</v>
      </c>
      <c r="E7" s="9">
        <v>0.45800000000000002</v>
      </c>
      <c r="F7" s="220"/>
      <c r="G7" s="220"/>
      <c r="H7" s="477"/>
      <c r="I7" s="440"/>
      <c r="J7" s="440"/>
      <c r="K7" s="440"/>
      <c r="L7" s="440"/>
      <c r="M7" s="410"/>
      <c r="N7" s="439"/>
      <c r="O7" s="220"/>
      <c r="P7" s="220"/>
    </row>
    <row r="8" spans="1:16" s="228" customFormat="1" ht="9" customHeight="1">
      <c r="A8" s="347" t="s">
        <v>179</v>
      </c>
      <c r="B8" s="243">
        <v>16.983000000000001</v>
      </c>
      <c r="C8" s="42">
        <v>4.968</v>
      </c>
      <c r="D8" s="9">
        <v>12.015000000000001</v>
      </c>
      <c r="E8" s="9">
        <v>0</v>
      </c>
      <c r="F8" s="220"/>
      <c r="G8" s="220"/>
      <c r="H8" s="477"/>
      <c r="I8" s="440"/>
      <c r="J8" s="440"/>
      <c r="K8" s="440"/>
      <c r="L8" s="440"/>
      <c r="M8" s="410"/>
      <c r="N8" s="439"/>
      <c r="O8" s="220"/>
      <c r="P8" s="220"/>
    </row>
    <row r="9" spans="1:16" s="167" customFormat="1" ht="9" customHeight="1">
      <c r="A9" s="279" t="s">
        <v>267</v>
      </c>
      <c r="B9" s="166">
        <v>105.877</v>
      </c>
      <c r="C9" s="8">
        <v>19.926000000000002</v>
      </c>
      <c r="D9" s="8">
        <v>79.986000000000004</v>
      </c>
      <c r="E9" s="8">
        <v>5.9649999999999999</v>
      </c>
      <c r="F9" s="12"/>
      <c r="G9" s="12"/>
      <c r="H9" s="477"/>
      <c r="I9" s="440"/>
      <c r="J9" s="440"/>
      <c r="K9" s="440"/>
      <c r="L9" s="440"/>
      <c r="M9" s="410"/>
      <c r="N9" s="480"/>
      <c r="O9" s="12"/>
      <c r="P9" s="12"/>
    </row>
    <row r="10" spans="1:16" s="228" customFormat="1" ht="9" customHeight="1">
      <c r="A10" s="344" t="s">
        <v>178</v>
      </c>
      <c r="B10" s="243">
        <v>76.995999999999995</v>
      </c>
      <c r="C10" s="42">
        <v>12.124000000000001</v>
      </c>
      <c r="D10" s="9">
        <v>59.255000000000003</v>
      </c>
      <c r="E10" s="9">
        <v>5.617</v>
      </c>
      <c r="F10" s="220"/>
      <c r="G10" s="220"/>
      <c r="H10" s="474"/>
      <c r="I10" s="475"/>
      <c r="J10" s="475"/>
      <c r="K10" s="475"/>
      <c r="L10" s="475"/>
      <c r="M10" s="476"/>
      <c r="N10" s="439"/>
      <c r="O10" s="220"/>
      <c r="P10" s="220"/>
    </row>
    <row r="11" spans="1:16" s="228" customFormat="1" ht="9" customHeight="1">
      <c r="A11" s="344" t="s">
        <v>180</v>
      </c>
      <c r="B11" s="243">
        <v>12.731</v>
      </c>
      <c r="C11" s="42">
        <v>3.0550000000000002</v>
      </c>
      <c r="D11" s="9">
        <v>9.3279999999999994</v>
      </c>
      <c r="E11" s="9">
        <v>0.34799999999999998</v>
      </c>
      <c r="F11" s="220"/>
      <c r="G11" s="220"/>
      <c r="H11" s="477"/>
      <c r="I11" s="440"/>
      <c r="J11" s="440"/>
      <c r="K11" s="440"/>
      <c r="L11" s="440"/>
      <c r="M11" s="410"/>
      <c r="N11" s="439"/>
      <c r="O11" s="220"/>
      <c r="P11" s="220"/>
    </row>
    <row r="12" spans="1:16" s="228" customFormat="1" ht="9" customHeight="1">
      <c r="A12" s="347" t="s">
        <v>179</v>
      </c>
      <c r="B12" s="243">
        <v>16.149999999999999</v>
      </c>
      <c r="C12" s="42">
        <v>4.7469999999999999</v>
      </c>
      <c r="D12" s="9">
        <v>11.403</v>
      </c>
      <c r="E12" s="9">
        <v>0</v>
      </c>
      <c r="F12" s="220"/>
      <c r="G12" s="220"/>
      <c r="H12" s="458"/>
      <c r="I12" s="407"/>
      <c r="J12" s="407"/>
      <c r="K12" s="407"/>
      <c r="L12" s="407"/>
      <c r="M12" s="404"/>
      <c r="N12" s="406"/>
    </row>
    <row r="13" spans="1:16" s="167" customFormat="1" ht="9" customHeight="1">
      <c r="A13" s="279" t="s">
        <v>268</v>
      </c>
      <c r="B13" s="166">
        <v>108.27</v>
      </c>
      <c r="C13" s="166">
        <v>22.175999999999998</v>
      </c>
      <c r="D13" s="166">
        <v>78.215000000000003</v>
      </c>
      <c r="E13" s="166">
        <v>7.8789999999999996</v>
      </c>
      <c r="F13" s="12"/>
      <c r="G13" s="12"/>
      <c r="H13" s="458"/>
      <c r="I13" s="407"/>
      <c r="J13" s="407"/>
      <c r="K13" s="407"/>
      <c r="L13" s="407"/>
      <c r="M13" s="404"/>
      <c r="N13" s="463"/>
    </row>
    <row r="14" spans="1:16" s="228" customFormat="1" ht="9" customHeight="1">
      <c r="A14" s="344" t="s">
        <v>178</v>
      </c>
      <c r="B14" s="243">
        <v>87.206000000000003</v>
      </c>
      <c r="C14" s="9">
        <v>16.172999999999998</v>
      </c>
      <c r="D14" s="9">
        <v>63.557000000000002</v>
      </c>
      <c r="E14" s="9">
        <v>7.476</v>
      </c>
      <c r="F14" s="220"/>
      <c r="G14" s="220"/>
      <c r="H14" s="455"/>
      <c r="I14" s="456"/>
      <c r="J14" s="456"/>
      <c r="K14" s="456"/>
      <c r="L14" s="456"/>
      <c r="M14" s="457"/>
      <c r="N14" s="406"/>
    </row>
    <row r="15" spans="1:16" s="228" customFormat="1" ht="9" customHeight="1">
      <c r="A15" s="344" t="s">
        <v>180</v>
      </c>
      <c r="B15" s="243">
        <v>11.747</v>
      </c>
      <c r="C15" s="9">
        <v>2.68</v>
      </c>
      <c r="D15" s="9">
        <v>8.6639999999999997</v>
      </c>
      <c r="E15" s="9">
        <v>0.40300000000000002</v>
      </c>
      <c r="F15" s="220"/>
      <c r="G15" s="220"/>
      <c r="H15" s="458"/>
      <c r="I15" s="407"/>
      <c r="J15" s="407"/>
      <c r="K15" s="407"/>
      <c r="L15" s="407"/>
      <c r="M15" s="404"/>
      <c r="N15" s="406"/>
    </row>
    <row r="16" spans="1:16" s="228" customFormat="1" ht="9" customHeight="1">
      <c r="A16" s="348" t="s">
        <v>179</v>
      </c>
      <c r="B16" s="248">
        <v>9.3170000000000002</v>
      </c>
      <c r="C16" s="242">
        <v>3.323</v>
      </c>
      <c r="D16" s="242">
        <v>5.9939999999999998</v>
      </c>
      <c r="E16" s="242">
        <v>0</v>
      </c>
      <c r="F16" s="220"/>
      <c r="G16" s="220"/>
      <c r="H16" s="458"/>
      <c r="I16" s="407"/>
      <c r="J16" s="407"/>
      <c r="K16" s="407"/>
      <c r="L16" s="407"/>
      <c r="M16" s="404"/>
      <c r="N16" s="406"/>
    </row>
    <row r="17" spans="1:14" s="228" customFormat="1" ht="6.75" customHeight="1">
      <c r="A17" s="336"/>
      <c r="B17" s="336"/>
      <c r="C17" s="336"/>
      <c r="D17" s="336"/>
      <c r="E17" s="336"/>
      <c r="F17" s="220"/>
      <c r="G17" s="220"/>
      <c r="H17" s="459"/>
      <c r="I17" s="456"/>
      <c r="J17" s="456"/>
      <c r="K17" s="456"/>
      <c r="L17" s="456"/>
      <c r="M17" s="457"/>
      <c r="N17" s="406"/>
    </row>
    <row r="18" spans="1:14" s="228" customFormat="1" ht="21" customHeight="1">
      <c r="A18" s="767" t="s">
        <v>436</v>
      </c>
      <c r="B18" s="767"/>
      <c r="C18" s="767"/>
      <c r="D18" s="767"/>
      <c r="E18" s="781"/>
      <c r="F18" s="220"/>
      <c r="G18" s="220"/>
      <c r="H18" s="414"/>
      <c r="I18" s="407"/>
      <c r="J18" s="407"/>
      <c r="K18" s="407"/>
      <c r="L18" s="407"/>
      <c r="M18" s="404"/>
      <c r="N18" s="406"/>
    </row>
    <row r="19" spans="1:14" s="228" customFormat="1" ht="14.25" customHeight="1">
      <c r="A19" s="107"/>
      <c r="B19" s="107"/>
      <c r="C19" s="107"/>
      <c r="D19" s="107"/>
      <c r="E19" s="107"/>
      <c r="F19" s="220"/>
      <c r="G19" s="220"/>
      <c r="H19" s="449"/>
      <c r="I19" s="460">
        <v>2018</v>
      </c>
      <c r="J19" s="460"/>
      <c r="K19" s="460"/>
      <c r="L19" s="407"/>
      <c r="M19" s="404"/>
      <c r="N19" s="406"/>
    </row>
    <row r="20" spans="1:14" s="228" customFormat="1" ht="14.25" customHeight="1">
      <c r="A20" s="107"/>
      <c r="B20" s="107"/>
      <c r="C20" s="107"/>
      <c r="D20" s="107"/>
      <c r="E20" s="107"/>
      <c r="F20" s="220"/>
      <c r="G20" s="220"/>
      <c r="H20" s="410"/>
      <c r="I20" s="431" t="s">
        <v>281</v>
      </c>
      <c r="J20" s="461" t="s">
        <v>282</v>
      </c>
      <c r="K20" s="462" t="s">
        <v>386</v>
      </c>
      <c r="L20" s="407"/>
      <c r="M20" s="404"/>
      <c r="N20" s="406"/>
    </row>
    <row r="21" spans="1:14" s="228" customFormat="1" ht="14.25" customHeight="1">
      <c r="A21" s="107"/>
      <c r="B21" s="107"/>
      <c r="C21" s="107"/>
      <c r="D21" s="107"/>
      <c r="E21" s="107"/>
      <c r="F21" s="220"/>
      <c r="G21" s="220"/>
      <c r="H21" s="464" t="s">
        <v>387</v>
      </c>
      <c r="I21" s="434">
        <v>0.19575746654260737</v>
      </c>
      <c r="J21" s="434">
        <v>0.73706663528407979</v>
      </c>
      <c r="K21" s="434">
        <v>6.7462754631076857E-2</v>
      </c>
      <c r="L21" s="456"/>
      <c r="M21" s="457"/>
      <c r="N21" s="406"/>
    </row>
    <row r="22" spans="1:14" s="228" customFormat="1" ht="14.25" customHeight="1">
      <c r="A22" s="107"/>
      <c r="B22" s="107"/>
      <c r="C22" s="107"/>
      <c r="D22" s="107"/>
      <c r="E22" s="107"/>
      <c r="F22" s="220"/>
      <c r="G22" s="220"/>
      <c r="H22" s="461" t="s">
        <v>178</v>
      </c>
      <c r="I22" s="434">
        <v>0.16361772354470894</v>
      </c>
      <c r="J22" s="434">
        <v>0.74996499299859964</v>
      </c>
      <c r="K22" s="434">
        <v>8.6417283456691335E-2</v>
      </c>
      <c r="L22" s="407"/>
      <c r="M22" s="404"/>
      <c r="N22" s="406"/>
    </row>
    <row r="23" spans="1:14" s="228" customFormat="1" ht="14.25" customHeight="1">
      <c r="A23" s="107"/>
      <c r="B23" s="107"/>
      <c r="C23" s="107"/>
      <c r="D23" s="107"/>
      <c r="E23" s="107"/>
      <c r="F23" s="220"/>
      <c r="G23" s="220"/>
      <c r="H23" s="410" t="s">
        <v>180</v>
      </c>
      <c r="I23" s="434">
        <v>0.24469519746800605</v>
      </c>
      <c r="J23" s="434">
        <v>0.72610430714187424</v>
      </c>
      <c r="K23" s="434">
        <v>2.9283060410072934E-2</v>
      </c>
      <c r="L23" s="407"/>
      <c r="M23" s="404"/>
      <c r="N23" s="406"/>
    </row>
    <row r="24" spans="1:14" s="228" customFormat="1" ht="14.25" customHeight="1">
      <c r="A24" s="107"/>
      <c r="B24" s="107"/>
      <c r="C24" s="107"/>
      <c r="D24" s="107"/>
      <c r="E24" s="107"/>
      <c r="F24" s="220"/>
      <c r="G24" s="220"/>
      <c r="H24" s="410" t="s">
        <v>179</v>
      </c>
      <c r="I24" s="434">
        <v>0.3262676174967713</v>
      </c>
      <c r="J24" s="434">
        <v>0.67373238250322864</v>
      </c>
      <c r="K24" s="434">
        <v>0</v>
      </c>
      <c r="L24" s="407"/>
      <c r="M24" s="404"/>
      <c r="N24" s="406"/>
    </row>
    <row r="25" spans="1:14" s="228" customFormat="1" ht="14.25" customHeight="1">
      <c r="A25" s="107"/>
      <c r="B25" s="107"/>
      <c r="C25" s="107"/>
      <c r="D25" s="107"/>
      <c r="E25" s="107"/>
      <c r="F25" s="220"/>
      <c r="G25" s="220"/>
      <c r="H25" s="414"/>
      <c r="I25" s="407"/>
      <c r="J25" s="407"/>
      <c r="K25" s="407"/>
      <c r="L25" s="407"/>
      <c r="M25" s="404"/>
      <c r="N25" s="406"/>
    </row>
    <row r="26" spans="1:14" s="228" customFormat="1" ht="14.25" customHeight="1">
      <c r="A26" s="107"/>
      <c r="B26" s="107"/>
      <c r="C26" s="107"/>
      <c r="D26" s="107"/>
      <c r="E26" s="107"/>
      <c r="F26" s="220"/>
      <c r="G26" s="220"/>
      <c r="H26" s="406"/>
      <c r="I26" s="406"/>
      <c r="J26" s="406"/>
      <c r="K26" s="406"/>
      <c r="L26" s="460"/>
      <c r="M26" s="406"/>
      <c r="N26" s="406"/>
    </row>
    <row r="27" spans="1:14" s="228" customFormat="1" ht="14.25" customHeight="1">
      <c r="A27" s="107"/>
      <c r="B27" s="107"/>
      <c r="C27" s="107"/>
      <c r="D27" s="107"/>
      <c r="E27" s="107"/>
      <c r="F27" s="220"/>
      <c r="G27" s="220"/>
      <c r="H27" s="406"/>
      <c r="I27" s="406"/>
      <c r="J27" s="406"/>
      <c r="K27" s="406"/>
      <c r="L27" s="463"/>
      <c r="M27" s="406"/>
      <c r="N27" s="406"/>
    </row>
    <row r="28" spans="1:14" s="228" customFormat="1" ht="14.25" customHeight="1">
      <c r="A28" s="107"/>
      <c r="B28" s="107"/>
      <c r="C28" s="107"/>
      <c r="D28" s="107"/>
      <c r="E28" s="107"/>
      <c r="F28" s="220"/>
      <c r="G28" s="220"/>
      <c r="H28" s="406"/>
      <c r="I28" s="406"/>
      <c r="J28" s="406"/>
      <c r="K28" s="406"/>
      <c r="L28" s="465"/>
      <c r="M28" s="406"/>
      <c r="N28" s="406"/>
    </row>
    <row r="29" spans="1:14" s="228" customFormat="1" ht="14.25" customHeight="1">
      <c r="A29" s="107"/>
      <c r="B29" s="107"/>
      <c r="C29" s="107"/>
      <c r="D29" s="107"/>
      <c r="E29" s="107"/>
      <c r="F29" s="220"/>
      <c r="G29" s="220"/>
      <c r="H29" s="406"/>
      <c r="I29" s="406"/>
      <c r="J29" s="406"/>
      <c r="K29" s="406"/>
      <c r="L29" s="465"/>
      <c r="M29" s="406"/>
      <c r="N29" s="406"/>
    </row>
    <row r="30" spans="1:14" s="228" customFormat="1" ht="6.75" customHeight="1">
      <c r="A30" s="107"/>
      <c r="B30" s="107"/>
      <c r="C30" s="107"/>
      <c r="D30" s="107"/>
      <c r="E30" s="107"/>
      <c r="F30" s="220"/>
      <c r="G30" s="220"/>
      <c r="H30" s="406"/>
      <c r="I30" s="406"/>
      <c r="J30" s="406"/>
      <c r="K30" s="406"/>
      <c r="L30" s="465"/>
      <c r="M30" s="406"/>
      <c r="N30" s="406"/>
    </row>
    <row r="31" spans="1:14" s="228" customFormat="1" ht="21" customHeight="1">
      <c r="A31" s="767" t="s">
        <v>427</v>
      </c>
      <c r="B31" s="767"/>
      <c r="C31" s="767"/>
      <c r="D31" s="767"/>
      <c r="E31" s="781"/>
      <c r="F31" s="220"/>
      <c r="G31" s="220"/>
      <c r="H31" s="449"/>
      <c r="I31" s="447"/>
      <c r="J31" s="404"/>
      <c r="K31" s="404"/>
      <c r="L31" s="406"/>
      <c r="M31" s="406"/>
      <c r="N31" s="406"/>
    </row>
    <row r="32" spans="1:14" s="228" customFormat="1" ht="12" customHeight="1">
      <c r="A32" s="107"/>
      <c r="B32" s="107"/>
      <c r="C32" s="107"/>
      <c r="D32" s="107"/>
      <c r="E32" s="107"/>
      <c r="F32" s="220"/>
      <c r="G32" s="220"/>
      <c r="H32" s="439"/>
      <c r="I32" s="439"/>
      <c r="J32" s="439"/>
      <c r="K32" s="439"/>
      <c r="L32" s="439"/>
      <c r="M32" s="406"/>
      <c r="N32" s="406"/>
    </row>
    <row r="33" spans="1:14" s="228" customFormat="1" ht="12" customHeight="1">
      <c r="A33" s="107"/>
      <c r="B33" s="107"/>
      <c r="C33" s="107"/>
      <c r="D33" s="107"/>
      <c r="E33" s="107"/>
      <c r="F33" s="220"/>
      <c r="G33" s="220"/>
      <c r="H33" s="439"/>
      <c r="I33" s="478">
        <v>2018</v>
      </c>
      <c r="J33" s="478"/>
      <c r="K33" s="478"/>
      <c r="L33" s="478"/>
      <c r="M33" s="406"/>
      <c r="N33" s="406"/>
    </row>
    <row r="34" spans="1:14" s="228" customFormat="1" ht="12" customHeight="1">
      <c r="A34" s="107"/>
      <c r="B34" s="107"/>
      <c r="C34" s="107"/>
      <c r="D34" s="107"/>
      <c r="E34" s="107"/>
      <c r="F34" s="220"/>
      <c r="G34" s="220"/>
      <c r="H34" s="479"/>
      <c r="I34" s="461" t="s">
        <v>281</v>
      </c>
      <c r="J34" s="461" t="s">
        <v>282</v>
      </c>
      <c r="K34" s="442" t="s">
        <v>386</v>
      </c>
      <c r="L34" s="480"/>
      <c r="M34" s="404"/>
      <c r="N34" s="406"/>
    </row>
    <row r="35" spans="1:14" s="228" customFormat="1" ht="12" customHeight="1">
      <c r="A35" s="107"/>
      <c r="B35" s="107"/>
      <c r="C35" s="107"/>
      <c r="D35" s="107"/>
      <c r="E35" s="107"/>
      <c r="F35" s="220"/>
      <c r="G35" s="220"/>
      <c r="H35" s="481" t="s">
        <v>189</v>
      </c>
      <c r="I35" s="482">
        <v>0.16361772354470894</v>
      </c>
      <c r="J35" s="482">
        <v>0.74996499299859964</v>
      </c>
      <c r="K35" s="482">
        <v>8.6417283456691335E-2</v>
      </c>
      <c r="L35" s="483"/>
      <c r="M35" s="404"/>
      <c r="N35" s="406"/>
    </row>
    <row r="36" spans="1:14" s="228" customFormat="1" ht="12" customHeight="1">
      <c r="A36" s="107"/>
      <c r="B36" s="107"/>
      <c r="C36" s="107"/>
      <c r="D36" s="107"/>
      <c r="E36" s="107"/>
      <c r="F36" s="220"/>
      <c r="G36" s="220"/>
      <c r="H36" s="484" t="s">
        <v>186</v>
      </c>
      <c r="I36" s="482">
        <v>0.14268052389599351</v>
      </c>
      <c r="J36" s="482">
        <v>0.77328748599466834</v>
      </c>
      <c r="K36" s="482">
        <v>8.4031990109338178E-2</v>
      </c>
      <c r="L36" s="483"/>
      <c r="M36" s="404"/>
      <c r="N36" s="406"/>
    </row>
    <row r="37" spans="1:14" s="228" customFormat="1" ht="12" customHeight="1">
      <c r="A37" s="107"/>
      <c r="B37" s="107"/>
      <c r="C37" s="107"/>
      <c r="D37" s="107"/>
      <c r="E37" s="107"/>
      <c r="F37" s="220"/>
      <c r="G37" s="220"/>
      <c r="H37" s="484" t="s">
        <v>187</v>
      </c>
      <c r="I37" s="482">
        <v>0.15746272533638112</v>
      </c>
      <c r="J37" s="482">
        <v>0.7695854330095071</v>
      </c>
      <c r="K37" s="482">
        <v>7.2951841654111907E-2</v>
      </c>
      <c r="L37" s="483"/>
      <c r="M37" s="404"/>
      <c r="N37" s="406"/>
    </row>
    <row r="38" spans="1:14" s="228" customFormat="1" ht="12" customHeight="1">
      <c r="A38" s="107"/>
      <c r="B38" s="107"/>
      <c r="C38" s="107"/>
      <c r="D38" s="107"/>
      <c r="E38" s="107"/>
      <c r="F38" s="220"/>
      <c r="G38" s="220"/>
      <c r="H38" s="484" t="s">
        <v>170</v>
      </c>
      <c r="I38" s="482">
        <v>0.18545742265440449</v>
      </c>
      <c r="J38" s="482">
        <v>0.72881453111024475</v>
      </c>
      <c r="K38" s="482">
        <v>8.5728046235350769E-2</v>
      </c>
      <c r="L38" s="483"/>
      <c r="M38" s="404"/>
      <c r="N38" s="406"/>
    </row>
    <row r="39" spans="1:14" s="228" customFormat="1" ht="12" customHeight="1">
      <c r="A39" s="107"/>
      <c r="B39" s="107"/>
      <c r="C39" s="107"/>
      <c r="D39" s="107"/>
      <c r="E39" s="107"/>
      <c r="F39" s="220"/>
      <c r="G39" s="220"/>
      <c r="H39" s="484" t="s">
        <v>188</v>
      </c>
      <c r="I39" s="482">
        <v>0.18345323741007194</v>
      </c>
      <c r="J39" s="482">
        <v>0.74382656037332295</v>
      </c>
      <c r="K39" s="482">
        <v>7.2720202216605093E-2</v>
      </c>
      <c r="L39" s="483"/>
      <c r="M39" s="404"/>
      <c r="N39" s="406"/>
    </row>
    <row r="40" spans="1:14" s="228" customFormat="1" ht="12" customHeight="1">
      <c r="A40" s="107"/>
      <c r="B40" s="107"/>
      <c r="C40" s="107"/>
      <c r="D40" s="107"/>
      <c r="E40" s="107"/>
      <c r="F40" s="220"/>
      <c r="G40" s="220"/>
      <c r="H40" s="439"/>
      <c r="I40" s="439"/>
      <c r="J40" s="439"/>
      <c r="K40" s="439"/>
      <c r="L40" s="439"/>
      <c r="M40" s="406"/>
      <c r="N40" s="406"/>
    </row>
    <row r="41" spans="1:14" s="228" customFormat="1" ht="12" customHeight="1">
      <c r="A41" s="107"/>
      <c r="B41" s="107"/>
      <c r="C41" s="107"/>
      <c r="D41" s="107"/>
      <c r="E41" s="107"/>
      <c r="F41" s="220"/>
      <c r="G41" s="220"/>
      <c r="H41" s="439"/>
      <c r="I41" s="439"/>
      <c r="J41" s="439"/>
      <c r="K41" s="439"/>
      <c r="L41" s="439"/>
      <c r="M41" s="406"/>
      <c r="N41" s="406"/>
    </row>
    <row r="42" spans="1:14" s="228" customFormat="1" ht="12" customHeight="1">
      <c r="A42" s="107"/>
      <c r="B42" s="107"/>
      <c r="C42" s="107"/>
      <c r="D42" s="107"/>
      <c r="E42" s="107"/>
      <c r="F42" s="220"/>
      <c r="G42" s="220"/>
      <c r="H42" s="406"/>
      <c r="I42" s="406"/>
      <c r="J42" s="406"/>
      <c r="K42" s="406"/>
      <c r="L42" s="406"/>
      <c r="M42" s="406"/>
      <c r="N42" s="406"/>
    </row>
    <row r="43" spans="1:14" s="228" customFormat="1" ht="12" customHeight="1">
      <c r="A43" s="107"/>
      <c r="B43" s="107"/>
      <c r="C43" s="107"/>
      <c r="D43" s="107"/>
      <c r="E43" s="107"/>
      <c r="F43" s="220"/>
      <c r="G43" s="220"/>
      <c r="H43" s="406"/>
      <c r="I43" s="406"/>
      <c r="J43" s="406"/>
      <c r="K43" s="406"/>
      <c r="L43" s="406"/>
      <c r="M43" s="406"/>
      <c r="N43" s="406"/>
    </row>
    <row r="44" spans="1:14" s="228" customFormat="1" ht="15" customHeight="1">
      <c r="A44" s="107"/>
      <c r="B44" s="107"/>
      <c r="C44" s="776" t="s">
        <v>426</v>
      </c>
      <c r="D44" s="776"/>
      <c r="E44" s="776"/>
      <c r="F44" s="220"/>
      <c r="G44" s="220"/>
      <c r="H44" s="406"/>
      <c r="I44" s="406"/>
      <c r="J44" s="406"/>
      <c r="K44" s="406"/>
      <c r="L44" s="406"/>
      <c r="M44" s="406"/>
      <c r="N44" s="406"/>
    </row>
    <row r="45" spans="1:14">
      <c r="H45" s="466"/>
      <c r="I45" s="466"/>
      <c r="J45" s="466"/>
      <c r="K45" s="466"/>
      <c r="L45" s="466"/>
    </row>
    <row r="46" spans="1:14">
      <c r="H46" s="466"/>
      <c r="I46" s="466"/>
      <c r="J46" s="466"/>
      <c r="K46" s="466"/>
      <c r="L46" s="466"/>
    </row>
    <row r="47" spans="1:14">
      <c r="H47" s="466"/>
      <c r="I47" s="466"/>
      <c r="J47" s="466"/>
      <c r="K47" s="466"/>
      <c r="L47" s="466"/>
    </row>
    <row r="48" spans="1:14">
      <c r="H48" s="466"/>
      <c r="I48" s="466"/>
      <c r="J48" s="466"/>
      <c r="K48" s="466"/>
      <c r="L48" s="466"/>
    </row>
    <row r="49" spans="8:13">
      <c r="H49" s="466"/>
      <c r="I49" s="466"/>
      <c r="J49" s="466"/>
      <c r="K49" s="466"/>
      <c r="L49" s="466"/>
    </row>
    <row r="50" spans="8:13">
      <c r="M50" s="406"/>
    </row>
    <row r="51" spans="8:13">
      <c r="H51" s="466"/>
      <c r="I51" s="466"/>
      <c r="J51" s="466"/>
      <c r="K51" s="466"/>
      <c r="L51" s="466"/>
    </row>
    <row r="52" spans="8:13">
      <c r="H52" s="466"/>
      <c r="I52" s="466"/>
      <c r="J52" s="466"/>
      <c r="K52" s="466"/>
      <c r="L52" s="466"/>
    </row>
    <row r="53" spans="8:13">
      <c r="H53" s="466"/>
      <c r="I53" s="466"/>
      <c r="J53" s="466"/>
      <c r="K53" s="466"/>
      <c r="L53" s="466"/>
    </row>
    <row r="54" spans="8:13">
      <c r="H54" s="466"/>
      <c r="I54" s="466"/>
      <c r="J54" s="466"/>
      <c r="K54" s="466"/>
      <c r="L54" s="466"/>
    </row>
    <row r="55" spans="8:13">
      <c r="H55" s="466"/>
      <c r="I55" s="466"/>
      <c r="J55" s="466"/>
      <c r="K55" s="466"/>
      <c r="L55" s="466"/>
    </row>
    <row r="56" spans="8:13">
      <c r="H56" s="466"/>
      <c r="I56" s="466"/>
      <c r="J56" s="466"/>
      <c r="K56" s="466"/>
      <c r="L56" s="466"/>
    </row>
    <row r="57" spans="8:13">
      <c r="H57" s="466"/>
      <c r="I57" s="466"/>
      <c r="J57" s="466"/>
      <c r="K57" s="466"/>
      <c r="L57" s="466"/>
    </row>
    <row r="58" spans="8:13">
      <c r="H58" s="466"/>
      <c r="I58" s="466"/>
      <c r="J58" s="466"/>
      <c r="K58" s="466"/>
      <c r="L58" s="466"/>
    </row>
    <row r="59" spans="8:13">
      <c r="M59" s="406"/>
    </row>
    <row r="60" spans="8:13">
      <c r="M60" s="406"/>
    </row>
    <row r="61" spans="8:13">
      <c r="M61" s="406"/>
    </row>
    <row r="62" spans="8:13">
      <c r="M62" s="406"/>
    </row>
    <row r="63" spans="8:13">
      <c r="M63" s="406"/>
    </row>
    <row r="64" spans="8:13">
      <c r="M64" s="406"/>
    </row>
    <row r="65" spans="13:13">
      <c r="M65" s="406"/>
    </row>
    <row r="66" spans="13:13">
      <c r="M66" s="406"/>
    </row>
    <row r="67" spans="13:13">
      <c r="M67" s="406"/>
    </row>
    <row r="68" spans="13:13">
      <c r="M68" s="406"/>
    </row>
    <row r="69" spans="13:13">
      <c r="M69" s="406"/>
    </row>
    <row r="70" spans="13:13">
      <c r="M70" s="406"/>
    </row>
    <row r="71" spans="13:13">
      <c r="M71" s="406"/>
    </row>
    <row r="72" spans="13:13">
      <c r="M72" s="406"/>
    </row>
    <row r="73" spans="13:13">
      <c r="M73" s="406"/>
    </row>
    <row r="74" spans="13:13">
      <c r="M74" s="406"/>
    </row>
    <row r="75" spans="13:13">
      <c r="M75" s="406"/>
    </row>
    <row r="76" spans="13:13">
      <c r="M76" s="406"/>
    </row>
    <row r="77" spans="13:13">
      <c r="M77" s="406"/>
    </row>
    <row r="78" spans="13:13">
      <c r="M78" s="406"/>
    </row>
    <row r="79" spans="13:13">
      <c r="M79" s="406"/>
    </row>
    <row r="80" spans="13:13">
      <c r="M80" s="406"/>
    </row>
    <row r="81" spans="13:13">
      <c r="M81" s="406"/>
    </row>
    <row r="82" spans="13:13">
      <c r="M82" s="406"/>
    </row>
    <row r="83" spans="13:13">
      <c r="M83" s="406"/>
    </row>
    <row r="84" spans="13:13">
      <c r="M84" s="406"/>
    </row>
    <row r="85" spans="13:13">
      <c r="M85" s="406"/>
    </row>
    <row r="86" spans="13:13">
      <c r="M86" s="406"/>
    </row>
    <row r="87" spans="13:13">
      <c r="M87" s="406"/>
    </row>
    <row r="88" spans="13:13">
      <c r="M88" s="406"/>
    </row>
    <row r="89" spans="13:13">
      <c r="M89" s="406"/>
    </row>
    <row r="90" spans="13:13">
      <c r="M90" s="406"/>
    </row>
    <row r="91" spans="13:13">
      <c r="M91" s="406"/>
    </row>
    <row r="92" spans="13:13">
      <c r="M92" s="406"/>
    </row>
    <row r="93" spans="13:13">
      <c r="M93" s="406"/>
    </row>
    <row r="94" spans="13:13">
      <c r="M94" s="406"/>
    </row>
    <row r="95" spans="13:13">
      <c r="M95" s="406"/>
    </row>
    <row r="96" spans="13:13">
      <c r="M96" s="406"/>
    </row>
  </sheetData>
  <mergeCells count="6">
    <mergeCell ref="C44:E44"/>
    <mergeCell ref="I4:L4"/>
    <mergeCell ref="A1:E1"/>
    <mergeCell ref="A2:E2"/>
    <mergeCell ref="A18:E18"/>
    <mergeCell ref="A31:E31"/>
  </mergeCells>
  <hyperlinks>
    <hyperlink ref="G1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5.7109375" style="102" customWidth="1"/>
    <col min="2" max="3" width="7.85546875" style="102" customWidth="1"/>
    <col min="4" max="4" width="2.85546875" style="13" customWidth="1"/>
    <col min="5" max="5" width="14.140625" style="13" customWidth="1"/>
    <col min="6" max="6" width="10.85546875" style="111" customWidth="1"/>
    <col min="7" max="14" width="9.140625" style="410"/>
    <col min="15" max="16" width="9.140625" style="111"/>
    <col min="17" max="16384" width="9.140625" style="101"/>
  </cols>
  <sheetData>
    <row r="1" spans="1:25" s="103" customFormat="1" ht="24" customHeight="1">
      <c r="A1" s="786" t="s">
        <v>51</v>
      </c>
      <c r="B1" s="786"/>
      <c r="C1" s="786"/>
      <c r="D1" s="5"/>
      <c r="E1" s="115" t="s">
        <v>83</v>
      </c>
      <c r="F1" s="111"/>
      <c r="G1" s="410"/>
      <c r="H1" s="410"/>
      <c r="I1" s="410"/>
      <c r="J1" s="410"/>
      <c r="K1" s="410"/>
      <c r="L1" s="410"/>
      <c r="M1" s="410"/>
      <c r="N1" s="410"/>
      <c r="O1" s="111"/>
      <c r="P1" s="111"/>
    </row>
    <row r="2" spans="1:25" s="102" customFormat="1" ht="30" customHeight="1">
      <c r="A2" s="759" t="s">
        <v>437</v>
      </c>
      <c r="B2" s="759"/>
      <c r="C2" s="759"/>
      <c r="D2" s="24"/>
      <c r="E2" s="115" t="s">
        <v>84</v>
      </c>
      <c r="F2" s="219"/>
      <c r="G2" s="450"/>
      <c r="H2" s="450"/>
      <c r="I2" s="410"/>
      <c r="J2" s="426"/>
      <c r="K2" s="426"/>
      <c r="L2" s="450"/>
      <c r="M2" s="410"/>
      <c r="N2" s="410"/>
      <c r="O2" s="111"/>
      <c r="P2" s="111"/>
    </row>
    <row r="3" spans="1:25" s="107" customFormat="1" ht="11.25" customHeight="1">
      <c r="A3" s="363"/>
      <c r="B3" s="364"/>
      <c r="C3" s="365" t="s">
        <v>58</v>
      </c>
      <c r="D3" s="111"/>
      <c r="E3" s="111"/>
      <c r="F3" s="217"/>
      <c r="G3" s="450"/>
      <c r="H3" s="450"/>
      <c r="I3" s="410"/>
      <c r="J3" s="426"/>
      <c r="K3" s="426"/>
      <c r="L3" s="485"/>
      <c r="M3" s="410"/>
      <c r="N3" s="410"/>
      <c r="O3" s="111"/>
      <c r="P3" s="111"/>
    </row>
    <row r="4" spans="1:25" s="228" customFormat="1" ht="11.25" customHeight="1">
      <c r="A4" s="366"/>
      <c r="B4" s="747" t="s">
        <v>91</v>
      </c>
      <c r="C4" s="747" t="s">
        <v>92</v>
      </c>
      <c r="D4" s="21"/>
      <c r="E4" s="21"/>
      <c r="G4" s="406"/>
      <c r="H4" s="426"/>
      <c r="I4" s="410"/>
      <c r="J4" s="426"/>
      <c r="K4" s="426"/>
      <c r="L4" s="486"/>
      <c r="M4" s="410"/>
      <c r="N4" s="410"/>
      <c r="O4" s="111"/>
      <c r="P4" s="111"/>
    </row>
    <row r="5" spans="1:25" s="228" customFormat="1" ht="11.25" customHeight="1">
      <c r="A5" s="220" t="s">
        <v>98</v>
      </c>
      <c r="B5" s="41">
        <v>98.7</v>
      </c>
      <c r="C5" s="26">
        <v>90.4</v>
      </c>
      <c r="D5" s="111"/>
      <c r="E5" s="111"/>
      <c r="F5" s="367"/>
      <c r="G5" s="450"/>
      <c r="H5" s="450"/>
      <c r="I5" s="410"/>
      <c r="J5" s="426"/>
      <c r="K5" s="426"/>
      <c r="L5" s="426"/>
      <c r="M5" s="410"/>
      <c r="N5" s="410"/>
      <c r="O5" s="111"/>
      <c r="P5" s="111"/>
    </row>
    <row r="6" spans="1:25" s="228" customFormat="1" ht="11.25" customHeight="1">
      <c r="A6" s="367" t="s">
        <v>105</v>
      </c>
      <c r="B6" s="41">
        <v>93.1</v>
      </c>
      <c r="C6" s="121" t="s">
        <v>87</v>
      </c>
      <c r="D6" s="111"/>
      <c r="E6" s="111"/>
      <c r="F6" s="367"/>
      <c r="G6" s="450"/>
      <c r="H6" s="450"/>
      <c r="I6" s="410"/>
      <c r="J6" s="426"/>
      <c r="K6" s="426"/>
      <c r="L6" s="426"/>
      <c r="M6" s="410"/>
      <c r="N6" s="410"/>
      <c r="O6" s="111"/>
      <c r="P6" s="111"/>
    </row>
    <row r="7" spans="1:25" s="228" customFormat="1" ht="11.25" customHeight="1">
      <c r="A7" s="367" t="s">
        <v>174</v>
      </c>
      <c r="B7" s="41">
        <v>87.5</v>
      </c>
      <c r="C7" s="26">
        <v>28.6</v>
      </c>
      <c r="D7" s="111"/>
      <c r="E7" s="111"/>
      <c r="G7" s="406"/>
      <c r="H7" s="450"/>
      <c r="I7" s="450"/>
      <c r="J7" s="426"/>
      <c r="K7" s="426"/>
      <c r="L7" s="426"/>
      <c r="M7" s="410"/>
      <c r="N7" s="410"/>
      <c r="O7" s="111"/>
      <c r="P7" s="111"/>
    </row>
    <row r="8" spans="1:25" s="228" customFormat="1" ht="11.25" customHeight="1">
      <c r="A8" s="368" t="s">
        <v>93</v>
      </c>
      <c r="B8" s="81">
        <v>82.9</v>
      </c>
      <c r="C8" s="82">
        <v>79.5</v>
      </c>
      <c r="D8" s="111"/>
      <c r="E8" s="111"/>
      <c r="G8" s="406"/>
      <c r="H8" s="426"/>
      <c r="I8" s="426"/>
      <c r="J8" s="426"/>
      <c r="K8" s="426"/>
      <c r="L8" s="487"/>
      <c r="M8" s="410"/>
      <c r="N8" s="410"/>
      <c r="O8" s="111"/>
      <c r="P8" s="111"/>
    </row>
    <row r="9" spans="1:25" s="228" customFormat="1" ht="11.25" customHeight="1">
      <c r="A9" s="368" t="s">
        <v>94</v>
      </c>
      <c r="B9" s="42">
        <v>68.400000000000006</v>
      </c>
      <c r="C9" s="6">
        <v>22.7</v>
      </c>
      <c r="D9" s="111"/>
      <c r="E9" s="111"/>
      <c r="G9" s="406"/>
      <c r="H9" s="450"/>
      <c r="I9" s="450"/>
      <c r="J9" s="426"/>
      <c r="K9" s="426"/>
      <c r="L9" s="426"/>
      <c r="M9" s="410"/>
      <c r="N9" s="410"/>
      <c r="O9" s="111"/>
      <c r="P9" s="111"/>
    </row>
    <row r="10" spans="1:25" s="228" customFormat="1" ht="11.25" customHeight="1">
      <c r="A10" s="228" t="s">
        <v>95</v>
      </c>
      <c r="B10" s="42">
        <v>26.2</v>
      </c>
      <c r="C10" s="6">
        <v>12.9</v>
      </c>
      <c r="D10" s="111"/>
      <c r="E10" s="111"/>
      <c r="G10" s="406"/>
      <c r="H10" s="450"/>
      <c r="I10" s="450"/>
      <c r="J10" s="426"/>
      <c r="K10" s="426"/>
      <c r="L10" s="426"/>
      <c r="M10" s="410"/>
      <c r="N10" s="410"/>
      <c r="O10" s="111"/>
      <c r="P10" s="18"/>
      <c r="Q10" s="15"/>
      <c r="R10" s="15"/>
      <c r="S10" s="15"/>
      <c r="U10" s="15"/>
      <c r="V10" s="15"/>
      <c r="X10" s="15"/>
      <c r="Y10" s="15"/>
    </row>
    <row r="11" spans="1:25" s="228" customFormat="1" ht="11.25" customHeight="1">
      <c r="A11" s="228" t="s">
        <v>96</v>
      </c>
      <c r="B11" s="42">
        <v>70.8</v>
      </c>
      <c r="C11" s="121" t="s">
        <v>87</v>
      </c>
      <c r="D11" s="111"/>
      <c r="E11" s="111"/>
      <c r="F11" s="742"/>
      <c r="G11" s="450"/>
      <c r="H11" s="450"/>
      <c r="I11" s="450"/>
      <c r="J11" s="426"/>
      <c r="K11" s="426"/>
      <c r="L11" s="426"/>
      <c r="M11" s="410"/>
      <c r="N11" s="410"/>
      <c r="O11" s="111"/>
      <c r="P11" s="111"/>
      <c r="V11" s="25"/>
      <c r="X11" s="25"/>
      <c r="Y11" s="25"/>
    </row>
    <row r="12" spans="1:25" s="228" customFormat="1" ht="11.25" customHeight="1">
      <c r="A12" s="119" t="s">
        <v>97</v>
      </c>
      <c r="B12" s="120">
        <v>78.099999999999994</v>
      </c>
      <c r="C12" s="122" t="s">
        <v>87</v>
      </c>
      <c r="D12" s="111"/>
      <c r="E12" s="111"/>
      <c r="F12" s="51"/>
      <c r="G12" s="450"/>
      <c r="H12" s="450"/>
      <c r="I12" s="450"/>
      <c r="J12" s="426"/>
      <c r="K12" s="426"/>
      <c r="L12" s="426"/>
      <c r="M12" s="410"/>
      <c r="N12" s="410"/>
      <c r="O12" s="111"/>
      <c r="P12" s="111"/>
    </row>
    <row r="13" spans="1:25" s="228" customFormat="1" ht="13.5" customHeight="1">
      <c r="A13" s="785" t="s">
        <v>389</v>
      </c>
      <c r="B13" s="785"/>
      <c r="C13" s="785"/>
      <c r="D13" s="111"/>
      <c r="E13" s="111"/>
      <c r="F13" s="111"/>
      <c r="G13" s="488"/>
      <c r="H13" s="488"/>
      <c r="I13" s="488"/>
      <c r="J13" s="426"/>
      <c r="K13" s="426"/>
      <c r="L13" s="426"/>
      <c r="M13" s="410"/>
      <c r="N13" s="410"/>
      <c r="O13" s="111"/>
      <c r="P13" s="111"/>
    </row>
    <row r="14" spans="1:25" s="228" customFormat="1" ht="4.5" customHeight="1">
      <c r="A14" s="380"/>
      <c r="B14" s="380"/>
      <c r="C14" s="380"/>
      <c r="D14" s="111"/>
      <c r="E14" s="111"/>
      <c r="F14" s="111"/>
      <c r="G14" s="488"/>
      <c r="H14" s="488"/>
      <c r="I14" s="488"/>
      <c r="J14" s="426"/>
      <c r="K14" s="426"/>
      <c r="L14" s="426"/>
      <c r="M14" s="410"/>
      <c r="N14" s="410"/>
      <c r="O14" s="111"/>
      <c r="P14" s="111"/>
    </row>
    <row r="15" spans="1:25" s="228" customFormat="1" ht="21" customHeight="1">
      <c r="A15" s="783" t="s">
        <v>283</v>
      </c>
      <c r="B15" s="783"/>
      <c r="C15" s="783"/>
      <c r="D15" s="111"/>
      <c r="E15" s="111"/>
      <c r="F15" s="111"/>
      <c r="G15" s="489"/>
      <c r="H15" s="489"/>
      <c r="I15" s="489"/>
      <c r="J15" s="406"/>
      <c r="K15" s="406"/>
      <c r="L15" s="410"/>
      <c r="M15" s="426"/>
      <c r="N15" s="426"/>
    </row>
    <row r="16" spans="1:25" s="228" customFormat="1" ht="11.25" customHeight="1">
      <c r="A16" s="340"/>
      <c r="B16" s="340"/>
      <c r="C16" s="340"/>
      <c r="D16" s="111"/>
      <c r="E16" s="111"/>
      <c r="F16" s="111"/>
      <c r="G16" s="490"/>
      <c r="H16" s="410"/>
      <c r="I16" s="461" t="s">
        <v>482</v>
      </c>
      <c r="J16" s="461" t="s">
        <v>480</v>
      </c>
      <c r="K16" s="744" t="s">
        <v>481</v>
      </c>
      <c r="L16" s="406"/>
      <c r="M16" s="450"/>
      <c r="N16" s="426"/>
      <c r="O16" s="65"/>
      <c r="P16" s="111"/>
    </row>
    <row r="17" spans="1:17" s="228" customFormat="1" ht="11.25" customHeight="1">
      <c r="A17" s="340"/>
      <c r="B17" s="340"/>
      <c r="C17" s="340"/>
      <c r="D17" s="111"/>
      <c r="E17" s="111"/>
      <c r="F17" s="111"/>
      <c r="G17" s="787" t="s">
        <v>86</v>
      </c>
      <c r="H17" s="410" t="s">
        <v>91</v>
      </c>
      <c r="I17" s="489">
        <v>0.97400000000000009</v>
      </c>
      <c r="J17" s="489">
        <v>1.3000000000000001E-2</v>
      </c>
      <c r="K17" s="489">
        <v>1.2999999999999999E-2</v>
      </c>
      <c r="L17" s="434"/>
      <c r="M17" s="426"/>
      <c r="N17" s="426"/>
      <c r="O17" s="65"/>
      <c r="P17" s="111"/>
    </row>
    <row r="18" spans="1:17" s="228" customFormat="1" ht="11.25" customHeight="1">
      <c r="A18" s="340"/>
      <c r="B18" s="340"/>
      <c r="C18" s="340"/>
      <c r="D18" s="111"/>
      <c r="E18" s="111"/>
      <c r="F18" s="111"/>
      <c r="G18" s="787"/>
      <c r="H18" s="410" t="s">
        <v>92</v>
      </c>
      <c r="I18" s="489">
        <v>0.77600000000000002</v>
      </c>
      <c r="J18" s="489">
        <v>0.128</v>
      </c>
      <c r="K18" s="489">
        <v>9.6000000000000002E-2</v>
      </c>
      <c r="L18" s="434"/>
      <c r="M18" s="426"/>
      <c r="N18" s="426"/>
      <c r="O18" s="65"/>
      <c r="P18" s="111"/>
    </row>
    <row r="19" spans="1:17" s="228" customFormat="1" ht="11.25" customHeight="1">
      <c r="A19" s="340"/>
      <c r="B19" s="340"/>
      <c r="C19" s="340"/>
      <c r="D19" s="111"/>
      <c r="E19" s="111"/>
      <c r="G19" s="787" t="s">
        <v>55</v>
      </c>
      <c r="H19" s="410" t="s">
        <v>91</v>
      </c>
      <c r="I19" s="489">
        <v>0.66299999999999992</v>
      </c>
      <c r="J19" s="489">
        <v>0.16600000000000001</v>
      </c>
      <c r="K19" s="489">
        <v>0.17100000000000001</v>
      </c>
      <c r="L19" s="434"/>
      <c r="M19" s="491"/>
      <c r="N19" s="491"/>
      <c r="O19" s="111"/>
      <c r="P19" s="33"/>
      <c r="Q19" s="25"/>
    </row>
    <row r="20" spans="1:17" s="228" customFormat="1" ht="11.25" customHeight="1">
      <c r="A20" s="340"/>
      <c r="B20" s="340"/>
      <c r="C20" s="340"/>
      <c r="D20" s="111"/>
      <c r="E20" s="21"/>
      <c r="F20" s="111"/>
      <c r="G20" s="787"/>
      <c r="H20" s="410" t="s">
        <v>92</v>
      </c>
      <c r="I20" s="489">
        <v>0.65700000000000003</v>
      </c>
      <c r="J20" s="489">
        <v>0.13800000000000001</v>
      </c>
      <c r="K20" s="489">
        <v>0.20599999999999999</v>
      </c>
      <c r="L20" s="434"/>
      <c r="M20" s="491"/>
      <c r="N20" s="491"/>
      <c r="O20" s="111"/>
      <c r="P20" s="33"/>
      <c r="Q20" s="25"/>
    </row>
    <row r="21" spans="1:17" s="228" customFormat="1" ht="11.25" customHeight="1">
      <c r="A21" s="340"/>
      <c r="B21" s="340"/>
      <c r="C21" s="340"/>
      <c r="D21" s="111"/>
      <c r="E21" s="111"/>
      <c r="F21" s="367"/>
      <c r="G21" s="787" t="s">
        <v>85</v>
      </c>
      <c r="H21" s="410" t="s">
        <v>91</v>
      </c>
      <c r="I21" s="489">
        <v>0.7609999999999999</v>
      </c>
      <c r="J21" s="489">
        <v>0.114</v>
      </c>
      <c r="K21" s="489">
        <v>0.125</v>
      </c>
      <c r="L21" s="434"/>
      <c r="M21" s="491"/>
      <c r="N21" s="491"/>
      <c r="O21" s="111"/>
      <c r="P21" s="33"/>
      <c r="Q21" s="25"/>
    </row>
    <row r="22" spans="1:17" s="228" customFormat="1" ht="11.25" customHeight="1">
      <c r="A22" s="340"/>
      <c r="B22" s="340"/>
      <c r="C22" s="340"/>
      <c r="D22" s="111"/>
      <c r="E22" s="111"/>
      <c r="F22" s="367"/>
      <c r="G22" s="787"/>
      <c r="H22" s="410" t="s">
        <v>92</v>
      </c>
      <c r="I22" s="489">
        <v>0.17599999999999999</v>
      </c>
      <c r="J22" s="489">
        <v>0.11</v>
      </c>
      <c r="K22" s="489">
        <v>0.71399999999999997</v>
      </c>
      <c r="L22" s="434"/>
      <c r="M22" s="491"/>
      <c r="N22" s="491"/>
      <c r="O22" s="111"/>
      <c r="P22" s="33"/>
      <c r="Q22" s="25"/>
    </row>
    <row r="23" spans="1:17" s="228" customFormat="1" ht="11.25" customHeight="1">
      <c r="A23" s="340"/>
      <c r="B23" s="340"/>
      <c r="C23" s="340"/>
      <c r="D23" s="111"/>
      <c r="E23" s="111"/>
      <c r="F23" s="743"/>
      <c r="G23" s="787" t="s">
        <v>56</v>
      </c>
      <c r="H23" s="410" t="s">
        <v>91</v>
      </c>
      <c r="I23" s="489">
        <v>0.49700000000000005</v>
      </c>
      <c r="J23" s="489">
        <v>0.187</v>
      </c>
      <c r="K23" s="489">
        <v>0.316</v>
      </c>
      <c r="L23" s="434"/>
      <c r="M23" s="410"/>
      <c r="N23" s="410"/>
      <c r="O23" s="111"/>
      <c r="P23" s="33"/>
      <c r="Q23" s="25"/>
    </row>
    <row r="24" spans="1:17" s="228" customFormat="1" ht="11.25" customHeight="1">
      <c r="A24" s="340"/>
      <c r="B24" s="340"/>
      <c r="C24" s="340"/>
      <c r="D24" s="12"/>
      <c r="E24" s="12"/>
      <c r="F24" s="51"/>
      <c r="G24" s="787"/>
      <c r="H24" s="410" t="s">
        <v>92</v>
      </c>
      <c r="I24" s="489">
        <v>0.13300000000000001</v>
      </c>
      <c r="J24" s="489">
        <v>9.4E-2</v>
      </c>
      <c r="K24" s="489">
        <v>0.77300000000000002</v>
      </c>
      <c r="L24" s="434"/>
      <c r="M24" s="492"/>
      <c r="N24" s="425"/>
      <c r="O24" s="52"/>
      <c r="P24" s="111"/>
    </row>
    <row r="25" spans="1:17" s="228" customFormat="1" ht="11.25" customHeight="1">
      <c r="A25" s="340"/>
      <c r="B25" s="340"/>
      <c r="C25" s="340"/>
      <c r="D25" s="12"/>
      <c r="E25" s="12"/>
      <c r="F25" s="51"/>
      <c r="G25" s="406"/>
      <c r="H25" s="406"/>
      <c r="I25" s="406"/>
      <c r="J25" s="406"/>
      <c r="K25" s="406"/>
      <c r="L25" s="736"/>
      <c r="M25" s="492"/>
      <c r="N25" s="425"/>
      <c r="O25" s="52"/>
      <c r="P25" s="111"/>
    </row>
    <row r="26" spans="1:17" s="228" customFormat="1" ht="11.25" customHeight="1">
      <c r="A26" s="788"/>
      <c r="B26" s="788"/>
      <c r="C26" s="788"/>
      <c r="D26" s="14"/>
      <c r="E26" s="14"/>
      <c r="F26" s="111"/>
      <c r="G26" s="406"/>
      <c r="H26" s="406"/>
      <c r="I26" s="406"/>
      <c r="J26" s="406"/>
      <c r="K26" s="406"/>
      <c r="L26" s="736"/>
      <c r="M26" s="406"/>
      <c r="N26" s="425"/>
      <c r="O26" s="52"/>
      <c r="P26" s="111"/>
    </row>
    <row r="27" spans="1:17" s="228" customFormat="1" ht="11.25" customHeight="1">
      <c r="A27" s="107"/>
      <c r="B27" s="107"/>
      <c r="C27" s="107"/>
      <c r="D27" s="220"/>
      <c r="G27" s="406"/>
      <c r="H27" s="406"/>
      <c r="I27" s="406"/>
      <c r="J27" s="406"/>
      <c r="K27" s="406"/>
      <c r="L27" s="782"/>
      <c r="M27" s="492"/>
      <c r="N27" s="425"/>
      <c r="O27" s="52"/>
      <c r="P27" s="111"/>
    </row>
    <row r="28" spans="1:17" s="228" customFormat="1" ht="11.25" customHeight="1">
      <c r="A28" s="107"/>
      <c r="B28" s="107"/>
      <c r="C28" s="107"/>
      <c r="D28" s="220"/>
      <c r="F28" s="111"/>
      <c r="G28" s="406"/>
      <c r="H28" s="406"/>
      <c r="I28" s="406"/>
      <c r="J28" s="406"/>
      <c r="K28" s="406"/>
      <c r="L28" s="782"/>
      <c r="M28" s="492"/>
      <c r="N28" s="425"/>
      <c r="O28" s="52"/>
      <c r="P28" s="111"/>
    </row>
    <row r="29" spans="1:17" s="228" customFormat="1" ht="11.25" customHeight="1">
      <c r="A29" s="107"/>
      <c r="B29" s="107"/>
      <c r="C29" s="107"/>
      <c r="D29" s="220"/>
      <c r="E29" s="220"/>
      <c r="F29" s="35"/>
      <c r="G29" s="425"/>
      <c r="H29" s="490"/>
      <c r="I29" s="493"/>
      <c r="J29" s="419"/>
      <c r="K29" s="490"/>
      <c r="L29" s="490"/>
      <c r="M29" s="410"/>
      <c r="N29" s="410"/>
      <c r="O29" s="111"/>
      <c r="P29" s="111"/>
    </row>
    <row r="30" spans="1:17" s="228" customFormat="1" ht="8.25" customHeight="1">
      <c r="A30" s="107"/>
      <c r="B30" s="107"/>
      <c r="C30" s="107"/>
      <c r="D30" s="220"/>
      <c r="E30" s="220"/>
      <c r="F30" s="35"/>
      <c r="G30" s="425"/>
      <c r="H30" s="490"/>
      <c r="I30" s="493"/>
      <c r="J30" s="419"/>
      <c r="K30" s="490"/>
      <c r="L30" s="490"/>
      <c r="M30" s="410"/>
      <c r="N30" s="410"/>
      <c r="O30" s="111"/>
      <c r="P30" s="111"/>
    </row>
    <row r="31" spans="1:17" s="228" customFormat="1" ht="21" customHeight="1">
      <c r="A31" s="783" t="s">
        <v>284</v>
      </c>
      <c r="B31" s="783"/>
      <c r="C31" s="783"/>
      <c r="D31" s="220"/>
      <c r="G31" s="439"/>
      <c r="H31" s="461" t="s">
        <v>117</v>
      </c>
      <c r="I31" s="488" t="s">
        <v>147</v>
      </c>
      <c r="J31" s="494" t="s">
        <v>175</v>
      </c>
      <c r="K31" s="461" t="s">
        <v>194</v>
      </c>
      <c r="L31" s="494" t="s">
        <v>176</v>
      </c>
      <c r="M31" s="406"/>
      <c r="N31" s="406"/>
    </row>
    <row r="32" spans="1:17" s="228" customFormat="1" ht="10.5" customHeight="1">
      <c r="A32" s="107"/>
      <c r="B32" s="107"/>
      <c r="C32" s="107"/>
      <c r="D32" s="220"/>
      <c r="G32" s="439"/>
      <c r="H32" s="419"/>
      <c r="I32" s="425"/>
      <c r="J32" s="490"/>
      <c r="K32" s="495"/>
      <c r="L32" s="419"/>
      <c r="M32" s="406"/>
      <c r="N32" s="406"/>
    </row>
    <row r="33" spans="1:16" s="228" customFormat="1" ht="10.5" customHeight="1">
      <c r="D33" s="220"/>
      <c r="G33" s="410" t="s">
        <v>88</v>
      </c>
      <c r="H33" s="489">
        <v>0.72388784366086056</v>
      </c>
      <c r="I33" s="489">
        <v>0.58596527923028652</v>
      </c>
      <c r="J33" s="489">
        <v>0.64897146648971471</v>
      </c>
      <c r="K33" s="489">
        <v>0.69784721868797395</v>
      </c>
      <c r="L33" s="489">
        <v>0.6704067321178121</v>
      </c>
      <c r="M33" s="406"/>
      <c r="N33" s="406"/>
    </row>
    <row r="34" spans="1:16" s="228" customFormat="1" ht="10.5" customHeight="1">
      <c r="A34" s="784"/>
      <c r="B34" s="784"/>
      <c r="C34" s="784"/>
      <c r="D34" s="220"/>
      <c r="G34" s="410" t="s">
        <v>89</v>
      </c>
      <c r="H34" s="489">
        <v>0.201495793081957</v>
      </c>
      <c r="I34" s="490">
        <v>0.12994231777661247</v>
      </c>
      <c r="J34" s="489">
        <v>8.4771318478807173E-2</v>
      </c>
      <c r="K34" s="489">
        <v>0.17821373257614867</v>
      </c>
      <c r="L34" s="489">
        <v>0.2511437908496732</v>
      </c>
      <c r="M34" s="406"/>
      <c r="N34" s="406"/>
    </row>
    <row r="35" spans="1:16" s="228" customFormat="1" ht="10.5" customHeight="1">
      <c r="D35" s="220"/>
      <c r="G35" s="439" t="s">
        <v>90</v>
      </c>
      <c r="H35" s="489">
        <v>0.1501464613058679</v>
      </c>
      <c r="I35" s="490">
        <v>0.10446503791069923</v>
      </c>
      <c r="J35" s="489">
        <v>6.8197278911564629E-2</v>
      </c>
      <c r="K35" s="489">
        <v>0.109536354056902</v>
      </c>
      <c r="L35" s="489">
        <v>0.22400534938147776</v>
      </c>
      <c r="M35" s="406"/>
      <c r="N35" s="406"/>
    </row>
    <row r="36" spans="1:16" s="228" customFormat="1" ht="10.5" customHeight="1">
      <c r="A36" s="369"/>
      <c r="B36" s="369"/>
      <c r="C36" s="369"/>
      <c r="D36" s="220"/>
      <c r="G36" s="406"/>
      <c r="H36" s="406"/>
      <c r="I36" s="406"/>
      <c r="J36" s="406"/>
      <c r="K36" s="406"/>
      <c r="L36" s="406"/>
      <c r="M36" s="406"/>
      <c r="N36" s="406"/>
    </row>
    <row r="37" spans="1:16" s="228" customFormat="1" ht="10.5" customHeight="1">
      <c r="A37" s="369"/>
      <c r="B37" s="369"/>
      <c r="C37" s="369"/>
      <c r="D37" s="220"/>
      <c r="E37" s="220"/>
      <c r="F37" s="34"/>
      <c r="G37" s="496"/>
      <c r="H37" s="496"/>
      <c r="I37" s="495"/>
      <c r="J37" s="497"/>
      <c r="K37" s="496"/>
      <c r="L37" s="406"/>
      <c r="M37" s="406"/>
      <c r="N37" s="406"/>
    </row>
    <row r="38" spans="1:16" s="228" customFormat="1" ht="10.5" customHeight="1">
      <c r="A38" s="369"/>
      <c r="B38" s="369"/>
      <c r="C38" s="369"/>
      <c r="D38" s="220"/>
      <c r="E38" s="220"/>
      <c r="F38" s="34"/>
      <c r="G38" s="496"/>
      <c r="H38" s="496"/>
      <c r="I38" s="495"/>
      <c r="J38" s="497"/>
      <c r="K38" s="496"/>
      <c r="L38" s="406"/>
      <c r="M38" s="406"/>
      <c r="N38" s="406"/>
    </row>
    <row r="39" spans="1:16" s="228" customFormat="1" ht="11.25" customHeight="1">
      <c r="A39" s="369"/>
      <c r="B39" s="369"/>
      <c r="C39" s="369"/>
      <c r="D39" s="220"/>
      <c r="E39" s="220"/>
      <c r="F39" s="34"/>
      <c r="G39" s="496"/>
      <c r="H39" s="496"/>
      <c r="I39" s="495"/>
      <c r="J39" s="497"/>
      <c r="K39" s="496"/>
      <c r="L39" s="406"/>
      <c r="M39" s="406"/>
      <c r="N39" s="406"/>
    </row>
    <row r="40" spans="1:16" s="228" customFormat="1" ht="11.25" customHeight="1">
      <c r="A40" s="369"/>
      <c r="B40" s="369"/>
      <c r="C40" s="369"/>
      <c r="D40" s="220"/>
      <c r="E40" s="220"/>
      <c r="F40" s="34"/>
      <c r="G40" s="496"/>
      <c r="H40" s="496"/>
      <c r="I40" s="495"/>
      <c r="J40" s="497"/>
      <c r="K40" s="496"/>
      <c r="L40" s="406"/>
      <c r="M40" s="406"/>
      <c r="N40" s="406"/>
    </row>
    <row r="41" spans="1:16" s="228" customFormat="1" ht="11.25" customHeight="1">
      <c r="A41" s="369"/>
      <c r="B41" s="369"/>
      <c r="C41" s="369"/>
      <c r="D41" s="220"/>
      <c r="E41" s="220"/>
      <c r="F41" s="111"/>
      <c r="G41" s="498"/>
      <c r="H41" s="498"/>
      <c r="I41" s="495"/>
      <c r="J41" s="410"/>
      <c r="K41" s="498"/>
      <c r="L41" s="406"/>
      <c r="M41" s="406"/>
      <c r="N41" s="406"/>
    </row>
    <row r="42" spans="1:16" s="228" customFormat="1" ht="11.25" customHeight="1">
      <c r="A42" s="369"/>
      <c r="B42" s="369"/>
      <c r="C42" s="369"/>
      <c r="D42" s="220"/>
      <c r="E42" s="220"/>
      <c r="F42" s="111"/>
      <c r="G42" s="498"/>
      <c r="H42" s="498"/>
      <c r="I42" s="495"/>
      <c r="J42" s="410"/>
      <c r="K42" s="498"/>
      <c r="L42" s="406"/>
      <c r="M42" s="406"/>
      <c r="N42" s="406"/>
    </row>
    <row r="43" spans="1:16" s="228" customFormat="1" ht="11.25" customHeight="1">
      <c r="A43" s="369"/>
      <c r="B43" s="369"/>
      <c r="C43" s="369"/>
      <c r="D43" s="220"/>
      <c r="E43" s="220"/>
      <c r="F43" s="111"/>
      <c r="G43" s="498"/>
      <c r="H43" s="498"/>
      <c r="I43" s="495"/>
      <c r="J43" s="410"/>
      <c r="K43" s="498"/>
      <c r="L43" s="406"/>
      <c r="M43" s="406"/>
      <c r="N43" s="406"/>
    </row>
    <row r="44" spans="1:16" s="228" customFormat="1" ht="12" customHeight="1">
      <c r="A44" s="369"/>
      <c r="B44" s="369"/>
      <c r="C44" s="369"/>
      <c r="D44" s="220"/>
      <c r="E44" s="220"/>
      <c r="F44" s="111"/>
      <c r="G44" s="498"/>
      <c r="H44" s="498"/>
      <c r="I44" s="495"/>
      <c r="J44" s="410"/>
      <c r="K44" s="498"/>
      <c r="L44" s="406"/>
      <c r="M44" s="406"/>
      <c r="N44" s="406"/>
    </row>
    <row r="45" spans="1:16" s="228" customFormat="1" ht="11.25" customHeight="1">
      <c r="A45" s="785" t="s">
        <v>388</v>
      </c>
      <c r="B45" s="785"/>
      <c r="C45" s="785"/>
      <c r="D45" s="220"/>
      <c r="E45" s="220"/>
      <c r="F45" s="35"/>
      <c r="G45" s="499"/>
      <c r="H45" s="496"/>
      <c r="I45" s="493"/>
      <c r="J45" s="419"/>
      <c r="K45" s="499"/>
      <c r="L45" s="496"/>
      <c r="M45" s="410"/>
      <c r="N45" s="410"/>
      <c r="O45" s="111"/>
      <c r="P45" s="111"/>
    </row>
    <row r="46" spans="1:16" s="228" customFormat="1" ht="15" customHeight="1">
      <c r="A46" s="107"/>
      <c r="B46" s="107"/>
      <c r="C46" s="1" t="s">
        <v>390</v>
      </c>
      <c r="D46" s="220"/>
      <c r="E46" s="220"/>
      <c r="F46" s="35"/>
      <c r="G46" s="499"/>
      <c r="H46" s="496"/>
      <c r="I46" s="410"/>
      <c r="J46" s="419"/>
      <c r="K46" s="499"/>
      <c r="L46" s="496"/>
      <c r="M46" s="410"/>
      <c r="N46" s="410"/>
      <c r="O46" s="111"/>
      <c r="P46" s="111"/>
    </row>
    <row r="47" spans="1:16" s="228" customFormat="1" ht="10.5" customHeight="1">
      <c r="C47" s="107"/>
      <c r="D47" s="220"/>
      <c r="E47" s="220"/>
      <c r="F47" s="35"/>
      <c r="G47" s="499"/>
      <c r="H47" s="496"/>
      <c r="I47" s="410"/>
      <c r="J47" s="419"/>
      <c r="K47" s="499"/>
      <c r="L47" s="496"/>
      <c r="M47" s="410"/>
      <c r="N47" s="410"/>
      <c r="O47" s="111"/>
      <c r="P47" s="111"/>
    </row>
    <row r="48" spans="1:16" s="228" customFormat="1" ht="10.5" customHeight="1">
      <c r="C48" s="107"/>
      <c r="D48" s="220"/>
      <c r="E48" s="220"/>
      <c r="F48" s="35"/>
      <c r="G48" s="499"/>
      <c r="H48" s="496"/>
      <c r="I48" s="410"/>
      <c r="J48" s="419"/>
      <c r="K48" s="499"/>
      <c r="L48" s="496"/>
      <c r="M48" s="410"/>
      <c r="N48" s="410"/>
      <c r="O48" s="111"/>
      <c r="P48" s="111"/>
    </row>
  </sheetData>
  <mergeCells count="13">
    <mergeCell ref="L27:L28"/>
    <mergeCell ref="A31:C31"/>
    <mergeCell ref="A34:C34"/>
    <mergeCell ref="A45:C45"/>
    <mergeCell ref="A1:C1"/>
    <mergeCell ref="A2:C2"/>
    <mergeCell ref="A15:C15"/>
    <mergeCell ref="G17:G18"/>
    <mergeCell ref="G19:G20"/>
    <mergeCell ref="G21:G22"/>
    <mergeCell ref="G23:G24"/>
    <mergeCell ref="A26:C26"/>
    <mergeCell ref="A13:C13"/>
  </mergeCells>
  <hyperlinks>
    <hyperlink ref="E1" location="Seznam!A1" display="zpět na seznam"/>
    <hyperlink ref="E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02" customWidth="1"/>
    <col min="3" max="3" width="14.140625" style="102" customWidth="1"/>
    <col min="4" max="4" width="11.28515625" style="445" customWidth="1"/>
    <col min="5" max="5" width="11.5703125" style="445" customWidth="1"/>
    <col min="6" max="6" width="9" style="445" customWidth="1"/>
    <col min="7" max="8" width="9.140625" style="445"/>
    <col min="9" max="16384" width="9.140625" style="101"/>
  </cols>
  <sheetData>
    <row r="1" spans="1:8" s="103" customFormat="1" ht="24" customHeight="1">
      <c r="A1" s="333" t="s">
        <v>51</v>
      </c>
      <c r="C1" s="115" t="s">
        <v>83</v>
      </c>
      <c r="D1" s="500"/>
      <c r="E1" s="500"/>
      <c r="F1" s="500"/>
      <c r="G1" s="468"/>
      <c r="H1" s="468"/>
    </row>
    <row r="2" spans="1:8" s="102" customFormat="1" ht="30" customHeight="1">
      <c r="A2" s="226" t="s">
        <v>285</v>
      </c>
      <c r="C2" s="115" t="s">
        <v>84</v>
      </c>
      <c r="D2" s="445"/>
      <c r="E2" s="445"/>
      <c r="F2" s="445"/>
      <c r="G2" s="445"/>
      <c r="H2" s="445"/>
    </row>
    <row r="3" spans="1:8" s="107" customFormat="1" ht="11.25" customHeight="1">
      <c r="A3" s="106"/>
      <c r="D3" s="410"/>
      <c r="E3" s="410"/>
      <c r="F3" s="410"/>
      <c r="G3" s="410"/>
      <c r="H3" s="410"/>
    </row>
    <row r="4" spans="1:8" s="228" customFormat="1" ht="11.25" customHeight="1">
      <c r="A4" s="111"/>
      <c r="B4" s="107"/>
      <c r="C4" s="107"/>
      <c r="D4" s="446" t="s">
        <v>67</v>
      </c>
      <c r="E4" s="410"/>
      <c r="F4" s="410"/>
      <c r="G4" s="410"/>
      <c r="H4" s="410"/>
    </row>
    <row r="5" spans="1:8" s="228" customFormat="1" ht="11.25" customHeight="1">
      <c r="A5" s="114"/>
      <c r="B5" s="22"/>
      <c r="C5" s="22"/>
      <c r="D5" s="501"/>
      <c r="E5" s="501" t="s">
        <v>99</v>
      </c>
      <c r="F5" s="501" t="s">
        <v>100</v>
      </c>
      <c r="G5" s="502" t="s">
        <v>101</v>
      </c>
      <c r="H5" s="410"/>
    </row>
    <row r="6" spans="1:8" s="228" customFormat="1" ht="11.25" customHeight="1">
      <c r="A6" s="38"/>
      <c r="B6" s="23"/>
      <c r="C6" s="23"/>
      <c r="D6" s="503" t="s">
        <v>1</v>
      </c>
      <c r="E6" s="504">
        <v>0.51502321770008197</v>
      </c>
      <c r="F6" s="504">
        <v>0.40016388964763727</v>
      </c>
      <c r="G6" s="504">
        <v>8.48128926522808E-2</v>
      </c>
      <c r="H6" s="410"/>
    </row>
    <row r="7" spans="1:8" s="228" customFormat="1" ht="11.25" customHeight="1">
      <c r="A7" s="346"/>
      <c r="B7" s="23"/>
      <c r="C7" s="23"/>
      <c r="D7" s="503" t="s">
        <v>2</v>
      </c>
      <c r="E7" s="504">
        <v>0.54528482214940399</v>
      </c>
      <c r="F7" s="504">
        <v>0.28917937028066676</v>
      </c>
      <c r="G7" s="504">
        <v>0.16553580756992925</v>
      </c>
      <c r="H7" s="410"/>
    </row>
    <row r="8" spans="1:8" s="228" customFormat="1" ht="11.25" customHeight="1">
      <c r="A8" s="109"/>
      <c r="B8" s="23"/>
      <c r="C8" s="23"/>
      <c r="D8" s="503" t="s">
        <v>8</v>
      </c>
      <c r="E8" s="504">
        <v>0.57172651878184833</v>
      </c>
      <c r="F8" s="504">
        <v>0.25044771853353759</v>
      </c>
      <c r="G8" s="504">
        <v>0.17782576268461411</v>
      </c>
      <c r="H8" s="410"/>
    </row>
    <row r="9" spans="1:8" s="228" customFormat="1" ht="11.25" customHeight="1">
      <c r="A9" s="109"/>
      <c r="B9" s="23"/>
      <c r="C9" s="23"/>
      <c r="D9" s="503" t="s">
        <v>6</v>
      </c>
      <c r="E9" s="504">
        <v>0.57761453701913779</v>
      </c>
      <c r="F9" s="504">
        <v>0.32630968490237772</v>
      </c>
      <c r="G9" s="504">
        <v>9.6075778078484428E-2</v>
      </c>
      <c r="H9" s="410"/>
    </row>
    <row r="10" spans="1:8" s="228" customFormat="1" ht="11.25" customHeight="1">
      <c r="A10" s="109"/>
      <c r="B10" s="23"/>
      <c r="C10" s="23"/>
      <c r="D10" s="503" t="s">
        <v>21</v>
      </c>
      <c r="E10" s="504">
        <v>0.58052441431710677</v>
      </c>
      <c r="F10" s="504">
        <v>0.33496592051845503</v>
      </c>
      <c r="G10" s="504">
        <v>8.4509665164438155E-2</v>
      </c>
      <c r="H10" s="410"/>
    </row>
    <row r="11" spans="1:8" s="228" customFormat="1" ht="11.25" customHeight="1">
      <c r="A11" s="109"/>
      <c r="B11" s="23"/>
      <c r="C11" s="23"/>
      <c r="D11" s="503" t="s">
        <v>28</v>
      </c>
      <c r="E11" s="504">
        <v>0.60080113709781624</v>
      </c>
      <c r="F11" s="504">
        <v>0.23367360124047035</v>
      </c>
      <c r="G11" s="504">
        <v>0.16552526166171341</v>
      </c>
      <c r="H11" s="410"/>
    </row>
    <row r="12" spans="1:8" s="228" customFormat="1" ht="11.25" customHeight="1">
      <c r="A12" s="109"/>
      <c r="B12" s="23"/>
      <c r="C12" s="23"/>
      <c r="D12" s="503" t="s">
        <v>12</v>
      </c>
      <c r="E12" s="504">
        <v>0.65005763803315175</v>
      </c>
      <c r="F12" s="504">
        <v>0.1966251937830425</v>
      </c>
      <c r="G12" s="504">
        <v>0.1533171681838057</v>
      </c>
      <c r="H12" s="410"/>
    </row>
    <row r="13" spans="1:8" s="228" customFormat="1" ht="11.25" customHeight="1">
      <c r="A13" s="110"/>
      <c r="B13" s="23"/>
      <c r="C13" s="23"/>
      <c r="D13" s="503" t="s">
        <v>13</v>
      </c>
      <c r="E13" s="504">
        <v>0.65098523452581791</v>
      </c>
      <c r="F13" s="504">
        <v>0.27200473051705248</v>
      </c>
      <c r="G13" s="504">
        <v>7.7010034957129686E-2</v>
      </c>
      <c r="H13" s="410"/>
    </row>
    <row r="14" spans="1:8" s="228" customFormat="1" ht="11.25" customHeight="1">
      <c r="A14" s="109"/>
      <c r="B14" s="23"/>
      <c r="C14" s="23"/>
      <c r="D14" s="410" t="s">
        <v>3</v>
      </c>
      <c r="E14" s="504">
        <v>0.65154980504911886</v>
      </c>
      <c r="F14" s="504">
        <v>0.29326493715829138</v>
      </c>
      <c r="G14" s="504">
        <v>5.518525779258969E-2</v>
      </c>
      <c r="H14" s="410"/>
    </row>
    <row r="15" spans="1:8" s="228" customFormat="1" ht="11.25" customHeight="1">
      <c r="A15" s="109"/>
      <c r="B15" s="23"/>
      <c r="C15" s="23"/>
      <c r="D15" s="439" t="s">
        <v>10</v>
      </c>
      <c r="E15" s="504">
        <v>0.67960793441435852</v>
      </c>
      <c r="F15" s="504">
        <v>0.20656373651951276</v>
      </c>
      <c r="G15" s="504">
        <v>0.11382832906612875</v>
      </c>
      <c r="H15" s="410"/>
    </row>
    <row r="16" spans="1:8" s="228" customFormat="1" ht="11.25" customHeight="1">
      <c r="A16" s="109"/>
      <c r="B16" s="23"/>
      <c r="C16" s="23"/>
      <c r="D16" s="503" t="s">
        <v>4</v>
      </c>
      <c r="E16" s="504">
        <v>0.68494187859083422</v>
      </c>
      <c r="F16" s="504">
        <v>0.23408898588161939</v>
      </c>
      <c r="G16" s="504">
        <v>8.0969135527546421E-2</v>
      </c>
      <c r="H16" s="410"/>
    </row>
    <row r="17" spans="1:8" s="228" customFormat="1" ht="11.25" customHeight="1">
      <c r="A17" s="2"/>
      <c r="B17" s="23"/>
      <c r="C17" s="23"/>
      <c r="D17" s="503" t="s">
        <v>11</v>
      </c>
      <c r="E17" s="504">
        <v>0.69198243412797988</v>
      </c>
      <c r="F17" s="504">
        <v>0.2029987452948557</v>
      </c>
      <c r="G17" s="504">
        <v>0.10501882057716436</v>
      </c>
      <c r="H17" s="410"/>
    </row>
    <row r="18" spans="1:8" s="228" customFormat="1" ht="11.25" customHeight="1">
      <c r="A18" s="109"/>
      <c r="B18" s="23"/>
      <c r="C18" s="23"/>
      <c r="D18" s="503" t="s">
        <v>0</v>
      </c>
      <c r="E18" s="504">
        <v>0.70140149589717526</v>
      </c>
      <c r="F18" s="504">
        <v>0.23800014523273547</v>
      </c>
      <c r="G18" s="504">
        <v>6.0598358870089318E-2</v>
      </c>
      <c r="H18" s="410"/>
    </row>
    <row r="19" spans="1:8" s="228" customFormat="1" ht="11.25" customHeight="1">
      <c r="A19" s="109"/>
      <c r="B19" s="23"/>
      <c r="C19" s="23"/>
      <c r="D19" s="503" t="s">
        <v>20</v>
      </c>
      <c r="E19" s="504">
        <v>0.70998003992015968</v>
      </c>
      <c r="F19" s="504">
        <v>0.19660678642714571</v>
      </c>
      <c r="G19" s="504">
        <v>9.3413173652694609E-2</v>
      </c>
      <c r="H19" s="410"/>
    </row>
    <row r="20" spans="1:8" s="228" customFormat="1" ht="11.25" customHeight="1">
      <c r="A20" s="109"/>
      <c r="B20" s="23"/>
      <c r="C20" s="23"/>
      <c r="D20" s="439" t="s">
        <v>29</v>
      </c>
      <c r="E20" s="504">
        <v>0.71399589575032529</v>
      </c>
      <c r="F20" s="504">
        <v>0.18405696848739192</v>
      </c>
      <c r="G20" s="504">
        <v>0.10194713576228279</v>
      </c>
      <c r="H20" s="410"/>
    </row>
    <row r="21" spans="1:8" s="228" customFormat="1" ht="11.25" customHeight="1">
      <c r="A21" s="110"/>
      <c r="B21" s="23"/>
      <c r="C21" s="123"/>
      <c r="D21" s="410" t="s">
        <v>7</v>
      </c>
      <c r="E21" s="504">
        <v>0.72220815396302873</v>
      </c>
      <c r="F21" s="504">
        <v>0.17713345150671056</v>
      </c>
      <c r="G21" s="504">
        <v>0.10065839453026083</v>
      </c>
      <c r="H21" s="410"/>
    </row>
    <row r="22" spans="1:8" s="228" customFormat="1" ht="11.25" customHeight="1">
      <c r="A22" s="107"/>
      <c r="B22" s="23"/>
      <c r="C22" s="23"/>
      <c r="D22" s="439" t="s">
        <v>19</v>
      </c>
      <c r="E22" s="504">
        <v>0.7358393911304093</v>
      </c>
      <c r="F22" s="504">
        <v>0.1705981363126311</v>
      </c>
      <c r="G22" s="504">
        <v>9.3562472556959542E-2</v>
      </c>
      <c r="H22" s="410"/>
    </row>
    <row r="23" spans="1:8" s="228" customFormat="1" ht="11.25" customHeight="1">
      <c r="A23" s="109"/>
      <c r="B23" s="107"/>
      <c r="C23" s="107"/>
      <c r="D23" s="503" t="s">
        <v>16</v>
      </c>
      <c r="E23" s="504">
        <v>0.75321768411608969</v>
      </c>
      <c r="F23" s="504">
        <v>0.16093951981378121</v>
      </c>
      <c r="G23" s="504">
        <v>8.5842796070129082E-2</v>
      </c>
      <c r="H23" s="410"/>
    </row>
    <row r="24" spans="1:8" s="228" customFormat="1" ht="11.25" customHeight="1">
      <c r="A24" s="109"/>
      <c r="B24" s="107"/>
      <c r="C24" s="107"/>
      <c r="D24" s="503" t="s">
        <v>27</v>
      </c>
      <c r="E24" s="504">
        <v>0.77626877265665462</v>
      </c>
      <c r="F24" s="504">
        <v>0.12753754531330916</v>
      </c>
      <c r="G24" s="504">
        <v>9.619368203003624E-2</v>
      </c>
      <c r="H24" s="410"/>
    </row>
    <row r="25" spans="1:8" s="228" customFormat="1" ht="11.25" customHeight="1">
      <c r="A25" s="4"/>
      <c r="B25" s="107"/>
      <c r="C25" s="107"/>
      <c r="D25" s="503" t="s">
        <v>5</v>
      </c>
      <c r="E25" s="504">
        <v>0.7820071494770291</v>
      </c>
      <c r="F25" s="504">
        <v>0.11531841652323579</v>
      </c>
      <c r="G25" s="504">
        <v>0.10267443399973521</v>
      </c>
      <c r="H25" s="410"/>
    </row>
    <row r="26" spans="1:8" s="228" customFormat="1" ht="11.25" customHeight="1">
      <c r="A26" s="107"/>
      <c r="B26" s="107"/>
      <c r="C26" s="107"/>
      <c r="D26" s="503" t="s">
        <v>17</v>
      </c>
      <c r="E26" s="504">
        <v>0.79679018865710172</v>
      </c>
      <c r="F26" s="504">
        <v>0.14342927559193733</v>
      </c>
      <c r="G26" s="504">
        <v>5.9780535750960893E-2</v>
      </c>
      <c r="H26" s="410"/>
    </row>
    <row r="27" spans="1:8" s="220" customFormat="1" ht="11.25" customHeight="1">
      <c r="A27" s="111"/>
      <c r="B27" s="111"/>
      <c r="C27" s="111"/>
      <c r="D27" s="503" t="s">
        <v>24</v>
      </c>
      <c r="E27" s="504">
        <v>0.80597365945437449</v>
      </c>
      <c r="F27" s="504">
        <v>8.9070383990421609E-2</v>
      </c>
      <c r="G27" s="504">
        <v>0.10495595655520397</v>
      </c>
      <c r="H27" s="439"/>
    </row>
    <row r="28" spans="1:8" s="220" customFormat="1" ht="11.25" customHeight="1">
      <c r="A28" s="114"/>
      <c r="B28" s="111"/>
      <c r="C28" s="111"/>
      <c r="D28" s="503" t="s">
        <v>18</v>
      </c>
      <c r="E28" s="504">
        <v>0.82068165662763293</v>
      </c>
      <c r="F28" s="504">
        <v>0.11307942683976206</v>
      </c>
      <c r="G28" s="504">
        <v>6.6238916532605038E-2</v>
      </c>
      <c r="H28" s="439"/>
    </row>
    <row r="29" spans="1:8" s="228" customFormat="1" ht="11.25" customHeight="1">
      <c r="A29" s="106"/>
      <c r="B29" s="107"/>
      <c r="C29" s="107"/>
      <c r="D29" s="503" t="s">
        <v>22</v>
      </c>
      <c r="E29" s="504">
        <v>0.86282694443380692</v>
      </c>
      <c r="F29" s="504">
        <v>7.6190840905733873E-2</v>
      </c>
      <c r="G29" s="504">
        <v>6.0982214660459215E-2</v>
      </c>
      <c r="H29" s="439"/>
    </row>
    <row r="30" spans="1:8" s="228" customFormat="1" ht="11.25" customHeight="1">
      <c r="A30" s="106"/>
      <c r="B30" s="107"/>
      <c r="C30" s="107"/>
      <c r="D30" s="439" t="s">
        <v>82</v>
      </c>
      <c r="E30" s="504">
        <v>0.90110331852583425</v>
      </c>
      <c r="F30" s="504">
        <v>6.6235841221710501E-2</v>
      </c>
      <c r="G30" s="504">
        <v>3.2660840252455275E-2</v>
      </c>
      <c r="H30" s="439"/>
    </row>
    <row r="31" spans="1:8" s="228" customFormat="1" ht="11.25" customHeight="1">
      <c r="A31" s="107"/>
      <c r="B31" s="107"/>
      <c r="C31" s="107"/>
      <c r="D31" s="439"/>
      <c r="E31" s="439"/>
      <c r="F31" s="439"/>
      <c r="G31" s="439"/>
      <c r="H31" s="439"/>
    </row>
    <row r="32" spans="1:8" s="228" customFormat="1" ht="11.25" customHeight="1">
      <c r="A32" s="107"/>
      <c r="B32" s="107"/>
      <c r="C32" s="107"/>
      <c r="D32" s="439"/>
      <c r="E32" s="439"/>
      <c r="F32" s="439"/>
      <c r="G32" s="439"/>
      <c r="H32" s="439"/>
    </row>
    <row r="33" spans="1:54" s="228" customFormat="1" ht="11.25" customHeight="1">
      <c r="A33" s="107"/>
      <c r="B33" s="107"/>
      <c r="C33" s="107"/>
      <c r="D33" s="439"/>
      <c r="E33" s="439"/>
      <c r="F33" s="439"/>
      <c r="G33" s="439"/>
      <c r="H33" s="439"/>
    </row>
    <row r="34" spans="1:54" s="228" customFormat="1" ht="11.25" customHeight="1">
      <c r="A34" s="107"/>
      <c r="B34" s="107"/>
      <c r="C34" s="107"/>
      <c r="D34" s="439"/>
      <c r="E34" s="439"/>
      <c r="F34" s="439"/>
      <c r="G34" s="439"/>
      <c r="H34" s="439"/>
    </row>
    <row r="35" spans="1:54" s="228" customFormat="1" ht="11.25" customHeight="1">
      <c r="A35" s="4"/>
      <c r="B35" s="107"/>
      <c r="C35" s="107"/>
      <c r="D35" s="439"/>
      <c r="E35" s="439"/>
      <c r="F35" s="439"/>
      <c r="G35" s="439"/>
      <c r="H35" s="439"/>
    </row>
    <row r="36" spans="1:54" s="228" customFormat="1" ht="11.25" customHeight="1">
      <c r="A36" s="107"/>
      <c r="B36" s="107"/>
      <c r="C36" s="107"/>
      <c r="D36" s="439"/>
      <c r="E36" s="439"/>
      <c r="F36" s="439"/>
      <c r="G36" s="439"/>
      <c r="H36" s="439"/>
    </row>
    <row r="37" spans="1:54" s="228" customFormat="1" ht="11.25" customHeight="1">
      <c r="A37" s="107"/>
      <c r="B37" s="107"/>
      <c r="C37" s="107"/>
      <c r="D37" s="439"/>
      <c r="E37" s="439"/>
      <c r="F37" s="439"/>
      <c r="G37" s="439"/>
      <c r="H37" s="439"/>
    </row>
    <row r="38" spans="1:54" s="228" customFormat="1" ht="11.25" customHeight="1">
      <c r="A38" s="107"/>
      <c r="B38" s="107"/>
      <c r="C38" s="107"/>
      <c r="D38" s="439"/>
      <c r="E38" s="439"/>
      <c r="F38" s="439"/>
      <c r="G38" s="439"/>
      <c r="H38" s="439"/>
    </row>
    <row r="39" spans="1:54" s="228" customFormat="1" ht="11.25" customHeight="1">
      <c r="A39" s="107"/>
      <c r="B39" s="107"/>
      <c r="C39" s="107"/>
      <c r="D39" s="439"/>
      <c r="E39" s="439"/>
      <c r="F39" s="439"/>
      <c r="G39" s="439"/>
      <c r="H39" s="439"/>
    </row>
    <row r="40" spans="1:54" s="105" customFormat="1" ht="11.25" customHeight="1">
      <c r="A40" s="104"/>
      <c r="B40" s="104"/>
      <c r="C40" s="228"/>
      <c r="D40" s="439"/>
      <c r="E40" s="439"/>
      <c r="F40" s="439"/>
      <c r="G40" s="439"/>
      <c r="H40" s="439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370"/>
      <c r="BB40" s="220"/>
    </row>
    <row r="41" spans="1:54" s="105" customFormat="1" ht="11.25" customHeight="1">
      <c r="A41" s="104"/>
      <c r="B41" s="104"/>
      <c r="C41" s="228"/>
      <c r="D41" s="439"/>
      <c r="E41" s="439"/>
      <c r="F41" s="439"/>
      <c r="G41" s="439"/>
      <c r="H41" s="439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</row>
    <row r="42" spans="1:54" s="105" customFormat="1" ht="11.25" customHeight="1">
      <c r="A42" s="104"/>
      <c r="B42" s="104"/>
      <c r="C42" s="228"/>
      <c r="D42" s="439"/>
      <c r="E42" s="439"/>
      <c r="F42" s="439"/>
      <c r="G42" s="439"/>
      <c r="H42" s="439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</row>
    <row r="43" spans="1:54" s="105" customFormat="1" ht="11.25" customHeight="1">
      <c r="A43" s="104"/>
      <c r="B43" s="104"/>
      <c r="C43" s="228"/>
      <c r="D43" s="439"/>
      <c r="E43" s="439"/>
      <c r="F43" s="439"/>
      <c r="G43" s="439"/>
      <c r="H43" s="439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</row>
    <row r="44" spans="1:54" s="105" customFormat="1" ht="6" customHeight="1">
      <c r="A44" s="104"/>
      <c r="B44" s="104"/>
      <c r="C44" s="228"/>
      <c r="D44" s="439"/>
      <c r="E44" s="439"/>
      <c r="F44" s="439"/>
      <c r="G44" s="439"/>
      <c r="H44" s="439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</row>
    <row r="45" spans="1:54" ht="11.25" customHeight="1">
      <c r="A45" s="11"/>
      <c r="C45" s="228"/>
      <c r="D45" s="439"/>
      <c r="E45" s="439"/>
      <c r="F45" s="439"/>
      <c r="G45" s="439"/>
      <c r="H45" s="439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</row>
    <row r="46" spans="1:54" ht="11.25" customHeight="1">
      <c r="A46" s="338" t="s">
        <v>118</v>
      </c>
      <c r="C46" s="228"/>
      <c r="D46" s="439"/>
      <c r="E46" s="439"/>
      <c r="F46" s="439"/>
      <c r="G46" s="439"/>
      <c r="H46" s="439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</row>
    <row r="47" spans="1:54" ht="15" customHeight="1">
      <c r="A47" s="1" t="s">
        <v>390</v>
      </c>
      <c r="C47" s="228"/>
      <c r="D47" s="439"/>
      <c r="E47" s="439"/>
      <c r="F47" s="439"/>
      <c r="G47" s="439"/>
      <c r="H47" s="439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</row>
    <row r="48" spans="1:54" ht="9.75" customHeight="1">
      <c r="C48" s="228"/>
      <c r="D48" s="439"/>
      <c r="E48" s="439"/>
      <c r="F48" s="439"/>
      <c r="G48" s="439"/>
      <c r="H48" s="439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</row>
    <row r="49" spans="3:54" ht="9.75" customHeight="1">
      <c r="C49" s="228"/>
      <c r="D49" s="439"/>
      <c r="E49" s="439"/>
      <c r="F49" s="439"/>
      <c r="G49" s="439"/>
      <c r="H49" s="439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</row>
    <row r="50" spans="3:54" ht="9.75" customHeight="1">
      <c r="C50" s="228"/>
      <c r="D50" s="439"/>
      <c r="E50" s="439"/>
      <c r="F50" s="439"/>
      <c r="G50" s="439"/>
      <c r="H50" s="439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</row>
    <row r="51" spans="3:54" ht="9.75" customHeight="1">
      <c r="C51" s="228"/>
      <c r="D51" s="439"/>
      <c r="E51" s="439"/>
      <c r="F51" s="439"/>
      <c r="G51" s="439"/>
      <c r="H51" s="439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</row>
    <row r="52" spans="3:54">
      <c r="C52" s="228"/>
      <c r="D52" s="439"/>
      <c r="E52" s="439"/>
      <c r="F52" s="439"/>
      <c r="G52" s="439"/>
      <c r="H52" s="439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</row>
    <row r="53" spans="3:54">
      <c r="C53" s="228"/>
      <c r="D53" s="439"/>
      <c r="E53" s="439"/>
      <c r="F53" s="439"/>
      <c r="G53" s="439"/>
      <c r="H53" s="439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</row>
    <row r="54" spans="3:54">
      <c r="C54" s="228"/>
      <c r="D54" s="439"/>
      <c r="E54" s="439"/>
      <c r="F54" s="439"/>
      <c r="G54" s="439"/>
      <c r="H54" s="439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</row>
    <row r="55" spans="3:54">
      <c r="C55" s="228"/>
      <c r="D55" s="439"/>
      <c r="E55" s="439"/>
      <c r="F55" s="439"/>
      <c r="G55" s="439"/>
      <c r="H55" s="439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</row>
    <row r="56" spans="3:54">
      <c r="C56" s="228"/>
      <c r="D56" s="439"/>
      <c r="E56" s="439"/>
      <c r="F56" s="439"/>
      <c r="G56" s="439"/>
      <c r="H56" s="439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</row>
    <row r="57" spans="3:54">
      <c r="C57" s="228"/>
      <c r="D57" s="439"/>
      <c r="E57" s="439"/>
      <c r="F57" s="439"/>
      <c r="G57" s="439"/>
      <c r="H57" s="439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</row>
    <row r="58" spans="3:54">
      <c r="C58" s="228"/>
      <c r="D58" s="439"/>
      <c r="E58" s="439"/>
      <c r="F58" s="439"/>
      <c r="G58" s="439"/>
      <c r="H58" s="439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</row>
    <row r="59" spans="3:54">
      <c r="C59" s="228"/>
      <c r="D59" s="439"/>
      <c r="E59" s="439"/>
      <c r="F59" s="439"/>
      <c r="G59" s="439"/>
      <c r="H59" s="439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</row>
    <row r="60" spans="3:54">
      <c r="C60" s="228"/>
      <c r="D60" s="439"/>
      <c r="E60" s="439"/>
      <c r="F60" s="439"/>
      <c r="G60" s="439"/>
      <c r="H60" s="439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</row>
    <row r="61" spans="3:54">
      <c r="C61" s="228"/>
      <c r="D61" s="439"/>
      <c r="E61" s="439"/>
      <c r="F61" s="439"/>
      <c r="G61" s="439"/>
      <c r="H61" s="439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</row>
    <row r="62" spans="3:54">
      <c r="C62" s="228"/>
      <c r="D62" s="439"/>
      <c r="E62" s="439"/>
      <c r="F62" s="439"/>
      <c r="G62" s="439"/>
      <c r="H62" s="439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</row>
    <row r="63" spans="3:54" ht="12.75" customHeight="1">
      <c r="C63" s="228"/>
      <c r="D63" s="439"/>
      <c r="E63" s="439"/>
      <c r="F63" s="439"/>
      <c r="G63" s="439"/>
      <c r="H63" s="439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</row>
    <row r="64" spans="3:54">
      <c r="C64" s="228"/>
      <c r="D64" s="439"/>
      <c r="E64" s="439"/>
      <c r="F64" s="439"/>
      <c r="G64" s="439"/>
      <c r="H64" s="439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</row>
    <row r="65" spans="3:54" ht="12.75" customHeight="1">
      <c r="C65" s="228"/>
      <c r="D65" s="439"/>
      <c r="E65" s="439"/>
      <c r="F65" s="439"/>
      <c r="G65" s="439"/>
      <c r="H65" s="439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</row>
    <row r="66" spans="3:54" ht="12.75" customHeight="1">
      <c r="C66" s="228"/>
      <c r="D66" s="439"/>
      <c r="E66" s="439"/>
      <c r="F66" s="439"/>
      <c r="G66" s="439"/>
      <c r="H66" s="439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</row>
    <row r="67" spans="3:54">
      <c r="C67" s="228"/>
      <c r="D67" s="439"/>
      <c r="E67" s="439"/>
      <c r="F67" s="439"/>
      <c r="G67" s="439"/>
      <c r="H67" s="439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</row>
    <row r="68" spans="3:54">
      <c r="C68" s="228"/>
      <c r="D68" s="439"/>
      <c r="E68" s="439"/>
      <c r="F68" s="439"/>
      <c r="G68" s="439"/>
      <c r="H68" s="439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</row>
    <row r="69" spans="3:54">
      <c r="C69" s="228"/>
      <c r="D69" s="439"/>
      <c r="E69" s="439"/>
      <c r="F69" s="439"/>
      <c r="G69" s="439"/>
      <c r="H69" s="439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</row>
    <row r="70" spans="3:54">
      <c r="C70" s="228"/>
      <c r="D70" s="439"/>
      <c r="E70" s="439"/>
      <c r="F70" s="439"/>
      <c r="G70" s="439"/>
      <c r="H70" s="439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</row>
    <row r="71" spans="3:54" ht="12" customHeight="1">
      <c r="C71" s="228"/>
      <c r="D71" s="439"/>
      <c r="E71" s="439"/>
      <c r="F71" s="439"/>
      <c r="G71" s="439"/>
      <c r="H71" s="439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</row>
    <row r="72" spans="3:54" ht="12" customHeight="1">
      <c r="C72" s="228"/>
      <c r="D72" s="439"/>
      <c r="E72" s="439"/>
      <c r="F72" s="439"/>
      <c r="G72" s="439"/>
      <c r="H72" s="439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</row>
    <row r="73" spans="3:54">
      <c r="C73" s="228"/>
      <c r="F73" s="439"/>
      <c r="G73" s="439"/>
      <c r="H73" s="439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</row>
    <row r="74" spans="3:54">
      <c r="C74" s="228"/>
      <c r="F74" s="439"/>
      <c r="G74" s="439"/>
      <c r="H74" s="439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</row>
    <row r="75" spans="3:54">
      <c r="C75" s="228"/>
      <c r="F75" s="439"/>
      <c r="G75" s="439"/>
      <c r="H75" s="439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</row>
    <row r="76" spans="3:54">
      <c r="C76" s="228"/>
      <c r="F76" s="439"/>
      <c r="G76" s="439"/>
      <c r="H76" s="439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</row>
    <row r="77" spans="3:54">
      <c r="C77" s="228"/>
      <c r="F77" s="439"/>
      <c r="G77" s="439"/>
      <c r="H77" s="439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showWhiteSpace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5.5703125" style="102" customWidth="1"/>
    <col min="2" max="4" width="5.28515625" style="102" customWidth="1"/>
    <col min="5" max="5" width="2.85546875" style="13" customWidth="1"/>
    <col min="6" max="6" width="14" style="13" customWidth="1"/>
    <col min="7" max="7" width="21.42578125" style="532" customWidth="1"/>
    <col min="8" max="10" width="5.7109375" style="445" customWidth="1"/>
    <col min="11" max="11" width="3.28515625" style="445" customWidth="1"/>
    <col min="12" max="12" width="21.42578125" style="445" customWidth="1"/>
    <col min="13" max="13" width="5.7109375" style="445" customWidth="1"/>
    <col min="14" max="15" width="5.7109375" style="90" customWidth="1"/>
    <col min="16" max="16384" width="9.140625" style="101"/>
  </cols>
  <sheetData>
    <row r="1" spans="1:15" s="103" customFormat="1" ht="24" customHeight="1">
      <c r="A1" s="786" t="s">
        <v>51</v>
      </c>
      <c r="B1" s="786"/>
      <c r="C1" s="786"/>
      <c r="D1" s="790"/>
      <c r="E1" s="5"/>
      <c r="F1" s="115" t="s">
        <v>83</v>
      </c>
      <c r="G1" s="468"/>
      <c r="H1" s="468"/>
      <c r="I1" s="468"/>
      <c r="J1" s="468"/>
      <c r="K1" s="468"/>
      <c r="L1" s="468"/>
      <c r="M1" s="468"/>
      <c r="N1" s="5"/>
      <c r="O1" s="5"/>
    </row>
    <row r="2" spans="1:15" s="102" customFormat="1" ht="30" customHeight="1">
      <c r="A2" s="759" t="s">
        <v>439</v>
      </c>
      <c r="B2" s="759"/>
      <c r="C2" s="759"/>
      <c r="D2" s="759"/>
      <c r="E2" s="24"/>
      <c r="F2" s="115" t="s">
        <v>84</v>
      </c>
      <c r="G2" s="422"/>
      <c r="H2" s="422"/>
      <c r="I2" s="422"/>
      <c r="J2" s="422"/>
      <c r="K2" s="422"/>
      <c r="L2" s="422"/>
      <c r="M2" s="422"/>
    </row>
    <row r="3" spans="1:15" s="107" customFormat="1" ht="10.5" customHeight="1">
      <c r="A3" s="106"/>
      <c r="C3" s="7"/>
      <c r="D3" s="7" t="s">
        <v>58</v>
      </c>
      <c r="E3" s="111"/>
      <c r="F3" s="111"/>
      <c r="G3" s="404"/>
      <c r="H3" s="404"/>
      <c r="I3" s="404"/>
      <c r="J3" s="404"/>
      <c r="K3" s="404"/>
      <c r="L3" s="404"/>
      <c r="M3" s="404"/>
    </row>
    <row r="4" spans="1:15" s="228" customFormat="1" ht="10.5" customHeight="1">
      <c r="A4" s="19"/>
      <c r="B4" s="40" t="s">
        <v>23</v>
      </c>
      <c r="C4" s="745" t="s">
        <v>53</v>
      </c>
      <c r="D4" s="746" t="s">
        <v>54</v>
      </c>
      <c r="E4" s="21"/>
      <c r="F4" s="21"/>
      <c r="G4" s="406"/>
      <c r="H4" s="406"/>
      <c r="I4" s="406"/>
      <c r="J4" s="406"/>
      <c r="K4" s="406"/>
      <c r="L4" s="406"/>
      <c r="M4" s="406"/>
    </row>
    <row r="5" spans="1:15" s="228" customFormat="1" ht="9.75" customHeight="1">
      <c r="A5" s="51" t="s">
        <v>119</v>
      </c>
      <c r="B5" s="188">
        <v>99.750077386044296</v>
      </c>
      <c r="C5" s="188">
        <v>99.484902197415394</v>
      </c>
      <c r="D5" s="189">
        <v>100</v>
      </c>
      <c r="E5" s="21"/>
      <c r="F5" s="21"/>
      <c r="G5" s="406"/>
      <c r="H5" s="406"/>
      <c r="I5" s="406"/>
      <c r="J5" s="406"/>
      <c r="K5" s="406"/>
      <c r="L5" s="406"/>
      <c r="M5" s="406"/>
    </row>
    <row r="6" spans="1:15" s="228" customFormat="1" ht="9.75" customHeight="1">
      <c r="A6" s="61" t="s">
        <v>196</v>
      </c>
      <c r="B6" s="180">
        <v>94.581757021544604</v>
      </c>
      <c r="C6" s="180">
        <v>93.255958666465503</v>
      </c>
      <c r="D6" s="181">
        <v>95.831296966034898</v>
      </c>
      <c r="E6" s="21"/>
      <c r="F6" s="21"/>
      <c r="G6" s="406"/>
      <c r="H6" s="406"/>
      <c r="I6" s="406"/>
      <c r="J6" s="406"/>
      <c r="K6" s="406"/>
      <c r="L6" s="406"/>
      <c r="M6" s="406"/>
    </row>
    <row r="7" spans="1:15" s="228" customFormat="1" ht="9.75" customHeight="1">
      <c r="A7" s="219" t="s">
        <v>409</v>
      </c>
      <c r="B7" s="182"/>
      <c r="C7" s="182"/>
      <c r="D7" s="183"/>
      <c r="E7" s="21"/>
      <c r="F7" s="21"/>
      <c r="G7" s="406"/>
      <c r="H7" s="406"/>
      <c r="I7" s="406"/>
      <c r="J7" s="406"/>
      <c r="K7" s="406"/>
      <c r="L7" s="406"/>
      <c r="M7" s="406"/>
    </row>
    <row r="8" spans="1:15" s="228" customFormat="1" ht="9.75" customHeight="1">
      <c r="A8" s="61" t="s">
        <v>407</v>
      </c>
      <c r="B8" s="180">
        <v>17.9662185137915</v>
      </c>
      <c r="C8" s="180">
        <v>16.891373761753901</v>
      </c>
      <c r="D8" s="181">
        <v>18.9792394205165</v>
      </c>
      <c r="E8" s="21"/>
      <c r="F8" s="21"/>
      <c r="G8" s="406"/>
      <c r="H8" s="406"/>
      <c r="I8" s="406"/>
      <c r="J8" s="406"/>
      <c r="K8" s="406"/>
      <c r="L8" s="406"/>
      <c r="M8" s="406"/>
    </row>
    <row r="9" spans="1:15" s="228" customFormat="1" ht="18.75" customHeight="1">
      <c r="A9" s="395" t="s">
        <v>408</v>
      </c>
      <c r="B9" s="180">
        <v>50.124198882896202</v>
      </c>
      <c r="C9" s="180">
        <v>52.4444360637602</v>
      </c>
      <c r="D9" s="181">
        <v>47.937419100680998</v>
      </c>
      <c r="E9" s="21"/>
      <c r="F9" s="21"/>
      <c r="G9" s="406"/>
      <c r="H9" s="406"/>
      <c r="I9" s="406"/>
      <c r="J9" s="406"/>
      <c r="K9" s="406"/>
      <c r="L9" s="406"/>
      <c r="M9" s="406"/>
    </row>
    <row r="10" spans="1:15" s="228" customFormat="1" ht="9.75" customHeight="1">
      <c r="A10" s="219" t="s">
        <v>438</v>
      </c>
      <c r="B10" s="182"/>
      <c r="C10" s="182"/>
      <c r="D10" s="183"/>
      <c r="E10" s="21"/>
      <c r="F10" s="21"/>
      <c r="G10" s="406"/>
      <c r="H10" s="406"/>
      <c r="I10" s="406"/>
      <c r="J10" s="406"/>
      <c r="K10" s="406"/>
      <c r="L10" s="406"/>
      <c r="M10" s="406"/>
    </row>
    <row r="11" spans="1:15" s="228" customFormat="1" ht="9.75" customHeight="1">
      <c r="A11" s="48" t="s">
        <v>61</v>
      </c>
      <c r="B11" s="180">
        <v>98.243679885575389</v>
      </c>
      <c r="C11" s="184">
        <v>97.530107607985116</v>
      </c>
      <c r="D11" s="181">
        <v>98.916208298900202</v>
      </c>
      <c r="E11" s="21"/>
      <c r="F11" s="21"/>
      <c r="G11" s="406"/>
      <c r="H11" s="406"/>
      <c r="I11" s="406"/>
      <c r="J11" s="406"/>
      <c r="K11" s="406"/>
      <c r="L11" s="406"/>
      <c r="M11" s="406"/>
    </row>
    <row r="12" spans="1:15" s="228" customFormat="1" ht="9.75" customHeight="1">
      <c r="A12" s="48" t="s">
        <v>410</v>
      </c>
      <c r="B12" s="184">
        <v>7.6487908716489557</v>
      </c>
      <c r="C12" s="184">
        <v>10.667772916980942</v>
      </c>
      <c r="D12" s="185">
        <v>4.8034572333247434</v>
      </c>
      <c r="E12" s="220"/>
      <c r="F12" s="220"/>
      <c r="G12" s="406"/>
      <c r="H12" s="406"/>
      <c r="I12" s="406"/>
      <c r="J12" s="406"/>
      <c r="K12" s="406"/>
      <c r="L12" s="406"/>
      <c r="M12" s="406"/>
    </row>
    <row r="13" spans="1:15" s="228" customFormat="1" ht="9.75" customHeight="1">
      <c r="A13" s="47" t="s">
        <v>63</v>
      </c>
      <c r="B13" s="184">
        <v>70.727489810202144</v>
      </c>
      <c r="C13" s="184">
        <v>84.882712324634184</v>
      </c>
      <c r="D13" s="185">
        <v>57.386459564409897</v>
      </c>
      <c r="E13" s="220"/>
      <c r="F13" s="220"/>
      <c r="G13" s="406"/>
      <c r="H13" s="406"/>
      <c r="I13" s="406"/>
      <c r="J13" s="406"/>
      <c r="K13" s="406"/>
      <c r="L13" s="406"/>
      <c r="M13" s="406"/>
    </row>
    <row r="14" spans="1:15" s="228" customFormat="1" ht="9.75" customHeight="1">
      <c r="A14" s="47" t="s">
        <v>62</v>
      </c>
      <c r="B14" s="180">
        <v>69.614655620666596</v>
      </c>
      <c r="C14" s="180">
        <v>64.060692914969579</v>
      </c>
      <c r="D14" s="181">
        <v>74.849160720474202</v>
      </c>
      <c r="E14" s="220"/>
      <c r="F14" s="220"/>
      <c r="G14" s="406"/>
      <c r="H14" s="406"/>
      <c r="I14" s="406"/>
      <c r="J14" s="406"/>
      <c r="K14" s="406"/>
      <c r="L14" s="406"/>
      <c r="M14" s="406"/>
    </row>
    <row r="15" spans="1:15" s="228" customFormat="1" ht="9.75" customHeight="1">
      <c r="A15" s="48" t="s">
        <v>148</v>
      </c>
      <c r="B15" s="184">
        <v>48.995506272462897</v>
      </c>
      <c r="C15" s="184">
        <v>41.054771961582944</v>
      </c>
      <c r="D15" s="185">
        <v>56.479498594536302</v>
      </c>
      <c r="E15" s="220"/>
      <c r="F15" s="220"/>
      <c r="G15" s="406"/>
      <c r="H15" s="406"/>
      <c r="I15" s="406"/>
      <c r="J15" s="406"/>
      <c r="K15" s="406"/>
      <c r="L15" s="406"/>
      <c r="M15" s="406"/>
    </row>
    <row r="16" spans="1:15" s="228" customFormat="1" ht="9.75" customHeight="1">
      <c r="A16" s="179" t="s">
        <v>64</v>
      </c>
      <c r="B16" s="186">
        <v>47.034399049714601</v>
      </c>
      <c r="C16" s="186">
        <v>45.464059435812338</v>
      </c>
      <c r="D16" s="187">
        <v>48.514414518484301</v>
      </c>
      <c r="E16" s="220"/>
      <c r="F16" s="220"/>
      <c r="G16" s="406"/>
      <c r="H16" s="406"/>
      <c r="I16" s="406"/>
      <c r="J16" s="406"/>
      <c r="K16" s="406"/>
      <c r="L16" s="406"/>
      <c r="M16" s="406"/>
    </row>
    <row r="17" spans="1:13" s="228" customFormat="1" ht="10.5" customHeight="1">
      <c r="A17" s="43" t="s">
        <v>59</v>
      </c>
      <c r="E17" s="220"/>
      <c r="F17" s="220"/>
      <c r="G17" s="406"/>
      <c r="H17" s="406"/>
      <c r="I17" s="406"/>
      <c r="J17" s="406"/>
      <c r="K17" s="406"/>
      <c r="L17" s="406"/>
      <c r="M17" s="406"/>
    </row>
    <row r="18" spans="1:13" s="228" customFormat="1" ht="7.5" customHeight="1">
      <c r="A18" s="43"/>
      <c r="E18" s="220"/>
      <c r="F18" s="220"/>
      <c r="G18" s="406"/>
      <c r="H18" s="406"/>
      <c r="I18" s="406"/>
      <c r="J18" s="406"/>
      <c r="K18" s="406"/>
      <c r="L18" s="406"/>
      <c r="M18" s="406"/>
    </row>
    <row r="19" spans="1:13" s="228" customFormat="1" ht="21" customHeight="1">
      <c r="A19" s="791" t="s">
        <v>413</v>
      </c>
      <c r="B19" s="791"/>
      <c r="C19" s="791"/>
      <c r="D19" s="792"/>
      <c r="E19" s="220"/>
      <c r="F19" s="220"/>
      <c r="G19" s="406"/>
      <c r="H19" s="406"/>
      <c r="I19" s="406"/>
      <c r="J19" s="406"/>
      <c r="K19" s="406"/>
      <c r="L19" s="406"/>
      <c r="M19" s="406"/>
    </row>
    <row r="20" spans="1:13" s="228" customFormat="1" ht="11.25" customHeight="1">
      <c r="E20" s="220"/>
      <c r="F20" s="220"/>
      <c r="G20" s="406"/>
      <c r="H20" s="505" t="s">
        <v>193</v>
      </c>
      <c r="I20" s="505" t="s">
        <v>120</v>
      </c>
      <c r="J20" s="406"/>
      <c r="K20" s="406"/>
      <c r="L20" s="406"/>
      <c r="M20" s="406"/>
    </row>
    <row r="21" spans="1:13" s="228" customFormat="1" ht="11.25" customHeight="1">
      <c r="E21" s="220"/>
      <c r="F21" s="220"/>
      <c r="G21" s="506" t="s">
        <v>45</v>
      </c>
      <c r="H21" s="507">
        <v>0.57566444292553909</v>
      </c>
      <c r="I21" s="507">
        <v>0.47034399049714604</v>
      </c>
      <c r="J21" s="406"/>
      <c r="K21" s="406"/>
      <c r="L21" s="406"/>
      <c r="M21" s="406"/>
    </row>
    <row r="22" spans="1:13" s="228" customFormat="1" ht="11.25" customHeight="1">
      <c r="E22" s="220"/>
      <c r="F22" s="220"/>
      <c r="G22" s="506" t="s">
        <v>102</v>
      </c>
      <c r="H22" s="507">
        <v>0.34334782387129303</v>
      </c>
      <c r="I22" s="507">
        <v>0.48995506272462896</v>
      </c>
      <c r="J22" s="406"/>
      <c r="K22" s="406"/>
      <c r="L22" s="406"/>
      <c r="M22" s="406"/>
    </row>
    <row r="23" spans="1:13" s="228" customFormat="1" ht="12" customHeight="1">
      <c r="E23" s="220"/>
      <c r="F23" s="220"/>
      <c r="G23" s="506" t="s">
        <v>411</v>
      </c>
      <c r="H23" s="507">
        <v>0.23157346766731599</v>
      </c>
      <c r="I23" s="507">
        <v>0.70727489810202149</v>
      </c>
      <c r="J23" s="406"/>
      <c r="K23" s="406"/>
      <c r="L23" s="406"/>
      <c r="M23" s="406"/>
    </row>
    <row r="24" spans="1:13" s="228" customFormat="1" ht="12" customHeight="1">
      <c r="E24" s="14"/>
      <c r="F24" s="14"/>
      <c r="G24" s="442" t="s">
        <v>440</v>
      </c>
      <c r="H24" s="507">
        <v>0.52429193235128602</v>
      </c>
      <c r="I24" s="507">
        <v>0.69614655620666599</v>
      </c>
      <c r="J24" s="406"/>
      <c r="K24" s="406"/>
      <c r="L24" s="406"/>
      <c r="M24" s="406"/>
    </row>
    <row r="25" spans="1:13" s="228" customFormat="1" ht="12" customHeight="1">
      <c r="A25" s="332"/>
      <c r="B25" s="332"/>
      <c r="C25" s="332"/>
      <c r="D25" s="7"/>
      <c r="E25" s="14"/>
      <c r="F25" s="14"/>
      <c r="G25" s="506" t="s">
        <v>146</v>
      </c>
      <c r="H25" s="507">
        <v>0.51046970504065503</v>
      </c>
      <c r="I25" s="507">
        <v>0.98243679885575386</v>
      </c>
      <c r="J25" s="406"/>
      <c r="K25" s="406"/>
      <c r="L25" s="406"/>
      <c r="M25" s="406"/>
    </row>
    <row r="26" spans="1:13" s="228" customFormat="1" ht="12" customHeight="1">
      <c r="A26" s="107"/>
      <c r="B26" s="107"/>
      <c r="C26" s="107"/>
      <c r="D26" s="107"/>
      <c r="E26" s="220"/>
      <c r="F26" s="220"/>
      <c r="G26" s="406"/>
      <c r="H26" s="508"/>
      <c r="I26" s="406"/>
      <c r="J26" s="406"/>
      <c r="K26" s="406"/>
      <c r="L26" s="406"/>
      <c r="M26" s="406"/>
    </row>
    <row r="27" spans="1:13" s="228" customFormat="1" ht="12" customHeight="1">
      <c r="E27" s="220"/>
      <c r="F27" s="220"/>
      <c r="G27" s="406"/>
      <c r="H27" s="406"/>
      <c r="I27" s="406"/>
      <c r="J27" s="406"/>
      <c r="K27" s="406"/>
      <c r="L27" s="406"/>
      <c r="M27" s="406"/>
    </row>
    <row r="28" spans="1:13" s="228" customFormat="1" ht="12" customHeight="1">
      <c r="A28" s="107"/>
      <c r="B28" s="107"/>
      <c r="C28" s="107"/>
      <c r="D28" s="107"/>
      <c r="E28" s="220"/>
      <c r="F28" s="220"/>
      <c r="G28" s="406"/>
      <c r="H28" s="406"/>
      <c r="I28" s="406"/>
      <c r="J28" s="406"/>
      <c r="K28" s="406"/>
      <c r="L28" s="406"/>
      <c r="M28" s="406"/>
    </row>
    <row r="29" spans="1:13" s="228" customFormat="1" ht="12" customHeight="1">
      <c r="B29" s="107"/>
      <c r="C29" s="107"/>
      <c r="D29" s="107"/>
      <c r="E29" s="220"/>
      <c r="F29" s="220"/>
      <c r="M29" s="406"/>
    </row>
    <row r="30" spans="1:13" s="228" customFormat="1" ht="11.25" customHeight="1">
      <c r="A30" s="793" t="s">
        <v>195</v>
      </c>
      <c r="B30" s="793"/>
      <c r="C30" s="793"/>
      <c r="D30" s="793"/>
      <c r="E30" s="63"/>
      <c r="F30" s="752"/>
      <c r="M30" s="406"/>
    </row>
    <row r="31" spans="1:13" s="228" customFormat="1" ht="7.5" customHeight="1">
      <c r="A31" s="44"/>
      <c r="B31" s="44"/>
      <c r="C31" s="44"/>
      <c r="D31" s="44"/>
      <c r="E31" s="63"/>
      <c r="F31" s="752"/>
      <c r="M31" s="406"/>
    </row>
    <row r="32" spans="1:13" s="228" customFormat="1" ht="21" customHeight="1">
      <c r="A32" s="789" t="s">
        <v>391</v>
      </c>
      <c r="B32" s="789"/>
      <c r="C32" s="789"/>
      <c r="D32" s="789"/>
      <c r="E32" s="220"/>
      <c r="F32" s="220"/>
      <c r="G32" s="476"/>
      <c r="H32" s="476"/>
      <c r="I32" s="476" t="s">
        <v>120</v>
      </c>
      <c r="J32" s="476" t="s">
        <v>193</v>
      </c>
      <c r="K32" s="406"/>
      <c r="M32" s="406"/>
    </row>
    <row r="33" spans="1:17" s="228" customFormat="1" ht="11.25" customHeight="1">
      <c r="A33" s="342"/>
      <c r="B33" s="342"/>
      <c r="C33" s="342"/>
      <c r="D33" s="342"/>
      <c r="E33" s="220"/>
      <c r="F33" s="220" t="s">
        <v>26</v>
      </c>
      <c r="G33" s="782" t="s">
        <v>23</v>
      </c>
      <c r="H33" s="433">
        <v>2016</v>
      </c>
      <c r="I33" s="425">
        <v>0.82151458679550771</v>
      </c>
      <c r="J33" s="425">
        <v>0.41214370282827539</v>
      </c>
      <c r="K33" s="406"/>
      <c r="M33" s="406"/>
    </row>
    <row r="34" spans="1:17" s="228" customFormat="1" ht="11.25" customHeight="1">
      <c r="A34" s="107"/>
      <c r="B34" s="107"/>
      <c r="C34" s="107"/>
      <c r="D34" s="107"/>
      <c r="E34" s="220"/>
      <c r="F34" s="220"/>
      <c r="G34" s="782"/>
      <c r="H34" s="433">
        <v>2017</v>
      </c>
      <c r="I34" s="425">
        <v>0.86955212055851971</v>
      </c>
      <c r="J34" s="425">
        <v>0.50371415082770532</v>
      </c>
      <c r="K34" s="406"/>
      <c r="M34" s="406"/>
    </row>
    <row r="35" spans="1:17" s="228" customFormat="1" ht="11.25" customHeight="1">
      <c r="A35" s="107"/>
      <c r="B35" s="107"/>
      <c r="C35" s="107"/>
      <c r="D35" s="107"/>
      <c r="E35" s="220"/>
      <c r="F35" s="220"/>
      <c r="G35" s="782"/>
      <c r="H35" s="509" t="s">
        <v>406</v>
      </c>
      <c r="I35" s="425">
        <f>94.5817570215445/100</f>
        <v>0.94581757021544499</v>
      </c>
      <c r="J35" s="425">
        <f>58.4366992469536/100</f>
        <v>0.58436699246953605</v>
      </c>
      <c r="K35" s="406"/>
      <c r="M35" s="406"/>
    </row>
    <row r="36" spans="1:17" s="228" customFormat="1" ht="11.25" customHeight="1">
      <c r="A36" s="107"/>
      <c r="B36" s="107"/>
      <c r="C36" s="107"/>
      <c r="D36" s="107"/>
      <c r="E36" s="220"/>
      <c r="F36" s="220"/>
      <c r="G36" s="782" t="s">
        <v>68</v>
      </c>
      <c r="H36" s="433">
        <v>2016</v>
      </c>
      <c r="I36" s="425">
        <v>0.54562499129937836</v>
      </c>
      <c r="J36" s="425">
        <v>0.30604783268458574</v>
      </c>
      <c r="K36" s="406"/>
      <c r="M36" s="406"/>
    </row>
    <row r="37" spans="1:17" s="228" customFormat="1" ht="11.25" customHeight="1">
      <c r="A37" s="107"/>
      <c r="B37" s="107"/>
      <c r="C37" s="107"/>
      <c r="D37" s="107"/>
      <c r="E37" s="220"/>
      <c r="F37" s="220"/>
      <c r="G37" s="782"/>
      <c r="H37" s="433">
        <v>2017</v>
      </c>
      <c r="I37" s="425">
        <v>0.59190008601820909</v>
      </c>
      <c r="J37" s="425">
        <v>0.3604229854876751</v>
      </c>
      <c r="K37" s="406"/>
      <c r="M37" s="406"/>
    </row>
    <row r="38" spans="1:17" s="228" customFormat="1" ht="11.25" customHeight="1">
      <c r="A38" s="107"/>
      <c r="B38" s="107"/>
      <c r="C38" s="107"/>
      <c r="D38" s="107"/>
      <c r="E38" s="220"/>
      <c r="F38" s="220"/>
      <c r="G38" s="782"/>
      <c r="H38" s="509" t="s">
        <v>406</v>
      </c>
      <c r="I38" s="434">
        <f>75/100</f>
        <v>0.75</v>
      </c>
      <c r="J38" s="425">
        <f>46.8/100</f>
        <v>0.46799999999999997</v>
      </c>
      <c r="K38" s="406"/>
      <c r="M38" s="406"/>
    </row>
    <row r="39" spans="1:17" s="228" customFormat="1" ht="11.25" customHeight="1">
      <c r="A39" s="107"/>
      <c r="B39" s="107"/>
      <c r="C39" s="107"/>
      <c r="D39" s="107"/>
      <c r="E39" s="220"/>
      <c r="F39" s="220"/>
      <c r="G39" s="782" t="s">
        <v>69</v>
      </c>
      <c r="H39" s="433">
        <v>2016</v>
      </c>
      <c r="I39" s="425">
        <v>0.68413689365525099</v>
      </c>
      <c r="J39" s="425">
        <v>0.30791327381295841</v>
      </c>
      <c r="K39" s="406"/>
      <c r="M39" s="406"/>
      <c r="Q39" s="17"/>
    </row>
    <row r="40" spans="1:17" s="228" customFormat="1" ht="11.25" customHeight="1">
      <c r="A40" s="107"/>
      <c r="B40" s="107"/>
      <c r="C40" s="107"/>
      <c r="D40" s="107"/>
      <c r="E40" s="220"/>
      <c r="F40" s="220"/>
      <c r="G40" s="782"/>
      <c r="H40" s="433">
        <v>2017</v>
      </c>
      <c r="I40" s="425">
        <v>0.82579575338088607</v>
      </c>
      <c r="J40" s="425">
        <v>0.46328989424958633</v>
      </c>
      <c r="K40" s="406"/>
      <c r="M40" s="406"/>
      <c r="Q40" s="17"/>
    </row>
    <row r="41" spans="1:17" s="228" customFormat="1" ht="11.25" customHeight="1">
      <c r="A41" s="107"/>
      <c r="B41" s="107"/>
      <c r="C41" s="107"/>
      <c r="D41" s="107"/>
      <c r="E41" s="220"/>
      <c r="F41" s="220"/>
      <c r="G41" s="782"/>
      <c r="H41" s="433" t="s">
        <v>406</v>
      </c>
      <c r="I41" s="425">
        <f>93.6/100</f>
        <v>0.93599999999999994</v>
      </c>
      <c r="J41" s="425">
        <f>56.2/100</f>
        <v>0.56200000000000006</v>
      </c>
      <c r="K41" s="406"/>
      <c r="M41" s="406"/>
      <c r="Q41" s="17"/>
    </row>
    <row r="42" spans="1:17" s="228" customFormat="1" ht="11.25" customHeight="1">
      <c r="A42" s="107"/>
      <c r="B42" s="107"/>
      <c r="C42" s="107"/>
      <c r="D42" s="107"/>
      <c r="E42" s="220"/>
      <c r="F42" s="220"/>
      <c r="G42" s="406"/>
      <c r="H42" s="406"/>
      <c r="I42" s="406"/>
      <c r="J42" s="406"/>
      <c r="K42" s="406"/>
      <c r="M42" s="406"/>
      <c r="Q42" s="17"/>
    </row>
    <row r="43" spans="1:17" s="228" customFormat="1" ht="11.25" customHeight="1">
      <c r="A43" s="107"/>
      <c r="B43" s="107"/>
      <c r="C43" s="107"/>
      <c r="D43" s="107"/>
      <c r="E43" s="220"/>
      <c r="F43" s="220"/>
      <c r="G43" s="406"/>
      <c r="H43" s="406"/>
      <c r="I43" s="406"/>
      <c r="J43" s="406"/>
      <c r="K43" s="406"/>
      <c r="M43" s="406"/>
      <c r="Q43" s="17"/>
    </row>
    <row r="44" spans="1:17" s="228" customFormat="1" ht="11.25" customHeight="1">
      <c r="A44" s="107"/>
      <c r="B44" s="107"/>
      <c r="E44" s="220"/>
      <c r="F44" s="220"/>
      <c r="M44" s="406"/>
      <c r="Q44" s="17"/>
    </row>
    <row r="45" spans="1:17" s="228" customFormat="1" ht="11.25" customHeight="1">
      <c r="A45" s="43" t="s">
        <v>492</v>
      </c>
      <c r="B45" s="107"/>
      <c r="E45" s="220"/>
      <c r="F45" s="220"/>
      <c r="M45" s="406"/>
      <c r="Q45" s="17"/>
    </row>
    <row r="46" spans="1:17" s="228" customFormat="1" ht="15" customHeight="1">
      <c r="B46" s="107"/>
      <c r="C46" s="107"/>
      <c r="D46" s="334" t="s">
        <v>412</v>
      </c>
      <c r="E46" s="220"/>
      <c r="F46" s="220"/>
      <c r="M46" s="406"/>
      <c r="Q46" s="17"/>
    </row>
    <row r="47" spans="1:17" s="228" customFormat="1" ht="16.5" customHeight="1">
      <c r="C47" s="107"/>
      <c r="E47" s="220"/>
      <c r="F47" s="220"/>
      <c r="M47" s="406"/>
      <c r="Q47" s="17"/>
    </row>
    <row r="48" spans="1:17" s="228" customFormat="1" ht="9.75">
      <c r="C48" s="107"/>
      <c r="D48" s="107"/>
      <c r="E48" s="220"/>
      <c r="F48" s="220"/>
      <c r="G48" s="406"/>
      <c r="H48" s="406"/>
      <c r="I48" s="406"/>
      <c r="J48" s="406"/>
      <c r="K48" s="406"/>
      <c r="L48" s="406"/>
      <c r="M48" s="406"/>
      <c r="Q48" s="17"/>
    </row>
    <row r="49" spans="3:16" s="105" customFormat="1" ht="9.75">
      <c r="C49" s="104"/>
      <c r="D49" s="104"/>
      <c r="E49" s="220"/>
      <c r="F49" s="220"/>
      <c r="G49" s="446"/>
      <c r="H49" s="410"/>
      <c r="I49" s="410"/>
      <c r="J49" s="410"/>
      <c r="K49" s="410"/>
      <c r="L49" s="410"/>
      <c r="M49" s="511"/>
      <c r="N49" s="62"/>
      <c r="O49" s="62"/>
      <c r="P49" s="228"/>
    </row>
    <row r="50" spans="3:16" s="105" customFormat="1" ht="9.75">
      <c r="C50" s="104"/>
      <c r="D50" s="104"/>
      <c r="E50" s="220"/>
      <c r="F50" s="220"/>
      <c r="G50" s="406"/>
      <c r="H50" s="406"/>
      <c r="I50" s="512"/>
      <c r="J50" s="406"/>
      <c r="K50" s="406"/>
      <c r="L50" s="406"/>
      <c r="M50" s="406"/>
      <c r="N50" s="230"/>
      <c r="O50" s="225"/>
      <c r="P50" s="228"/>
    </row>
    <row r="51" spans="3:16" s="105" customFormat="1" ht="9.75">
      <c r="C51" s="104"/>
      <c r="D51" s="104"/>
      <c r="E51" s="220"/>
      <c r="F51" s="220"/>
      <c r="G51" s="411"/>
      <c r="H51" s="533"/>
      <c r="I51" s="533"/>
      <c r="J51" s="533"/>
      <c r="K51" s="533"/>
      <c r="L51" s="411"/>
      <c r="M51" s="533"/>
      <c r="N51" s="534"/>
      <c r="O51" s="534"/>
      <c r="P51" s="220"/>
    </row>
    <row r="52" spans="3:16" s="105" customFormat="1" ht="9.75">
      <c r="C52" s="104"/>
      <c r="D52" s="104"/>
      <c r="E52" s="220"/>
      <c r="F52" s="220"/>
      <c r="G52" s="535"/>
      <c r="H52" s="536"/>
      <c r="I52" s="536"/>
      <c r="J52" s="536"/>
      <c r="K52" s="487"/>
      <c r="L52" s="511"/>
      <c r="M52" s="487"/>
      <c r="N52" s="70"/>
      <c r="O52" s="70"/>
      <c r="P52" s="220"/>
    </row>
    <row r="53" spans="3:16" s="105" customFormat="1" ht="9.75">
      <c r="C53" s="104"/>
      <c r="D53" s="104"/>
      <c r="E53" s="220"/>
      <c r="F53" s="220"/>
      <c r="G53" s="515"/>
      <c r="H53" s="514"/>
      <c r="I53" s="514"/>
      <c r="J53" s="514"/>
      <c r="K53" s="426"/>
      <c r="L53" s="516"/>
      <c r="M53" s="426"/>
      <c r="N53" s="65"/>
      <c r="O53" s="65"/>
      <c r="P53" s="228"/>
    </row>
    <row r="54" spans="3:16" s="105" customFormat="1" ht="15.75" customHeight="1">
      <c r="C54" s="104"/>
      <c r="D54" s="104"/>
      <c r="E54" s="220"/>
      <c r="F54" s="220"/>
      <c r="G54" s="513"/>
      <c r="H54" s="517"/>
      <c r="I54" s="517"/>
      <c r="J54" s="518"/>
      <c r="K54" s="426"/>
      <c r="L54" s="446"/>
      <c r="M54" s="426"/>
      <c r="N54" s="65"/>
      <c r="O54" s="65"/>
      <c r="P54" s="228"/>
    </row>
    <row r="55" spans="3:16" s="105" customFormat="1" ht="9.75">
      <c r="C55" s="104"/>
      <c r="D55" s="104"/>
      <c r="E55" s="220"/>
      <c r="F55" s="220"/>
      <c r="G55" s="515"/>
      <c r="H55" s="514"/>
      <c r="I55" s="514"/>
      <c r="J55" s="514"/>
      <c r="K55" s="426"/>
      <c r="L55" s="516"/>
      <c r="M55" s="426"/>
      <c r="N55" s="65"/>
      <c r="O55" s="65"/>
      <c r="P55" s="228"/>
    </row>
    <row r="56" spans="3:16" s="105" customFormat="1" ht="9.75">
      <c r="C56" s="104"/>
      <c r="D56" s="104"/>
      <c r="E56" s="220"/>
      <c r="F56" s="220"/>
      <c r="G56" s="515"/>
      <c r="H56" s="514"/>
      <c r="I56" s="514"/>
      <c r="J56" s="514"/>
      <c r="K56" s="426"/>
      <c r="L56" s="516"/>
      <c r="M56" s="426"/>
      <c r="N56" s="65"/>
      <c r="O56" s="65"/>
      <c r="P56" s="228"/>
    </row>
    <row r="57" spans="3:16" s="105" customFormat="1" ht="9.75">
      <c r="C57" s="104"/>
      <c r="D57" s="104"/>
      <c r="E57" s="220"/>
      <c r="F57" s="220"/>
      <c r="G57" s="515"/>
      <c r="H57" s="514"/>
      <c r="I57" s="514"/>
      <c r="J57" s="514"/>
      <c r="K57" s="426"/>
      <c r="L57" s="516"/>
      <c r="M57" s="426"/>
      <c r="N57" s="65"/>
      <c r="O57" s="65"/>
      <c r="P57" s="228"/>
    </row>
    <row r="58" spans="3:16" s="105" customFormat="1" ht="9.75">
      <c r="C58" s="104"/>
      <c r="D58" s="104"/>
      <c r="E58" s="220"/>
      <c r="F58" s="220"/>
      <c r="G58" s="513"/>
      <c r="H58" s="517"/>
      <c r="I58" s="517"/>
      <c r="J58" s="517"/>
      <c r="K58" s="426"/>
      <c r="L58" s="446"/>
      <c r="M58" s="426"/>
      <c r="N58" s="65"/>
      <c r="O58" s="65"/>
      <c r="P58" s="228"/>
    </row>
    <row r="59" spans="3:16">
      <c r="G59" s="515"/>
      <c r="H59" s="514"/>
      <c r="I59" s="514"/>
      <c r="J59" s="514"/>
      <c r="K59" s="426"/>
      <c r="L59" s="442"/>
      <c r="M59" s="426"/>
      <c r="N59" s="65"/>
      <c r="O59" s="65"/>
      <c r="P59" s="228"/>
    </row>
    <row r="60" spans="3:16">
      <c r="G60" s="515"/>
      <c r="H60" s="514"/>
      <c r="I60" s="514"/>
      <c r="J60" s="514"/>
      <c r="K60" s="426"/>
      <c r="L60" s="409"/>
      <c r="M60" s="426"/>
      <c r="N60" s="65"/>
      <c r="O60" s="65"/>
      <c r="P60" s="228"/>
    </row>
    <row r="61" spans="3:16">
      <c r="G61" s="515"/>
      <c r="H61" s="514"/>
      <c r="I61" s="514"/>
      <c r="J61" s="514"/>
      <c r="K61" s="426"/>
      <c r="L61" s="442"/>
      <c r="M61" s="426"/>
      <c r="N61" s="65"/>
      <c r="O61" s="65"/>
      <c r="P61" s="228"/>
    </row>
    <row r="62" spans="3:16">
      <c r="G62" s="515"/>
      <c r="H62" s="514"/>
      <c r="I62" s="514"/>
      <c r="J62" s="514"/>
      <c r="K62" s="426"/>
      <c r="L62" s="442"/>
      <c r="M62" s="426"/>
      <c r="N62" s="65"/>
      <c r="O62" s="65"/>
      <c r="P62" s="228"/>
    </row>
    <row r="63" spans="3:16">
      <c r="C63" s="1"/>
      <c r="D63" s="1"/>
      <c r="G63" s="515"/>
      <c r="H63" s="514"/>
      <c r="I63" s="514"/>
      <c r="J63" s="514"/>
      <c r="K63" s="426"/>
      <c r="L63" s="409"/>
      <c r="M63" s="426"/>
      <c r="N63" s="65"/>
      <c r="O63" s="65"/>
      <c r="P63" s="228"/>
    </row>
    <row r="64" spans="3:16">
      <c r="G64" s="515"/>
      <c r="H64" s="514"/>
      <c r="I64" s="514"/>
      <c r="J64" s="514"/>
      <c r="K64" s="426"/>
      <c r="L64" s="409"/>
      <c r="M64" s="426"/>
      <c r="N64" s="65"/>
      <c r="O64" s="65"/>
      <c r="P64" s="228"/>
    </row>
    <row r="65" spans="7:16">
      <c r="G65" s="515"/>
      <c r="H65" s="514"/>
      <c r="I65" s="514"/>
      <c r="J65" s="514"/>
      <c r="K65" s="426"/>
      <c r="L65" s="409"/>
      <c r="M65" s="426"/>
      <c r="N65" s="65"/>
      <c r="O65" s="65"/>
      <c r="P65" s="228"/>
    </row>
    <row r="66" spans="7:16">
      <c r="G66" s="519"/>
      <c r="H66" s="520"/>
      <c r="I66" s="520"/>
      <c r="J66" s="520"/>
      <c r="K66" s="426"/>
      <c r="L66" s="442"/>
      <c r="M66" s="426"/>
      <c r="N66" s="65"/>
      <c r="O66" s="65"/>
      <c r="P66" s="228"/>
    </row>
    <row r="67" spans="7:16">
      <c r="G67" s="519"/>
      <c r="H67" s="520"/>
      <c r="I67" s="520"/>
      <c r="J67" s="520"/>
      <c r="K67" s="426"/>
      <c r="L67" s="442"/>
      <c r="M67" s="426"/>
      <c r="N67" s="65"/>
      <c r="O67" s="65"/>
      <c r="P67" s="228"/>
    </row>
    <row r="68" spans="7:16">
      <c r="G68" s="519"/>
      <c r="H68" s="520"/>
      <c r="I68" s="520"/>
      <c r="J68" s="520"/>
      <c r="K68" s="406"/>
      <c r="L68" s="406"/>
      <c r="M68" s="406"/>
      <c r="N68" s="228"/>
      <c r="O68" s="228"/>
      <c r="P68" s="228"/>
    </row>
    <row r="69" spans="7:16">
      <c r="G69" s="519"/>
      <c r="H69" s="520"/>
      <c r="I69" s="520"/>
      <c r="J69" s="520"/>
      <c r="K69" s="406"/>
      <c r="L69" s="406"/>
      <c r="M69" s="406"/>
      <c r="N69" s="228"/>
      <c r="O69" s="228"/>
      <c r="P69" s="228"/>
    </row>
    <row r="70" spans="7:16">
      <c r="G70" s="406"/>
      <c r="H70" s="406"/>
      <c r="I70" s="406"/>
      <c r="J70" s="406"/>
      <c r="K70" s="406"/>
      <c r="L70" s="406"/>
      <c r="M70" s="406"/>
      <c r="N70" s="228"/>
      <c r="O70" s="228"/>
      <c r="P70" s="228"/>
    </row>
    <row r="71" spans="7:16">
      <c r="G71" s="406"/>
      <c r="H71" s="406"/>
      <c r="I71" s="406"/>
      <c r="J71" s="406"/>
      <c r="K71" s="406"/>
      <c r="L71" s="406"/>
      <c r="M71" s="406"/>
      <c r="N71" s="228"/>
      <c r="O71" s="228"/>
      <c r="P71" s="228"/>
    </row>
    <row r="72" spans="7:16">
      <c r="G72" s="521"/>
      <c r="H72" s="406"/>
      <c r="I72" s="406"/>
      <c r="J72" s="406"/>
      <c r="K72" s="406"/>
      <c r="L72" s="406"/>
      <c r="M72" s="406"/>
      <c r="N72" s="228"/>
      <c r="O72" s="32"/>
      <c r="P72" s="228"/>
    </row>
    <row r="73" spans="7:16">
      <c r="G73" s="406"/>
      <c r="H73" s="522"/>
      <c r="I73" s="487"/>
      <c r="J73" s="463"/>
      <c r="K73" s="463"/>
      <c r="L73" s="406"/>
      <c r="M73" s="463"/>
      <c r="N73" s="231"/>
      <c r="O73" s="111"/>
      <c r="P73" s="228"/>
    </row>
    <row r="74" spans="7:16">
      <c r="G74" s="406"/>
      <c r="H74" s="505"/>
      <c r="I74" s="505"/>
      <c r="J74" s="463"/>
      <c r="K74" s="463"/>
      <c r="L74" s="410"/>
      <c r="M74" s="476"/>
      <c r="N74" s="97"/>
      <c r="O74" s="228"/>
      <c r="P74" s="228"/>
    </row>
    <row r="75" spans="7:16">
      <c r="G75" s="523"/>
      <c r="H75" s="524"/>
      <c r="I75" s="524"/>
      <c r="J75" s="406"/>
      <c r="K75" s="406"/>
      <c r="L75" s="523"/>
      <c r="M75" s="525"/>
      <c r="N75" s="232"/>
      <c r="O75" s="228"/>
      <c r="P75" s="228"/>
    </row>
    <row r="76" spans="7:16">
      <c r="G76" s="523"/>
      <c r="H76" s="524"/>
      <c r="I76" s="524"/>
      <c r="J76" s="406"/>
      <c r="K76" s="406"/>
      <c r="L76" s="523"/>
      <c r="M76" s="525"/>
      <c r="N76" s="232"/>
      <c r="O76" s="228"/>
      <c r="P76" s="228"/>
    </row>
    <row r="77" spans="7:16">
      <c r="G77" s="523"/>
      <c r="H77" s="524"/>
      <c r="I77" s="524"/>
      <c r="J77" s="406"/>
      <c r="K77" s="406"/>
      <c r="L77" s="523"/>
      <c r="M77" s="525"/>
      <c r="N77" s="232"/>
      <c r="O77" s="228"/>
      <c r="P77" s="228"/>
    </row>
    <row r="78" spans="7:16">
      <c r="G78" s="523"/>
      <c r="H78" s="524"/>
      <c r="I78" s="524"/>
      <c r="J78" s="406"/>
      <c r="K78" s="406"/>
      <c r="L78" s="523"/>
      <c r="M78" s="525"/>
      <c r="N78" s="232"/>
      <c r="O78" s="228"/>
      <c r="P78" s="228"/>
    </row>
    <row r="79" spans="7:16">
      <c r="G79" s="523"/>
      <c r="H79" s="524"/>
      <c r="I79" s="524"/>
      <c r="J79" s="406"/>
      <c r="K79" s="406"/>
      <c r="L79" s="523"/>
      <c r="M79" s="525"/>
      <c r="N79" s="232"/>
      <c r="O79" s="228"/>
      <c r="P79" s="228"/>
    </row>
    <row r="80" spans="7:16">
      <c r="G80" s="406"/>
      <c r="H80" s="406"/>
      <c r="I80" s="406"/>
      <c r="J80" s="525"/>
      <c r="K80" s="525"/>
      <c r="L80" s="523"/>
      <c r="M80" s="525"/>
      <c r="N80" s="232"/>
      <c r="O80" s="111"/>
      <c r="P80" s="228"/>
    </row>
    <row r="81" spans="7:16">
      <c r="G81" s="406"/>
      <c r="H81" s="406"/>
      <c r="I81" s="406"/>
      <c r="J81" s="406"/>
      <c r="K81" s="406"/>
      <c r="L81" s="526"/>
      <c r="M81" s="526"/>
      <c r="N81" s="111"/>
      <c r="O81" s="111"/>
      <c r="P81" s="228"/>
    </row>
    <row r="82" spans="7:16">
      <c r="G82" s="406"/>
      <c r="H82" s="406"/>
      <c r="I82" s="406"/>
      <c r="J82" s="406"/>
      <c r="K82" s="406"/>
      <c r="L82" s="526"/>
      <c r="M82" s="526"/>
      <c r="N82" s="111"/>
      <c r="O82" s="111"/>
      <c r="P82" s="228"/>
    </row>
    <row r="83" spans="7:16">
      <c r="G83" s="406"/>
      <c r="H83" s="406"/>
      <c r="I83" s="406"/>
      <c r="J83" s="406"/>
      <c r="K83" s="406"/>
      <c r="L83" s="526"/>
      <c r="M83" s="526"/>
      <c r="N83" s="111"/>
      <c r="O83" s="111"/>
      <c r="P83" s="228"/>
    </row>
    <row r="84" spans="7:16">
      <c r="G84" s="406"/>
      <c r="H84" s="406"/>
      <c r="I84" s="406"/>
      <c r="J84" s="406"/>
      <c r="K84" s="406"/>
      <c r="L84" s="526"/>
      <c r="M84" s="526"/>
      <c r="N84" s="111"/>
      <c r="O84" s="111"/>
      <c r="P84" s="228"/>
    </row>
    <row r="85" spans="7:16">
      <c r="G85" s="527"/>
      <c r="H85" s="410"/>
      <c r="I85" s="410"/>
      <c r="J85" s="410"/>
      <c r="K85" s="410"/>
      <c r="L85" s="526"/>
      <c r="M85" s="526"/>
      <c r="N85" s="111"/>
      <c r="O85" s="111"/>
      <c r="P85" s="228"/>
    </row>
    <row r="86" spans="7:16">
      <c r="G86" s="521"/>
      <c r="H86" s="521"/>
      <c r="I86" s="528"/>
      <c r="J86" s="521"/>
      <c r="K86" s="521"/>
      <c r="L86" s="406"/>
      <c r="M86" s="406"/>
      <c r="N86" s="233"/>
      <c r="O86" s="231"/>
      <c r="P86" s="228"/>
    </row>
    <row r="87" spans="7:16">
      <c r="G87" s="446"/>
      <c r="H87" s="446"/>
      <c r="I87" s="446"/>
      <c r="J87" s="446"/>
      <c r="K87" s="446"/>
      <c r="L87" s="439"/>
      <c r="M87" s="410"/>
      <c r="N87" s="97"/>
      <c r="O87" s="97"/>
      <c r="P87" s="228"/>
    </row>
    <row r="88" spans="7:16">
      <c r="G88" s="782"/>
      <c r="H88" s="433"/>
      <c r="I88" s="425"/>
      <c r="J88" s="425"/>
      <c r="K88" s="425"/>
      <c r="L88" s="782"/>
      <c r="M88" s="492"/>
      <c r="N88" s="197"/>
      <c r="O88" s="197"/>
      <c r="P88" s="17"/>
    </row>
    <row r="89" spans="7:16">
      <c r="G89" s="782"/>
      <c r="H89" s="433"/>
      <c r="I89" s="425"/>
      <c r="J89" s="425"/>
      <c r="K89" s="425"/>
      <c r="L89" s="782"/>
      <c r="M89" s="492"/>
      <c r="N89" s="197"/>
      <c r="O89" s="197"/>
      <c r="P89" s="17"/>
    </row>
    <row r="90" spans="7:16">
      <c r="G90" s="782"/>
      <c r="H90" s="509"/>
      <c r="I90" s="425"/>
      <c r="J90" s="510"/>
      <c r="K90" s="425"/>
      <c r="L90" s="782"/>
      <c r="M90" s="406"/>
      <c r="N90" s="197"/>
      <c r="O90" s="197"/>
      <c r="P90" s="17"/>
    </row>
    <row r="91" spans="7:16">
      <c r="G91" s="782"/>
      <c r="H91" s="433"/>
      <c r="I91" s="425"/>
      <c r="J91" s="425"/>
      <c r="K91" s="425"/>
      <c r="L91" s="782"/>
      <c r="M91" s="492"/>
      <c r="N91" s="197"/>
      <c r="O91" s="197"/>
      <c r="P91" s="17"/>
    </row>
    <row r="92" spans="7:16">
      <c r="G92" s="782"/>
      <c r="H92" s="433"/>
      <c r="I92" s="425"/>
      <c r="J92" s="425"/>
      <c r="K92" s="425"/>
      <c r="L92" s="782"/>
      <c r="M92" s="492"/>
      <c r="N92" s="197"/>
      <c r="O92" s="197"/>
      <c r="P92" s="17"/>
    </row>
    <row r="93" spans="7:16">
      <c r="G93" s="782"/>
      <c r="H93" s="509"/>
      <c r="I93" s="425"/>
      <c r="J93" s="425"/>
      <c r="K93" s="425"/>
      <c r="L93" s="782"/>
      <c r="M93" s="406"/>
      <c r="N93" s="197"/>
      <c r="O93" s="197"/>
      <c r="P93" s="17"/>
    </row>
    <row r="94" spans="7:16">
      <c r="G94" s="782"/>
      <c r="H94" s="433"/>
      <c r="I94" s="425"/>
      <c r="J94" s="425"/>
      <c r="K94" s="425"/>
      <c r="L94" s="782"/>
      <c r="M94" s="492"/>
      <c r="N94" s="197"/>
      <c r="O94" s="197"/>
      <c r="P94" s="17"/>
    </row>
    <row r="95" spans="7:16">
      <c r="G95" s="782"/>
      <c r="H95" s="433"/>
      <c r="I95" s="425"/>
      <c r="J95" s="425"/>
      <c r="K95" s="425"/>
      <c r="L95" s="782"/>
      <c r="M95" s="492"/>
      <c r="N95" s="197"/>
      <c r="O95" s="197"/>
      <c r="P95" s="17"/>
    </row>
    <row r="96" spans="7:16">
      <c r="G96" s="782"/>
      <c r="H96" s="433"/>
      <c r="I96" s="425"/>
      <c r="J96" s="425"/>
      <c r="K96" s="425"/>
      <c r="L96" s="782"/>
      <c r="M96" s="492"/>
      <c r="N96" s="197"/>
      <c r="O96" s="197"/>
      <c r="P96" s="17"/>
    </row>
    <row r="97" spans="7:16">
      <c r="G97" s="529"/>
      <c r="H97" s="529"/>
      <c r="I97" s="529"/>
      <c r="J97" s="529"/>
      <c r="K97" s="529"/>
      <c r="L97" s="410"/>
      <c r="M97" s="530"/>
      <c r="N97" s="206"/>
      <c r="O97" s="206"/>
      <c r="P97" s="105"/>
    </row>
    <row r="98" spans="7:16">
      <c r="G98" s="529"/>
      <c r="H98" s="529"/>
      <c r="I98" s="531"/>
      <c r="J98" s="531"/>
      <c r="K98" s="529"/>
      <c r="L98" s="530"/>
      <c r="M98" s="530"/>
      <c r="N98" s="50"/>
      <c r="O98" s="50"/>
      <c r="P98" s="105"/>
    </row>
    <row r="99" spans="7:16">
      <c r="G99" s="529"/>
      <c r="H99" s="529"/>
      <c r="I99" s="531"/>
      <c r="J99" s="531"/>
      <c r="K99" s="529"/>
      <c r="L99" s="530"/>
      <c r="M99" s="530"/>
      <c r="N99" s="50"/>
      <c r="O99" s="50"/>
      <c r="P99" s="105"/>
    </row>
    <row r="100" spans="7:16">
      <c r="G100" s="529"/>
      <c r="H100" s="529"/>
      <c r="I100" s="531"/>
      <c r="J100" s="531"/>
      <c r="K100" s="529"/>
      <c r="L100" s="530"/>
      <c r="M100" s="530"/>
      <c r="N100" s="50"/>
      <c r="O100" s="50"/>
      <c r="P100" s="105"/>
    </row>
  </sheetData>
  <mergeCells count="14">
    <mergeCell ref="G33:G35"/>
    <mergeCell ref="G36:G38"/>
    <mergeCell ref="G39:G41"/>
    <mergeCell ref="A32:D32"/>
    <mergeCell ref="A1:D1"/>
    <mergeCell ref="A2:D2"/>
    <mergeCell ref="A19:D19"/>
    <mergeCell ref="A30:D30"/>
    <mergeCell ref="G88:G90"/>
    <mergeCell ref="L88:L90"/>
    <mergeCell ref="G91:G93"/>
    <mergeCell ref="L91:L93"/>
    <mergeCell ref="G94:G96"/>
    <mergeCell ref="L94:L96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5:H4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102" customWidth="1"/>
    <col min="2" max="2" width="2.85546875" style="13" customWidth="1"/>
    <col min="3" max="3" width="13.85546875" style="79" customWidth="1"/>
    <col min="4" max="4" width="10" style="466" customWidth="1"/>
    <col min="5" max="5" width="5.7109375" style="466" customWidth="1"/>
    <col min="6" max="6" width="3.85546875" style="466" customWidth="1"/>
    <col min="7" max="7" width="10" style="466" customWidth="1"/>
    <col min="8" max="11" width="5.7109375" style="101" customWidth="1"/>
    <col min="12" max="12" width="2.85546875" style="101" customWidth="1"/>
    <col min="13" max="13" width="10" style="101" customWidth="1"/>
    <col min="14" max="19" width="5.7109375" style="101" customWidth="1"/>
    <col min="20" max="16384" width="9.140625" style="101"/>
  </cols>
  <sheetData>
    <row r="1" spans="1:19" s="103" customFormat="1" ht="24" customHeight="1">
      <c r="A1" s="337" t="s">
        <v>51</v>
      </c>
      <c r="B1" s="5"/>
      <c r="C1" s="115" t="s">
        <v>83</v>
      </c>
      <c r="D1" s="422"/>
      <c r="E1" s="454"/>
      <c r="F1" s="454"/>
      <c r="G1" s="454"/>
    </row>
    <row r="2" spans="1:19" s="102" customFormat="1" ht="30" customHeight="1">
      <c r="A2" s="323" t="s">
        <v>472</v>
      </c>
      <c r="B2" s="24"/>
      <c r="C2" s="115" t="s">
        <v>84</v>
      </c>
      <c r="D2" s="422"/>
      <c r="E2" s="422"/>
      <c r="F2" s="422"/>
      <c r="G2" s="422"/>
    </row>
    <row r="3" spans="1:19" s="111" customFormat="1" ht="11.25" customHeight="1">
      <c r="A3" s="114"/>
      <c r="C3" s="76"/>
      <c r="D3" s="410"/>
      <c r="E3" s="537"/>
      <c r="F3" s="410"/>
      <c r="G3" s="410"/>
    </row>
    <row r="4" spans="1:19" s="111" customFormat="1" ht="11.25" customHeight="1">
      <c r="A4" s="30"/>
      <c r="B4" s="21"/>
      <c r="C4" s="77"/>
      <c r="D4" s="794">
        <v>2018</v>
      </c>
      <c r="E4" s="794"/>
      <c r="F4" s="432"/>
      <c r="G4" s="410"/>
      <c r="Q4" s="259"/>
    </row>
    <row r="5" spans="1:19" s="111" customFormat="1" ht="11.25" customHeight="1">
      <c r="A5" s="219"/>
      <c r="C5" s="76"/>
      <c r="D5" s="449" t="s">
        <v>15</v>
      </c>
      <c r="E5" s="538">
        <v>6.0076999999999998E-2</v>
      </c>
      <c r="F5" s="410"/>
      <c r="G5" s="410"/>
      <c r="Q5" s="258"/>
    </row>
    <row r="6" spans="1:19" s="111" customFormat="1" ht="11.25" customHeight="1">
      <c r="A6" s="27"/>
      <c r="C6" s="76"/>
      <c r="D6" s="449" t="s">
        <v>8</v>
      </c>
      <c r="E6" s="538">
        <v>6.9566000000000003E-2</v>
      </c>
      <c r="F6" s="410"/>
      <c r="G6" s="410"/>
      <c r="Q6" s="197"/>
    </row>
    <row r="7" spans="1:19" s="111" customFormat="1" ht="11.25" customHeight="1">
      <c r="A7" s="27"/>
      <c r="C7" s="76"/>
      <c r="D7" s="449" t="s">
        <v>11</v>
      </c>
      <c r="E7" s="538">
        <v>8.4210999999999994E-2</v>
      </c>
      <c r="F7" s="410"/>
      <c r="G7" s="410"/>
      <c r="Q7" s="197"/>
      <c r="S7" s="52"/>
    </row>
    <row r="8" spans="1:19" s="111" customFormat="1" ht="11.25" customHeight="1">
      <c r="A8" s="28"/>
      <c r="C8" s="76"/>
      <c r="D8" s="449" t="s">
        <v>4</v>
      </c>
      <c r="E8" s="538">
        <v>9.8601999999999995E-2</v>
      </c>
      <c r="F8" s="410"/>
      <c r="G8" s="410"/>
      <c r="Q8" s="258"/>
    </row>
    <row r="9" spans="1:19" s="111" customFormat="1" ht="11.25" customHeight="1">
      <c r="A9" s="28"/>
      <c r="C9" s="76"/>
      <c r="D9" s="449" t="s">
        <v>2</v>
      </c>
      <c r="E9" s="538">
        <v>9.9786E-2</v>
      </c>
      <c r="F9" s="410"/>
      <c r="G9" s="410"/>
      <c r="Q9" s="197"/>
    </row>
    <row r="10" spans="1:19" s="111" customFormat="1" ht="11.25" customHeight="1">
      <c r="A10" s="29"/>
      <c r="C10" s="76"/>
      <c r="D10" s="449" t="s">
        <v>16</v>
      </c>
      <c r="E10" s="538">
        <v>0.10033599999999999</v>
      </c>
      <c r="F10" s="410"/>
      <c r="G10" s="410"/>
      <c r="Q10" s="197"/>
    </row>
    <row r="11" spans="1:19" s="111" customFormat="1" ht="11.25" customHeight="1">
      <c r="A11" s="27"/>
      <c r="C11" s="76"/>
      <c r="D11" s="449" t="s">
        <v>19</v>
      </c>
      <c r="E11" s="538">
        <v>0.10220700000000001</v>
      </c>
      <c r="F11" s="410"/>
      <c r="G11" s="410"/>
      <c r="Q11" s="197"/>
    </row>
    <row r="12" spans="1:19" s="111" customFormat="1" ht="11.25" customHeight="1">
      <c r="A12" s="27"/>
      <c r="C12" s="76"/>
      <c r="D12" s="449" t="s">
        <v>20</v>
      </c>
      <c r="E12" s="538">
        <v>0.119422</v>
      </c>
      <c r="F12" s="410"/>
      <c r="G12" s="410"/>
      <c r="Q12" s="197"/>
    </row>
    <row r="13" spans="1:19" s="111" customFormat="1" ht="11.25" customHeight="1">
      <c r="A13" s="28"/>
      <c r="C13" s="76"/>
      <c r="D13" s="449" t="s">
        <v>21</v>
      </c>
      <c r="E13" s="538">
        <v>0.12001100000000001</v>
      </c>
      <c r="F13" s="410"/>
      <c r="G13" s="410"/>
      <c r="Q13" s="197"/>
    </row>
    <row r="14" spans="1:19" s="111" customFormat="1" ht="11.25" customHeight="1">
      <c r="A14" s="28"/>
      <c r="C14" s="76"/>
      <c r="D14" s="449" t="s">
        <v>1</v>
      </c>
      <c r="E14" s="538">
        <v>0.13411699999999999</v>
      </c>
      <c r="F14" s="410"/>
      <c r="G14" s="410"/>
      <c r="Q14" s="197"/>
    </row>
    <row r="15" spans="1:19" s="111" customFormat="1" ht="11.25" customHeight="1">
      <c r="A15" s="46"/>
      <c r="B15" s="114"/>
      <c r="C15" s="78"/>
      <c r="D15" s="415" t="s">
        <v>29</v>
      </c>
      <c r="E15" s="538">
        <v>0.153915</v>
      </c>
      <c r="F15" s="410"/>
      <c r="G15" s="410"/>
      <c r="Q15" s="197"/>
    </row>
    <row r="16" spans="1:19" s="228" customFormat="1" ht="11.25" customHeight="1">
      <c r="A16" s="107"/>
      <c r="B16" s="220"/>
      <c r="C16" s="79"/>
      <c r="D16" s="449" t="s">
        <v>9</v>
      </c>
      <c r="E16" s="538">
        <v>0.156251</v>
      </c>
      <c r="F16" s="406"/>
      <c r="G16" s="406"/>
      <c r="Q16" s="262"/>
    </row>
    <row r="17" spans="1:17" s="228" customFormat="1" ht="11.25" customHeight="1">
      <c r="A17" s="332"/>
      <c r="B17" s="14"/>
      <c r="C17" s="80"/>
      <c r="D17" s="449" t="s">
        <v>12</v>
      </c>
      <c r="E17" s="538">
        <v>0.17224400000000001</v>
      </c>
      <c r="F17" s="406"/>
      <c r="G17" s="406"/>
      <c r="Q17" s="262"/>
    </row>
    <row r="18" spans="1:17" s="228" customFormat="1" ht="11.25" customHeight="1">
      <c r="A18" s="107"/>
      <c r="B18" s="220"/>
      <c r="C18" s="79"/>
      <c r="D18" s="449" t="s">
        <v>28</v>
      </c>
      <c r="E18" s="538">
        <v>0.17350399999999999</v>
      </c>
      <c r="F18" s="406"/>
      <c r="G18" s="406"/>
      <c r="Q18" s="262"/>
    </row>
    <row r="19" spans="1:17" s="228" customFormat="1" ht="11.25" customHeight="1">
      <c r="B19" s="220"/>
      <c r="C19" s="79"/>
      <c r="D19" s="449" t="s">
        <v>17</v>
      </c>
      <c r="E19" s="538">
        <v>0.187834</v>
      </c>
      <c r="F19" s="406"/>
      <c r="G19" s="406"/>
      <c r="Q19" s="262"/>
    </row>
    <row r="20" spans="1:17" s="228" customFormat="1" ht="11.25" customHeight="1">
      <c r="A20" s="107"/>
      <c r="B20" s="220"/>
      <c r="C20" s="79"/>
      <c r="D20" s="449" t="s">
        <v>10</v>
      </c>
      <c r="E20" s="538">
        <v>0.18836900000000001</v>
      </c>
      <c r="F20" s="406"/>
      <c r="G20" s="406"/>
      <c r="Q20" s="262"/>
    </row>
    <row r="21" spans="1:17" s="228" customFormat="1" ht="11.25" customHeight="1">
      <c r="A21" s="107"/>
      <c r="B21" s="220"/>
      <c r="C21" s="79"/>
      <c r="D21" s="449" t="s">
        <v>6</v>
      </c>
      <c r="E21" s="538">
        <v>0.19162199999999999</v>
      </c>
      <c r="F21" s="406"/>
      <c r="G21" s="406"/>
      <c r="Q21" s="262"/>
    </row>
    <row r="22" spans="1:17" s="228" customFormat="1" ht="11.25" customHeight="1">
      <c r="A22" s="107"/>
      <c r="B22" s="220"/>
      <c r="C22" s="79"/>
      <c r="D22" s="449" t="s">
        <v>22</v>
      </c>
      <c r="E22" s="538">
        <v>0.20135400000000001</v>
      </c>
      <c r="F22" s="406"/>
      <c r="G22" s="406"/>
      <c r="Q22" s="262"/>
    </row>
    <row r="23" spans="1:17" s="228" customFormat="1" ht="11.25" customHeight="1">
      <c r="A23" s="107"/>
      <c r="B23" s="220"/>
      <c r="C23" s="79"/>
      <c r="D23" s="449" t="s">
        <v>5</v>
      </c>
      <c r="E23" s="538">
        <v>0.20449300000000001</v>
      </c>
      <c r="F23" s="406"/>
      <c r="G23" s="406"/>
      <c r="Q23" s="262"/>
    </row>
    <row r="24" spans="1:17" s="228" customFormat="1" ht="11.25" customHeight="1">
      <c r="A24" s="107"/>
      <c r="B24" s="220"/>
      <c r="C24" s="79"/>
      <c r="D24" s="449" t="s">
        <v>24</v>
      </c>
      <c r="E24" s="538">
        <v>0.27074700000000002</v>
      </c>
      <c r="F24" s="406"/>
      <c r="G24" s="406"/>
      <c r="Q24" s="262"/>
    </row>
    <row r="25" spans="1:17" s="228" customFormat="1" ht="11.25" customHeight="1">
      <c r="A25" s="107"/>
      <c r="B25" s="220"/>
      <c r="C25" s="79"/>
      <c r="D25" s="449" t="s">
        <v>14</v>
      </c>
      <c r="E25" s="538">
        <v>0.27568100000000001</v>
      </c>
      <c r="F25" s="406"/>
      <c r="G25" s="406"/>
      <c r="Q25" s="262"/>
    </row>
    <row r="26" spans="1:17" s="228" customFormat="1" ht="11.25" customHeight="1">
      <c r="A26" s="107"/>
      <c r="B26" s="220"/>
      <c r="C26" s="79"/>
      <c r="D26" s="449" t="s">
        <v>13</v>
      </c>
      <c r="E26" s="538">
        <v>0.29292899999999999</v>
      </c>
      <c r="F26" s="406"/>
      <c r="G26" s="406"/>
      <c r="Q26" s="262"/>
    </row>
    <row r="27" spans="1:17" s="228" customFormat="1" ht="11.25" customHeight="1">
      <c r="A27" s="107"/>
      <c r="B27" s="220"/>
      <c r="C27" s="79"/>
      <c r="D27" s="449" t="s">
        <v>25</v>
      </c>
      <c r="E27" s="538">
        <v>0.293875</v>
      </c>
      <c r="F27" s="406"/>
      <c r="G27" s="406"/>
      <c r="Q27" s="262"/>
    </row>
    <row r="28" spans="1:17" s="228" customFormat="1" ht="11.25" customHeight="1">
      <c r="A28" s="107"/>
      <c r="B28" s="220"/>
      <c r="C28" s="79"/>
      <c r="D28" s="406" t="s">
        <v>7</v>
      </c>
      <c r="E28" s="434">
        <v>0.30303000000000002</v>
      </c>
      <c r="F28" s="406"/>
      <c r="G28" s="406"/>
      <c r="Q28" s="262"/>
    </row>
    <row r="29" spans="1:17" s="228" customFormat="1" ht="11.25" customHeight="1">
      <c r="A29" s="341"/>
      <c r="B29" s="220"/>
      <c r="C29" s="79"/>
      <c r="D29" s="410" t="s">
        <v>3</v>
      </c>
      <c r="E29" s="425">
        <v>0.32239699999999999</v>
      </c>
      <c r="F29" s="406"/>
      <c r="G29" s="406"/>
      <c r="Q29" s="262"/>
    </row>
    <row r="30" spans="1:17" s="228" customFormat="1" ht="11.25" customHeight="1">
      <c r="A30" s="107"/>
      <c r="B30" s="220"/>
      <c r="C30" s="79"/>
      <c r="D30" s="449" t="s">
        <v>0</v>
      </c>
      <c r="E30" s="538">
        <v>0.384552</v>
      </c>
      <c r="F30" s="406"/>
      <c r="G30" s="406"/>
      <c r="Q30" s="262"/>
    </row>
    <row r="31" spans="1:17" s="228" customFormat="1" ht="11.25" customHeight="1">
      <c r="A31" s="107"/>
      <c r="B31" s="220"/>
      <c r="C31" s="79"/>
      <c r="D31" s="449" t="s">
        <v>27</v>
      </c>
      <c r="E31" s="538">
        <v>0.50289899999999998</v>
      </c>
      <c r="F31" s="406"/>
      <c r="G31" s="406"/>
      <c r="Q31" s="262"/>
    </row>
    <row r="32" spans="1:17" s="228" customFormat="1" ht="11.25" customHeight="1">
      <c r="A32" s="107"/>
      <c r="B32" s="220"/>
      <c r="C32" s="79"/>
      <c r="D32" s="449" t="s">
        <v>18</v>
      </c>
      <c r="E32" s="538">
        <v>0.58205099999999999</v>
      </c>
      <c r="F32" s="422"/>
      <c r="G32" s="406"/>
      <c r="Q32" s="262"/>
    </row>
    <row r="33" spans="1:17" s="228" customFormat="1" ht="11.25" customHeight="1">
      <c r="A33" s="107"/>
      <c r="B33" s="220"/>
      <c r="C33" s="79"/>
      <c r="D33" s="449"/>
      <c r="E33" s="538"/>
      <c r="F33" s="422"/>
      <c r="G33" s="406"/>
      <c r="Q33" s="262"/>
    </row>
    <row r="34" spans="1:17" s="228" customFormat="1" ht="11.25" customHeight="1">
      <c r="A34" s="107"/>
      <c r="B34" s="220"/>
      <c r="C34" s="79"/>
      <c r="D34" s="449"/>
      <c r="E34" s="538"/>
      <c r="F34" s="422"/>
      <c r="G34" s="422"/>
      <c r="H34" s="250"/>
      <c r="I34" s="250"/>
      <c r="J34" s="250"/>
      <c r="K34" s="250"/>
      <c r="L34" s="250"/>
      <c r="M34" s="250"/>
      <c r="N34" s="250"/>
      <c r="O34" s="250"/>
    </row>
    <row r="35" spans="1:17" s="228" customFormat="1" ht="11.25" customHeight="1">
      <c r="A35" s="107"/>
      <c r="B35" s="220"/>
      <c r="C35" s="79"/>
      <c r="D35" s="406"/>
      <c r="E35" s="406"/>
      <c r="F35" s="422"/>
      <c r="G35" s="422"/>
    </row>
    <row r="36" spans="1:17" s="228" customFormat="1" ht="11.25" customHeight="1">
      <c r="A36" s="107"/>
      <c r="B36" s="220"/>
      <c r="C36" s="79"/>
      <c r="D36" s="406"/>
      <c r="E36" s="406"/>
      <c r="F36" s="422"/>
      <c r="G36" s="422"/>
    </row>
    <row r="37" spans="1:17" s="228" customFormat="1" ht="11.25" customHeight="1">
      <c r="A37" s="10"/>
      <c r="B37" s="220"/>
      <c r="C37" s="79"/>
      <c r="D37" s="406"/>
      <c r="E37" s="406"/>
      <c r="F37" s="406"/>
      <c r="G37" s="406"/>
    </row>
    <row r="38" spans="1:17" s="228" customFormat="1" ht="11.25" customHeight="1">
      <c r="A38" s="10"/>
      <c r="B38" s="220"/>
      <c r="C38" s="79"/>
      <c r="D38" s="406"/>
      <c r="E38" s="406"/>
      <c r="F38" s="406"/>
      <c r="G38" s="406"/>
    </row>
    <row r="39" spans="1:17" s="228" customFormat="1" ht="11.25" customHeight="1">
      <c r="A39" s="107"/>
      <c r="B39" s="220"/>
      <c r="C39" s="79"/>
      <c r="D39" s="406"/>
      <c r="E39" s="406"/>
      <c r="F39" s="406"/>
      <c r="G39" s="406"/>
    </row>
    <row r="40" spans="1:17" s="228" customFormat="1" ht="11.25" customHeight="1">
      <c r="A40" s="107"/>
      <c r="B40" s="220"/>
      <c r="C40" s="79"/>
      <c r="D40" s="406"/>
      <c r="E40" s="406"/>
      <c r="F40" s="406"/>
      <c r="G40" s="406"/>
    </row>
    <row r="41" spans="1:17" s="228" customFormat="1" ht="11.25" customHeight="1">
      <c r="A41" s="107"/>
      <c r="B41" s="220"/>
      <c r="C41" s="79"/>
      <c r="D41" s="406"/>
      <c r="E41" s="406"/>
      <c r="F41" s="406"/>
      <c r="G41" s="406"/>
    </row>
    <row r="42" spans="1:17" s="228" customFormat="1" ht="11.25" customHeight="1">
      <c r="A42" s="107"/>
      <c r="B42" s="220"/>
      <c r="C42" s="79"/>
      <c r="D42" s="406"/>
      <c r="E42" s="406"/>
      <c r="F42" s="406"/>
      <c r="G42" s="406"/>
    </row>
    <row r="43" spans="1:17" s="228" customFormat="1" ht="11.25" customHeight="1">
      <c r="A43" s="43"/>
      <c r="B43" s="220"/>
      <c r="C43" s="79"/>
      <c r="D43" s="406"/>
      <c r="E43" s="406"/>
      <c r="F43" s="406"/>
      <c r="G43" s="406"/>
    </row>
    <row r="44" spans="1:17" s="228" customFormat="1" ht="11.25" customHeight="1">
      <c r="A44" s="43"/>
      <c r="B44" s="220"/>
      <c r="C44" s="79"/>
      <c r="D44" s="406"/>
      <c r="E44" s="406"/>
      <c r="F44" s="406"/>
      <c r="G44" s="406"/>
    </row>
    <row r="45" spans="1:17" s="228" customFormat="1" ht="5.25" customHeight="1">
      <c r="A45" s="43"/>
      <c r="B45" s="220"/>
      <c r="C45" s="79"/>
      <c r="D45" s="406"/>
      <c r="E45" s="406"/>
      <c r="F45" s="406"/>
      <c r="G45" s="406"/>
    </row>
    <row r="46" spans="1:17" s="228" customFormat="1" ht="11.25" customHeight="1">
      <c r="A46" s="295" t="s">
        <v>149</v>
      </c>
      <c r="B46" s="220"/>
      <c r="C46" s="79"/>
      <c r="D46" s="406"/>
      <c r="E46" s="406"/>
      <c r="F46" s="406"/>
      <c r="G46" s="406"/>
    </row>
    <row r="47" spans="1:17" s="228" customFormat="1" ht="15" customHeight="1">
      <c r="A47" s="1" t="s">
        <v>416</v>
      </c>
      <c r="B47" s="220"/>
      <c r="C47" s="79"/>
      <c r="D47" s="406"/>
      <c r="E47" s="406"/>
      <c r="F47" s="406"/>
      <c r="G47" s="406"/>
    </row>
    <row r="48" spans="1:17" s="228" customFormat="1" ht="11.25" customHeight="1">
      <c r="A48" s="107"/>
      <c r="B48" s="220"/>
      <c r="C48" s="79"/>
      <c r="D48" s="406"/>
      <c r="E48" s="406"/>
      <c r="F48" s="406"/>
      <c r="G48" s="457"/>
      <c r="H48" s="68"/>
      <c r="I48" s="68"/>
      <c r="J48" s="252"/>
      <c r="K48" s="252"/>
      <c r="L48" s="102"/>
      <c r="M48" s="251"/>
      <c r="N48" s="102"/>
      <c r="O48" s="102"/>
      <c r="P48" s="102"/>
    </row>
    <row r="49" spans="2:16" s="228" customFormat="1" ht="11.25" customHeight="1">
      <c r="B49" s="220"/>
      <c r="C49" s="79"/>
      <c r="D49" s="406"/>
      <c r="E49" s="406"/>
      <c r="F49" s="406"/>
      <c r="G49" s="410"/>
      <c r="H49" s="68"/>
      <c r="I49" s="68"/>
      <c r="J49" s="69"/>
      <c r="K49" s="69"/>
      <c r="L49" s="111"/>
      <c r="M49" s="111"/>
      <c r="N49" s="111"/>
      <c r="O49" s="111"/>
      <c r="P49" s="111"/>
    </row>
    <row r="50" spans="2:16" s="228" customFormat="1" ht="11.25" customHeight="1">
      <c r="B50" s="220"/>
      <c r="C50" s="79"/>
      <c r="D50" s="406"/>
      <c r="E50" s="406"/>
      <c r="F50" s="406"/>
      <c r="G50" s="432"/>
      <c r="H50" s="253"/>
      <c r="I50" s="253"/>
      <c r="J50" s="253"/>
      <c r="K50" s="253"/>
      <c r="L50" s="111"/>
      <c r="M50" s="218"/>
      <c r="N50" s="259"/>
      <c r="O50" s="259"/>
      <c r="P50" s="259"/>
    </row>
    <row r="51" spans="2:16" s="105" customFormat="1" ht="11.25" customHeight="1">
      <c r="B51" s="220"/>
      <c r="C51" s="79"/>
      <c r="D51" s="406"/>
      <c r="E51" s="529"/>
      <c r="F51" s="529"/>
      <c r="G51" s="430"/>
      <c r="H51" s="257"/>
      <c r="I51" s="257"/>
      <c r="J51" s="258"/>
      <c r="K51" s="258"/>
      <c r="L51" s="249"/>
      <c r="M51" s="263"/>
      <c r="N51" s="258"/>
      <c r="O51" s="258"/>
      <c r="P51" s="258"/>
    </row>
    <row r="52" spans="2:16" s="105" customFormat="1" ht="11.25" customHeight="1">
      <c r="B52" s="220"/>
      <c r="C52" s="79"/>
      <c r="D52" s="406"/>
      <c r="E52" s="529"/>
      <c r="F52" s="529"/>
      <c r="G52" s="449"/>
      <c r="H52" s="254"/>
      <c r="I52" s="254"/>
      <c r="J52" s="255"/>
      <c r="K52" s="255"/>
      <c r="L52" s="249"/>
      <c r="M52" s="260"/>
      <c r="N52" s="197"/>
      <c r="O52" s="197"/>
      <c r="P52" s="197"/>
    </row>
    <row r="53" spans="2:16" s="105" customFormat="1" ht="11.25" customHeight="1">
      <c r="B53" s="220"/>
      <c r="C53" s="79"/>
      <c r="D53" s="529"/>
      <c r="E53" s="529"/>
      <c r="F53" s="529"/>
      <c r="G53" s="449"/>
      <c r="H53" s="254"/>
      <c r="I53" s="254"/>
      <c r="J53" s="255"/>
      <c r="K53" s="255"/>
      <c r="L53" s="249"/>
      <c r="M53" s="260"/>
      <c r="N53" s="197"/>
      <c r="O53" s="197"/>
      <c r="P53" s="197"/>
    </row>
    <row r="54" spans="2:16" s="105" customFormat="1" ht="11.25" customHeight="1">
      <c r="B54" s="220"/>
      <c r="C54" s="79"/>
      <c r="D54" s="529"/>
      <c r="E54" s="529"/>
      <c r="F54" s="529"/>
      <c r="G54" s="430"/>
      <c r="H54" s="257"/>
      <c r="I54" s="257"/>
      <c r="J54" s="258"/>
      <c r="K54" s="258"/>
      <c r="L54" s="249"/>
      <c r="M54" s="263"/>
      <c r="N54" s="258"/>
      <c r="O54" s="258"/>
      <c r="P54" s="258"/>
    </row>
    <row r="55" spans="2:16" s="105" customFormat="1" ht="11.25" customHeight="1">
      <c r="B55" s="220"/>
      <c r="C55" s="79"/>
      <c r="D55" s="529"/>
      <c r="E55" s="529"/>
      <c r="F55" s="529"/>
      <c r="G55" s="449"/>
      <c r="H55" s="254"/>
      <c r="I55" s="254"/>
      <c r="J55" s="255"/>
      <c r="K55" s="255"/>
      <c r="L55" s="249"/>
      <c r="M55" s="260"/>
      <c r="N55" s="197"/>
      <c r="O55" s="197"/>
      <c r="P55" s="197"/>
    </row>
    <row r="56" spans="2:16" s="105" customFormat="1" ht="11.25" customHeight="1">
      <c r="B56" s="220"/>
      <c r="C56" s="79"/>
      <c r="D56" s="529"/>
      <c r="E56" s="529"/>
      <c r="F56" s="529"/>
      <c r="G56" s="449"/>
      <c r="H56" s="254"/>
      <c r="I56" s="254"/>
      <c r="J56" s="255"/>
      <c r="K56" s="255"/>
      <c r="L56" s="249"/>
      <c r="M56" s="260"/>
      <c r="N56" s="197"/>
      <c r="O56" s="197"/>
      <c r="P56" s="197"/>
    </row>
    <row r="57" spans="2:16" s="105" customFormat="1" ht="11.25" customHeight="1">
      <c r="B57" s="220"/>
      <c r="C57" s="79"/>
      <c r="D57" s="529"/>
      <c r="E57" s="529"/>
      <c r="F57" s="529"/>
      <c r="G57" s="449"/>
      <c r="H57" s="254"/>
      <c r="I57" s="254"/>
      <c r="J57" s="255"/>
      <c r="K57" s="255"/>
      <c r="L57" s="249"/>
      <c r="M57" s="260"/>
      <c r="N57" s="197"/>
      <c r="O57" s="197"/>
      <c r="P57" s="197"/>
    </row>
    <row r="58" spans="2:16" s="105" customFormat="1" ht="10.5">
      <c r="B58" s="220"/>
      <c r="C58" s="79"/>
      <c r="D58" s="529"/>
      <c r="E58" s="529"/>
      <c r="F58" s="529"/>
      <c r="G58" s="449"/>
      <c r="H58" s="254"/>
      <c r="I58" s="254"/>
      <c r="J58" s="255"/>
      <c r="K58" s="255"/>
      <c r="L58" s="249"/>
      <c r="M58" s="260"/>
      <c r="N58" s="197"/>
      <c r="O58" s="197"/>
      <c r="P58" s="197"/>
    </row>
    <row r="59" spans="2:16" s="105" customFormat="1" ht="10.5">
      <c r="B59" s="220"/>
      <c r="C59" s="79"/>
      <c r="D59" s="529"/>
      <c r="E59" s="529"/>
      <c r="F59" s="529"/>
      <c r="G59" s="449"/>
      <c r="H59" s="254"/>
      <c r="I59" s="254"/>
      <c r="J59" s="255"/>
      <c r="K59" s="255"/>
      <c r="L59" s="249"/>
      <c r="M59" s="260"/>
      <c r="N59" s="197"/>
      <c r="O59" s="197"/>
      <c r="P59" s="197"/>
    </row>
    <row r="60" spans="2:16" s="105" customFormat="1" ht="10.5">
      <c r="B60" s="220"/>
      <c r="C60" s="79"/>
      <c r="D60" s="529"/>
      <c r="E60" s="529"/>
      <c r="F60" s="529"/>
      <c r="G60" s="449"/>
      <c r="H60" s="254"/>
      <c r="I60" s="254"/>
      <c r="J60" s="255"/>
      <c r="K60" s="255"/>
      <c r="L60" s="249"/>
      <c r="M60" s="260"/>
      <c r="N60" s="197"/>
      <c r="O60" s="197"/>
      <c r="P60" s="197"/>
    </row>
    <row r="61" spans="2:16">
      <c r="G61" s="449"/>
      <c r="H61" s="254"/>
      <c r="I61" s="254"/>
      <c r="J61" s="255"/>
      <c r="K61" s="255"/>
      <c r="L61" s="249"/>
      <c r="M61" s="260"/>
      <c r="N61" s="197"/>
      <c r="O61" s="197"/>
      <c r="P61" s="197"/>
    </row>
    <row r="62" spans="2:16">
      <c r="G62" s="449"/>
      <c r="H62" s="254"/>
      <c r="I62" s="254"/>
      <c r="J62" s="256"/>
      <c r="K62" s="256"/>
      <c r="L62" s="250"/>
      <c r="M62" s="261"/>
      <c r="N62" s="262"/>
      <c r="O62" s="262"/>
      <c r="P62" s="262"/>
    </row>
    <row r="63" spans="2:16">
      <c r="G63" s="449"/>
      <c r="H63" s="254"/>
      <c r="I63" s="254"/>
      <c r="J63" s="256"/>
      <c r="K63" s="256"/>
      <c r="L63" s="250"/>
      <c r="M63" s="261"/>
      <c r="N63" s="262"/>
      <c r="O63" s="262"/>
      <c r="P63" s="262"/>
    </row>
    <row r="64" spans="2:16">
      <c r="G64" s="449"/>
      <c r="H64" s="254"/>
      <c r="I64" s="254"/>
      <c r="J64" s="256"/>
      <c r="K64" s="256"/>
      <c r="L64" s="250"/>
      <c r="M64" s="261"/>
      <c r="N64" s="262"/>
      <c r="O64" s="262"/>
      <c r="P64" s="262"/>
    </row>
    <row r="65" spans="7:16">
      <c r="G65" s="449"/>
      <c r="H65" s="254"/>
      <c r="I65" s="254"/>
      <c r="J65" s="256"/>
      <c r="K65" s="256"/>
      <c r="L65" s="250"/>
      <c r="M65" s="261"/>
      <c r="N65" s="262"/>
      <c r="O65" s="262"/>
      <c r="P65" s="262"/>
    </row>
    <row r="66" spans="7:16">
      <c r="G66" s="449"/>
      <c r="H66" s="254"/>
      <c r="I66" s="254"/>
      <c r="J66" s="256"/>
      <c r="K66" s="256"/>
      <c r="L66" s="250"/>
      <c r="M66" s="261"/>
      <c r="N66" s="262"/>
      <c r="O66" s="262"/>
      <c r="P66" s="262"/>
    </row>
    <row r="67" spans="7:16">
      <c r="G67" s="449"/>
      <c r="H67" s="254"/>
      <c r="I67" s="254"/>
      <c r="J67" s="256"/>
      <c r="K67" s="256"/>
      <c r="L67" s="250"/>
      <c r="M67" s="261"/>
      <c r="N67" s="262"/>
      <c r="O67" s="262"/>
      <c r="P67" s="262"/>
    </row>
    <row r="68" spans="7:16">
      <c r="G68" s="449"/>
      <c r="H68" s="254"/>
      <c r="I68" s="254"/>
      <c r="J68" s="256"/>
      <c r="K68" s="256"/>
      <c r="L68" s="250"/>
      <c r="M68" s="261"/>
      <c r="N68" s="262"/>
      <c r="O68" s="262"/>
      <c r="P68" s="262"/>
    </row>
    <row r="69" spans="7:16">
      <c r="G69" s="449"/>
      <c r="H69" s="254"/>
      <c r="I69" s="254"/>
      <c r="J69" s="256"/>
      <c r="K69" s="256"/>
      <c r="L69" s="250"/>
      <c r="M69" s="261"/>
      <c r="N69" s="262"/>
      <c r="O69" s="262"/>
      <c r="P69" s="262"/>
    </row>
    <row r="70" spans="7:16">
      <c r="G70" s="449"/>
      <c r="H70" s="254"/>
      <c r="I70" s="254"/>
      <c r="J70" s="256"/>
      <c r="K70" s="256"/>
      <c r="L70" s="250"/>
      <c r="M70" s="261"/>
      <c r="N70" s="262"/>
      <c r="O70" s="262"/>
      <c r="P70" s="262"/>
    </row>
    <row r="71" spans="7:16">
      <c r="G71" s="449"/>
      <c r="H71" s="254"/>
      <c r="I71" s="254"/>
      <c r="J71" s="256"/>
      <c r="K71" s="256"/>
      <c r="L71" s="250"/>
      <c r="M71" s="261"/>
      <c r="N71" s="262"/>
      <c r="O71" s="262"/>
      <c r="P71" s="262"/>
    </row>
    <row r="72" spans="7:16">
      <c r="G72" s="449"/>
      <c r="H72" s="254"/>
      <c r="I72" s="254"/>
      <c r="J72" s="256"/>
      <c r="K72" s="256"/>
      <c r="L72" s="250"/>
      <c r="M72" s="261"/>
      <c r="N72" s="262"/>
      <c r="O72" s="262"/>
      <c r="P72" s="262"/>
    </row>
    <row r="73" spans="7:16">
      <c r="G73" s="449"/>
      <c r="H73" s="254"/>
      <c r="I73" s="254"/>
      <c r="J73" s="256"/>
      <c r="K73" s="256"/>
      <c r="L73" s="250"/>
      <c r="M73" s="261"/>
      <c r="N73" s="262"/>
      <c r="O73" s="262"/>
      <c r="P73" s="262"/>
    </row>
    <row r="74" spans="7:16">
      <c r="G74" s="449"/>
      <c r="H74" s="254"/>
      <c r="I74" s="254"/>
      <c r="J74" s="256"/>
      <c r="K74" s="256"/>
      <c r="L74" s="250"/>
      <c r="M74" s="261"/>
      <c r="N74" s="262"/>
      <c r="O74" s="262"/>
      <c r="P74" s="262"/>
    </row>
    <row r="75" spans="7:16">
      <c r="G75" s="449"/>
      <c r="H75" s="254"/>
      <c r="I75" s="254"/>
      <c r="J75" s="256"/>
      <c r="K75" s="256"/>
      <c r="L75" s="250"/>
      <c r="M75" s="261"/>
      <c r="N75" s="262"/>
      <c r="O75" s="262"/>
      <c r="P75" s="262"/>
    </row>
    <row r="76" spans="7:16">
      <c r="G76" s="449"/>
      <c r="H76" s="254"/>
      <c r="I76" s="254"/>
      <c r="J76" s="256"/>
      <c r="K76" s="256"/>
      <c r="L76" s="250"/>
      <c r="M76" s="261"/>
      <c r="N76" s="262"/>
      <c r="O76" s="262"/>
      <c r="P76" s="262"/>
    </row>
    <row r="77" spans="7:16">
      <c r="G77" s="449"/>
      <c r="H77" s="254"/>
      <c r="I77" s="254"/>
      <c r="J77" s="256"/>
      <c r="K77" s="256"/>
      <c r="L77" s="250"/>
      <c r="M77" s="261"/>
      <c r="N77" s="262"/>
      <c r="O77" s="262"/>
      <c r="P77" s="262"/>
    </row>
    <row r="78" spans="7:16">
      <c r="G78" s="449"/>
      <c r="H78" s="254"/>
      <c r="I78" s="254"/>
      <c r="J78" s="256"/>
      <c r="K78" s="256"/>
      <c r="L78" s="250"/>
      <c r="M78" s="261"/>
      <c r="N78" s="262"/>
      <c r="O78" s="262"/>
      <c r="P78" s="262"/>
    </row>
    <row r="79" spans="7:16">
      <c r="G79" s="404"/>
      <c r="H79" s="256"/>
      <c r="I79" s="256"/>
      <c r="J79" s="256"/>
      <c r="K79" s="256"/>
      <c r="L79" s="250"/>
      <c r="M79" s="261"/>
      <c r="N79" s="262"/>
      <c r="O79" s="262"/>
      <c r="P79" s="262"/>
    </row>
  </sheetData>
  <mergeCells count="1">
    <mergeCell ref="D4:E4"/>
  </mergeCells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22</vt:i4>
      </vt:variant>
    </vt:vector>
  </HeadingPairs>
  <TitlesOfParts>
    <vt:vector size="46" baseType="lpstr">
      <vt:lpstr>Seznam</vt:lpstr>
      <vt:lpstr>metodologie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'F1'!Oblast_tisku</vt:lpstr>
      <vt:lpstr>'F10'!Oblast_tisku</vt:lpstr>
      <vt:lpstr>'F11'!Oblast_tisku</vt:lpstr>
      <vt:lpstr>'F12'!Oblast_tisku</vt:lpstr>
      <vt:lpstr>'F13'!Oblast_tisku</vt:lpstr>
      <vt:lpstr>'F14'!Oblast_tisku</vt:lpstr>
      <vt:lpstr>'F15'!Oblast_tisku</vt:lpstr>
      <vt:lpstr>'F16'!Oblast_tisku</vt:lpstr>
      <vt:lpstr>'F17'!Oblast_tisku</vt:lpstr>
      <vt:lpstr>'F18'!Oblast_tisku</vt:lpstr>
      <vt:lpstr>'F19'!Oblast_tisku</vt:lpstr>
      <vt:lpstr>'F2'!Oblast_tisku</vt:lpstr>
      <vt:lpstr>'F20'!Oblast_tisku</vt:lpstr>
      <vt:lpstr>'F21'!Oblast_tisku</vt:lpstr>
      <vt:lpstr>'F22'!Oblast_tisku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  <vt:lpstr>'F9'!Oblast_tisku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2019-05-27T08:23:24Z</cp:lastPrinted>
  <dcterms:created xsi:type="dcterms:W3CDTF">2008-02-19T13:06:29Z</dcterms:created>
  <dcterms:modified xsi:type="dcterms:W3CDTF">2019-05-27T08:23:43Z</dcterms:modified>
</cp:coreProperties>
</file>