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90" tabRatio="601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<sst xmlns="http://schemas.openxmlformats.org/spreadsheetml/2006/main" count="50" uniqueCount="44">
  <si>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VOLBY</t>
  </si>
  <si>
    <t>První kolo</t>
  </si>
  <si>
    <t>Druhé kolo</t>
  </si>
  <si>
    <t>1st round</t>
  </si>
  <si>
    <t>2nd round</t>
  </si>
  <si>
    <t>Brno-město</t>
  </si>
  <si>
    <t>Ostrava-město</t>
  </si>
  <si>
    <t>Hlasy celkem</t>
  </si>
  <si>
    <t>Číslo a název 
volebního obvodu</t>
  </si>
  <si>
    <t>ELECTIONS</t>
  </si>
  <si>
    <t>Votes, total</t>
  </si>
  <si>
    <t>Volební účast
(%)</t>
  </si>
  <si>
    <t>Number and name 
of electoral district</t>
  </si>
  <si>
    <t>Počet 
zapsaných 
voličů</t>
  </si>
  <si>
    <t>Sokolov</t>
  </si>
  <si>
    <t>Chomutov</t>
  </si>
  <si>
    <t>Rokycany</t>
  </si>
  <si>
    <t>Domažlice</t>
  </si>
  <si>
    <t>České Budějovice</t>
  </si>
  <si>
    <t>Praha 12</t>
  </si>
  <si>
    <t>Praha 4</t>
  </si>
  <si>
    <t>Praha 8</t>
  </si>
  <si>
    <t>Praha 2</t>
  </si>
  <si>
    <t>Litoměřice</t>
  </si>
  <si>
    <t>Teplice</t>
  </si>
  <si>
    <t>Jablonec nad Nisou</t>
  </si>
  <si>
    <t>Mladá Boleslav</t>
  </si>
  <si>
    <t>Benešov</t>
  </si>
  <si>
    <t>Chrudim</t>
  </si>
  <si>
    <t>Náchod</t>
  </si>
  <si>
    <t>Svitavy</t>
  </si>
  <si>
    <t>Třebíč</t>
  </si>
  <si>
    <t>Břeclav</t>
  </si>
  <si>
    <t>Prostějov</t>
  </si>
  <si>
    <t>Šumperk</t>
  </si>
  <si>
    <t>Opava</t>
  </si>
  <si>
    <t>Karviná</t>
  </si>
  <si>
    <t>Vsetín</t>
  </si>
  <si>
    <t>Zlín</t>
  </si>
  <si>
    <r>
      <t>30</t>
    </r>
    <r>
      <rPr>
        <sz val="10"/>
        <rFont val="Arial"/>
        <family val="2"/>
      </rPr>
      <t>-4.</t>
    </r>
    <r>
      <rPr>
        <b/>
        <sz val="10"/>
        <rFont val="Arial"/>
        <family val="2"/>
      </rPr>
      <t xml:space="preserve"> Volby do Senátu Parlamentu ČR v roce 2012 – celkové výsledky hlasování</t>
    </r>
  </si>
  <si>
    <r>
      <t>Celkem/</t>
    </r>
    <r>
      <rPr>
        <b/>
        <i/>
        <sz val="8"/>
        <rFont val="Arial"/>
        <family val="2"/>
      </rPr>
      <t>Total</t>
    </r>
  </si>
  <si>
    <t xml:space="preserve">        Elections to the Senate of the Parliament of the CR in 2012 – overall voting results</t>
  </si>
  <si>
    <t>Number of 
registered 
voters</t>
  </si>
  <si>
    <t>Turnout (%)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</si>
</sst>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;[Red]0"/>
    <numFmt numFmtId="167" formatCode="0.00;[Red]0.0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\-#,##0\ "/>
    <numFmt numFmtId="173" formatCode="#,##0.0_ ;\-#,##0.0\ 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173" fontId="8" fillId="0" borderId="17" xfId="0" applyNumberFormat="1" applyFont="1" applyFill="1" applyBorder="1" applyAlignment="1">
      <alignment/>
    </xf>
    <xf numFmtId="173" fontId="6" fillId="0" borderId="11" xfId="0" applyNumberFormat="1" applyFont="1" applyFill="1" applyBorder="1" applyAlignment="1" quotePrefix="1">
      <alignment/>
    </xf>
    <xf numFmtId="173" fontId="6" fillId="0" borderId="11" xfId="0" applyNumberFormat="1" applyFont="1" applyFill="1" applyBorder="1" applyAlignment="1" quotePrefix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2" fontId="8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/>
    </xf>
    <xf numFmtId="172" fontId="8" fillId="0" borderId="11" xfId="0" applyNumberFormat="1" applyFont="1" applyFill="1" applyBorder="1" applyAlignment="1">
      <alignment/>
    </xf>
    <xf numFmtId="173" fontId="8" fillId="0" borderId="11" xfId="0" applyNumberFormat="1" applyFont="1" applyFill="1" applyBorder="1" applyAlignment="1" quotePrefix="1">
      <alignment/>
    </xf>
    <xf numFmtId="172" fontId="8" fillId="0" borderId="26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2" fontId="6" fillId="0" borderId="11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3" fontId="6" fillId="0" borderId="11" xfId="0" applyNumberFormat="1" applyFont="1" applyFill="1" applyBorder="1" applyAlignment="1" quotePrefix="1">
      <alignment/>
    </xf>
    <xf numFmtId="172" fontId="6" fillId="0" borderId="26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2" customWidth="1"/>
    <col min="2" max="2" width="18.125" style="2" customWidth="1"/>
    <col min="3" max="8" width="10.625" style="2" customWidth="1"/>
    <col min="9" max="16384" width="9.125" style="2" customWidth="1"/>
  </cols>
  <sheetData>
    <row r="1" spans="1:8" ht="15" customHeight="1">
      <c r="A1" s="1" t="s">
        <v>0</v>
      </c>
      <c r="H1" s="3" t="s">
        <v>9</v>
      </c>
    </row>
    <row r="2" ht="15" customHeight="1">
      <c r="A2" s="1" t="s">
        <v>39</v>
      </c>
    </row>
    <row r="3" ht="15" customHeight="1" thickBot="1">
      <c r="A3" s="4" t="s">
        <v>41</v>
      </c>
    </row>
    <row r="4" spans="1:8" ht="15.75" customHeight="1">
      <c r="A4" s="33" t="s">
        <v>8</v>
      </c>
      <c r="B4" s="34"/>
      <c r="C4" s="27" t="s">
        <v>1</v>
      </c>
      <c r="D4" s="28"/>
      <c r="E4" s="37"/>
      <c r="F4" s="27" t="s">
        <v>2</v>
      </c>
      <c r="G4" s="28"/>
      <c r="H4" s="28"/>
    </row>
    <row r="5" spans="1:8" ht="15.75" customHeight="1">
      <c r="A5" s="35"/>
      <c r="B5" s="36"/>
      <c r="C5" s="29" t="s">
        <v>3</v>
      </c>
      <c r="D5" s="30"/>
      <c r="E5" s="38"/>
      <c r="F5" s="29" t="s">
        <v>4</v>
      </c>
      <c r="G5" s="30"/>
      <c r="H5" s="30"/>
    </row>
    <row r="6" spans="1:9" ht="34.5" customHeight="1">
      <c r="A6" s="35"/>
      <c r="B6" s="36"/>
      <c r="C6" s="5" t="s">
        <v>13</v>
      </c>
      <c r="D6" s="6" t="s">
        <v>11</v>
      </c>
      <c r="E6" s="7" t="s">
        <v>7</v>
      </c>
      <c r="F6" s="7" t="s">
        <v>13</v>
      </c>
      <c r="G6" s="6" t="s">
        <v>11</v>
      </c>
      <c r="H6" s="8" t="s">
        <v>7</v>
      </c>
      <c r="I6" s="9"/>
    </row>
    <row r="7" spans="1:9" ht="34.5" customHeight="1" thickBot="1">
      <c r="A7" s="31" t="s">
        <v>12</v>
      </c>
      <c r="B7" s="32"/>
      <c r="C7" s="26" t="s">
        <v>42</v>
      </c>
      <c r="D7" s="10" t="s">
        <v>43</v>
      </c>
      <c r="E7" s="10" t="s">
        <v>10</v>
      </c>
      <c r="F7" s="26" t="s">
        <v>42</v>
      </c>
      <c r="G7" s="10" t="s">
        <v>43</v>
      </c>
      <c r="H7" s="11" t="s">
        <v>10</v>
      </c>
      <c r="I7" s="9"/>
    </row>
    <row r="8" spans="1:10" ht="18.75" customHeight="1">
      <c r="A8" s="12" t="s">
        <v>40</v>
      </c>
      <c r="B8" s="13"/>
      <c r="C8" s="39">
        <v>2795405</v>
      </c>
      <c r="D8" s="23">
        <f>975511/2795405*100</f>
        <v>34.896946954019185</v>
      </c>
      <c r="E8" s="40">
        <v>879222</v>
      </c>
      <c r="F8" s="41">
        <v>2796196</v>
      </c>
      <c r="G8" s="42">
        <v>18.6044182882745</v>
      </c>
      <c r="H8" s="43">
        <v>514092</v>
      </c>
      <c r="I8" s="9"/>
      <c r="J8" s="44"/>
    </row>
    <row r="9" spans="1:10" ht="14.25" customHeight="1">
      <c r="A9" s="14">
        <v>2</v>
      </c>
      <c r="B9" s="14" t="s">
        <v>14</v>
      </c>
      <c r="C9" s="45">
        <v>92532</v>
      </c>
      <c r="D9" s="24">
        <f>25215/92532*100</f>
        <v>27.250032421216442</v>
      </c>
      <c r="E9" s="46">
        <v>21781</v>
      </c>
      <c r="F9" s="45">
        <v>92844</v>
      </c>
      <c r="G9" s="47">
        <v>10.426091077506355</v>
      </c>
      <c r="H9" s="48">
        <v>9479</v>
      </c>
      <c r="I9" s="9"/>
      <c r="J9" s="44"/>
    </row>
    <row r="10" spans="1:10" ht="14.25" customHeight="1">
      <c r="A10" s="14">
        <v>5</v>
      </c>
      <c r="B10" s="14" t="s">
        <v>15</v>
      </c>
      <c r="C10" s="45">
        <v>100568</v>
      </c>
      <c r="D10" s="25">
        <f>30970/100568*100</f>
        <v>30.79508392331557</v>
      </c>
      <c r="E10" s="46">
        <v>27672</v>
      </c>
      <c r="F10" s="45">
        <v>100550</v>
      </c>
      <c r="G10" s="47">
        <v>11.8269517652909</v>
      </c>
      <c r="H10" s="48">
        <v>11739</v>
      </c>
      <c r="I10" s="9"/>
      <c r="J10" s="44"/>
    </row>
    <row r="11" spans="1:10" ht="14.25" customHeight="1">
      <c r="A11" s="14">
        <v>8</v>
      </c>
      <c r="B11" s="14" t="s">
        <v>16</v>
      </c>
      <c r="C11" s="45">
        <v>112729</v>
      </c>
      <c r="D11" s="25">
        <f>40891/112729*100</f>
        <v>36.27371838657311</v>
      </c>
      <c r="E11" s="46">
        <v>35447</v>
      </c>
      <c r="F11" s="45">
        <v>112765</v>
      </c>
      <c r="G11" s="47">
        <v>13.944929721101406</v>
      </c>
      <c r="H11" s="48">
        <v>15328</v>
      </c>
      <c r="I11" s="9"/>
      <c r="J11" s="44"/>
    </row>
    <row r="12" spans="1:10" ht="14.25" customHeight="1">
      <c r="A12" s="14">
        <v>11</v>
      </c>
      <c r="B12" s="14" t="s">
        <v>17</v>
      </c>
      <c r="C12" s="45">
        <v>104290</v>
      </c>
      <c r="D12" s="25">
        <f>38698/104290*100</f>
        <v>37.10614632275386</v>
      </c>
      <c r="E12" s="46">
        <v>34022</v>
      </c>
      <c r="F12" s="45">
        <v>104294</v>
      </c>
      <c r="G12" s="47">
        <v>22.72518073906457</v>
      </c>
      <c r="H12" s="48">
        <v>23519</v>
      </c>
      <c r="I12" s="9"/>
      <c r="J12" s="44"/>
    </row>
    <row r="13" spans="1:10" ht="14.25" customHeight="1">
      <c r="A13" s="14">
        <v>14</v>
      </c>
      <c r="B13" s="14" t="s">
        <v>18</v>
      </c>
      <c r="C13" s="45">
        <v>114710</v>
      </c>
      <c r="D13" s="25">
        <f>44997/114710*100</f>
        <v>39.22674570656438</v>
      </c>
      <c r="E13" s="46">
        <v>41073</v>
      </c>
      <c r="F13" s="45">
        <v>114527</v>
      </c>
      <c r="G13" s="47">
        <v>18.436700516035522</v>
      </c>
      <c r="H13" s="48">
        <v>20903</v>
      </c>
      <c r="I13" s="9"/>
      <c r="J13" s="44"/>
    </row>
    <row r="14" spans="1:10" ht="14.25" customHeight="1">
      <c r="A14" s="14">
        <v>17</v>
      </c>
      <c r="B14" s="14" t="s">
        <v>19</v>
      </c>
      <c r="C14" s="45">
        <v>91831</v>
      </c>
      <c r="D14" s="25">
        <f>27258/91831*100</f>
        <v>29.682786858468273</v>
      </c>
      <c r="E14" s="46">
        <v>26385</v>
      </c>
      <c r="F14" s="45">
        <v>91940</v>
      </c>
      <c r="G14" s="47">
        <v>22.33521862083968</v>
      </c>
      <c r="H14" s="48">
        <v>20257</v>
      </c>
      <c r="I14" s="9"/>
      <c r="J14" s="44"/>
    </row>
    <row r="15" spans="1:10" ht="14.25" customHeight="1">
      <c r="A15" s="14">
        <v>20</v>
      </c>
      <c r="B15" s="14" t="s">
        <v>20</v>
      </c>
      <c r="C15" s="45">
        <v>92817</v>
      </c>
      <c r="D15" s="25">
        <f>29219/92817*100</f>
        <v>31.480224527834338</v>
      </c>
      <c r="E15" s="46">
        <v>28531</v>
      </c>
      <c r="F15" s="45">
        <v>92814</v>
      </c>
      <c r="G15" s="47">
        <v>25.31083672721788</v>
      </c>
      <c r="H15" s="48">
        <v>23319</v>
      </c>
      <c r="I15" s="9"/>
      <c r="J15" s="44"/>
    </row>
    <row r="16" spans="1:10" ht="14.25" customHeight="1">
      <c r="A16" s="14">
        <v>23</v>
      </c>
      <c r="B16" s="14" t="s">
        <v>21</v>
      </c>
      <c r="C16" s="45">
        <v>104852</v>
      </c>
      <c r="D16" s="25">
        <f>30548/104852*100</f>
        <v>29.134398962346925</v>
      </c>
      <c r="E16" s="46">
        <v>29785</v>
      </c>
      <c r="F16" s="45">
        <v>104891</v>
      </c>
      <c r="G16" s="47">
        <v>29.77757862924369</v>
      </c>
      <c r="H16" s="48">
        <v>30890</v>
      </c>
      <c r="I16" s="9"/>
      <c r="J16" s="44"/>
    </row>
    <row r="17" spans="1:10" ht="14.25" customHeight="1">
      <c r="A17" s="14">
        <v>26</v>
      </c>
      <c r="B17" s="14" t="s">
        <v>22</v>
      </c>
      <c r="C17" s="45">
        <v>83839</v>
      </c>
      <c r="D17" s="25">
        <f>23188/83839*100</f>
        <v>27.657772635646893</v>
      </c>
      <c r="E17" s="46">
        <v>22702</v>
      </c>
      <c r="F17" s="45">
        <v>83891</v>
      </c>
      <c r="G17" s="47">
        <v>19.066407600338533</v>
      </c>
      <c r="H17" s="48">
        <v>15871</v>
      </c>
      <c r="I17" s="9"/>
      <c r="J17" s="44"/>
    </row>
    <row r="18" spans="1:13" ht="14.25" customHeight="1">
      <c r="A18" s="14">
        <v>29</v>
      </c>
      <c r="B18" s="14" t="s">
        <v>23</v>
      </c>
      <c r="C18" s="45">
        <v>120605</v>
      </c>
      <c r="D18" s="25">
        <f>43202/120605*100</f>
        <v>35.821068778243024</v>
      </c>
      <c r="E18" s="46">
        <v>38405</v>
      </c>
      <c r="F18" s="45">
        <v>120639</v>
      </c>
      <c r="G18" s="47">
        <v>16.842812025961752</v>
      </c>
      <c r="H18" s="48">
        <v>19914</v>
      </c>
      <c r="I18" s="9"/>
      <c r="J18" s="44"/>
      <c r="K18" s="15"/>
      <c r="L18" s="15"/>
      <c r="M18" s="15"/>
    </row>
    <row r="19" spans="1:10" ht="14.25" customHeight="1">
      <c r="A19" s="14">
        <v>32</v>
      </c>
      <c r="B19" s="14" t="s">
        <v>24</v>
      </c>
      <c r="C19" s="45">
        <v>103654</v>
      </c>
      <c r="D19" s="25">
        <f>34068/103654*100</f>
        <v>32.86703841626951</v>
      </c>
      <c r="E19" s="46">
        <v>31069</v>
      </c>
      <c r="F19" s="45">
        <v>103431</v>
      </c>
      <c r="G19" s="47">
        <v>19.074552116870183</v>
      </c>
      <c r="H19" s="48">
        <v>19643</v>
      </c>
      <c r="I19" s="9"/>
      <c r="J19" s="44"/>
    </row>
    <row r="20" spans="1:10" ht="14.25" customHeight="1">
      <c r="A20" s="14">
        <v>35</v>
      </c>
      <c r="B20" s="14" t="s">
        <v>25</v>
      </c>
      <c r="C20" s="45">
        <v>115008</v>
      </c>
      <c r="D20" s="25">
        <f>42631/115008*100</f>
        <v>37.06785614913745</v>
      </c>
      <c r="E20" s="46">
        <v>37550</v>
      </c>
      <c r="F20" s="45">
        <v>115032</v>
      </c>
      <c r="G20" s="47">
        <v>19.902288058974893</v>
      </c>
      <c r="H20" s="48">
        <v>22639</v>
      </c>
      <c r="I20" s="9"/>
      <c r="J20" s="44"/>
    </row>
    <row r="21" spans="1:10" ht="14.25" customHeight="1">
      <c r="A21" s="14">
        <v>38</v>
      </c>
      <c r="B21" s="14" t="s">
        <v>26</v>
      </c>
      <c r="C21" s="45">
        <v>112860</v>
      </c>
      <c r="D21" s="25">
        <f>45108/112860*100</f>
        <v>39.96810207336523</v>
      </c>
      <c r="E21" s="46">
        <v>40638</v>
      </c>
      <c r="F21" s="45">
        <v>112794</v>
      </c>
      <c r="G21" s="47">
        <v>26.573221979892548</v>
      </c>
      <c r="H21" s="48">
        <v>29801</v>
      </c>
      <c r="I21" s="9"/>
      <c r="J21" s="44"/>
    </row>
    <row r="22" spans="1:10" ht="14.25" customHeight="1">
      <c r="A22" s="14">
        <v>41</v>
      </c>
      <c r="B22" s="14" t="s">
        <v>27</v>
      </c>
      <c r="C22" s="45">
        <v>118258</v>
      </c>
      <c r="D22" s="25">
        <f>43380/118258*100</f>
        <v>36.682507737320094</v>
      </c>
      <c r="E22" s="46">
        <v>38266</v>
      </c>
      <c r="F22" s="45">
        <v>118360</v>
      </c>
      <c r="G22" s="47">
        <v>15.665765461304495</v>
      </c>
      <c r="H22" s="48">
        <v>18014</v>
      </c>
      <c r="I22" s="9"/>
      <c r="J22" s="44"/>
    </row>
    <row r="23" spans="1:10" ht="14.25" customHeight="1">
      <c r="A23" s="14">
        <v>44</v>
      </c>
      <c r="B23" s="14" t="s">
        <v>28</v>
      </c>
      <c r="C23" s="45">
        <v>114814</v>
      </c>
      <c r="D23" s="25">
        <f>46404/114814*100</f>
        <v>40.41667392478269</v>
      </c>
      <c r="E23" s="46">
        <v>42166</v>
      </c>
      <c r="F23" s="45">
        <v>114748</v>
      </c>
      <c r="G23" s="47">
        <v>19.84696901035312</v>
      </c>
      <c r="H23" s="48">
        <v>22600</v>
      </c>
      <c r="I23" s="9"/>
      <c r="J23" s="44"/>
    </row>
    <row r="24" spans="1:10" ht="14.25" customHeight="1">
      <c r="A24" s="14">
        <v>47</v>
      </c>
      <c r="B24" s="14" t="s">
        <v>29</v>
      </c>
      <c r="C24" s="45">
        <v>101951</v>
      </c>
      <c r="D24" s="25">
        <f>38915/101951*100</f>
        <v>38.170297495855856</v>
      </c>
      <c r="E24" s="46">
        <v>34226</v>
      </c>
      <c r="F24" s="45">
        <v>101951</v>
      </c>
      <c r="G24" s="47">
        <v>15.384841737697522</v>
      </c>
      <c r="H24" s="48">
        <v>15262</v>
      </c>
      <c r="I24" s="9"/>
      <c r="J24" s="44"/>
    </row>
    <row r="25" spans="1:10" ht="14.25" customHeight="1">
      <c r="A25" s="14">
        <v>50</v>
      </c>
      <c r="B25" s="14" t="s">
        <v>30</v>
      </c>
      <c r="C25" s="45">
        <v>100591</v>
      </c>
      <c r="D25" s="25">
        <f>39009/100591*100</f>
        <v>38.779811315127596</v>
      </c>
      <c r="E25" s="46">
        <v>34418</v>
      </c>
      <c r="F25" s="45">
        <v>100680</v>
      </c>
      <c r="G25" s="47">
        <v>15.136074692093763</v>
      </c>
      <c r="H25" s="48">
        <v>14909</v>
      </c>
      <c r="I25" s="9"/>
      <c r="J25" s="44"/>
    </row>
    <row r="26" spans="1:10" ht="14.25" customHeight="1">
      <c r="A26" s="14">
        <v>53</v>
      </c>
      <c r="B26" s="14" t="s">
        <v>31</v>
      </c>
      <c r="C26" s="45">
        <v>92322</v>
      </c>
      <c r="D26" s="25">
        <f>36750/92322*100</f>
        <v>39.80633001884708</v>
      </c>
      <c r="E26" s="46">
        <v>33162</v>
      </c>
      <c r="F26" s="45">
        <v>92310</v>
      </c>
      <c r="G26" s="47">
        <v>20.814646300509153</v>
      </c>
      <c r="H26" s="48">
        <v>18876</v>
      </c>
      <c r="I26" s="9"/>
      <c r="J26" s="44"/>
    </row>
    <row r="27" spans="1:10" ht="14.25" customHeight="1">
      <c r="A27" s="14">
        <v>56</v>
      </c>
      <c r="B27" s="14" t="s">
        <v>32</v>
      </c>
      <c r="C27" s="45">
        <v>102497</v>
      </c>
      <c r="D27" s="25">
        <f>33553/102497*100</f>
        <v>32.73559226123691</v>
      </c>
      <c r="E27" s="46">
        <v>30073</v>
      </c>
      <c r="F27" s="45">
        <v>103167</v>
      </c>
      <c r="G27" s="47">
        <v>13.737920071340643</v>
      </c>
      <c r="H27" s="48">
        <v>13987</v>
      </c>
      <c r="I27" s="9"/>
      <c r="J27" s="44"/>
    </row>
    <row r="28" spans="1:10" ht="14.25" customHeight="1">
      <c r="A28" s="14">
        <v>59</v>
      </c>
      <c r="B28" s="14" t="s">
        <v>5</v>
      </c>
      <c r="C28" s="45">
        <v>99117</v>
      </c>
      <c r="D28" s="25">
        <f>30051/99117*100</f>
        <v>30.31871424679924</v>
      </c>
      <c r="E28" s="46">
        <v>27654</v>
      </c>
      <c r="F28" s="45">
        <v>98764</v>
      </c>
      <c r="G28" s="47">
        <v>14.848527803653152</v>
      </c>
      <c r="H28" s="48">
        <v>14583</v>
      </c>
      <c r="I28" s="9"/>
      <c r="J28" s="44"/>
    </row>
    <row r="29" spans="1:10" ht="14.25" customHeight="1">
      <c r="A29" s="14">
        <v>62</v>
      </c>
      <c r="B29" s="14" t="s">
        <v>33</v>
      </c>
      <c r="C29" s="45">
        <v>105012</v>
      </c>
      <c r="D29" s="25">
        <f>37442/105012*100</f>
        <v>35.65497276501733</v>
      </c>
      <c r="E29" s="46">
        <v>33249</v>
      </c>
      <c r="F29" s="45">
        <v>105084</v>
      </c>
      <c r="G29" s="47">
        <v>16.231776483575043</v>
      </c>
      <c r="H29" s="48">
        <v>16796</v>
      </c>
      <c r="I29" s="9"/>
      <c r="J29" s="44"/>
    </row>
    <row r="30" spans="1:10" ht="14.25" customHeight="1">
      <c r="A30" s="14">
        <v>65</v>
      </c>
      <c r="B30" s="14" t="s">
        <v>34</v>
      </c>
      <c r="C30" s="45">
        <v>101225</v>
      </c>
      <c r="D30" s="25">
        <f>34388/101225*100</f>
        <v>33.9718448999753</v>
      </c>
      <c r="E30" s="46">
        <v>29702</v>
      </c>
      <c r="F30" s="45">
        <v>101234</v>
      </c>
      <c r="G30" s="47">
        <v>18.460201118201393</v>
      </c>
      <c r="H30" s="48">
        <v>18498</v>
      </c>
      <c r="I30" s="9"/>
      <c r="J30" s="44"/>
    </row>
    <row r="31" spans="1:10" ht="14.25" customHeight="1">
      <c r="A31" s="14">
        <v>68</v>
      </c>
      <c r="B31" s="14" t="s">
        <v>35</v>
      </c>
      <c r="C31" s="45">
        <v>107191</v>
      </c>
      <c r="D31" s="25">
        <f>35158/107191*100</f>
        <v>32.799395471634746</v>
      </c>
      <c r="E31" s="46">
        <v>30713</v>
      </c>
      <c r="F31" s="45">
        <v>107187</v>
      </c>
      <c r="G31" s="47">
        <v>17.166260833869778</v>
      </c>
      <c r="H31" s="48">
        <v>18273</v>
      </c>
      <c r="I31" s="9"/>
      <c r="J31" s="44"/>
    </row>
    <row r="32" spans="1:10" ht="14.25" customHeight="1">
      <c r="A32" s="14">
        <v>71</v>
      </c>
      <c r="B32" s="14" t="s">
        <v>6</v>
      </c>
      <c r="C32" s="45">
        <v>94292</v>
      </c>
      <c r="D32" s="25">
        <f>29419/94292*100</f>
        <v>31.199889704322743</v>
      </c>
      <c r="E32" s="46">
        <v>26341</v>
      </c>
      <c r="F32" s="45">
        <v>94290</v>
      </c>
      <c r="G32" s="47">
        <v>16.829992576095027</v>
      </c>
      <c r="H32" s="48">
        <v>15775</v>
      </c>
      <c r="I32" s="9"/>
      <c r="J32" s="44"/>
    </row>
    <row r="33" spans="1:10" ht="14.25" customHeight="1">
      <c r="A33" s="14">
        <v>74</v>
      </c>
      <c r="B33" s="14" t="s">
        <v>36</v>
      </c>
      <c r="C33" s="45">
        <v>99925</v>
      </c>
      <c r="D33" s="25">
        <f>34232/99925*100</f>
        <v>34.25769326995247</v>
      </c>
      <c r="E33" s="46">
        <v>30826</v>
      </c>
      <c r="F33" s="45">
        <v>99961</v>
      </c>
      <c r="G33" s="47">
        <v>16.324366502936144</v>
      </c>
      <c r="H33" s="48">
        <v>16157</v>
      </c>
      <c r="I33" s="9"/>
      <c r="J33" s="44"/>
    </row>
    <row r="34" spans="1:10" ht="14.25" customHeight="1">
      <c r="A34" s="14">
        <v>77</v>
      </c>
      <c r="B34" s="14" t="s">
        <v>37</v>
      </c>
      <c r="C34" s="45">
        <v>108586</v>
      </c>
      <c r="D34" s="25">
        <f>38251/108586*100</f>
        <v>35.22645644926602</v>
      </c>
      <c r="E34" s="46">
        <v>34488</v>
      </c>
      <c r="F34" s="45">
        <v>108710</v>
      </c>
      <c r="G34" s="47">
        <v>19.230061631864594</v>
      </c>
      <c r="H34" s="48">
        <v>20788</v>
      </c>
      <c r="I34" s="9"/>
      <c r="J34" s="44"/>
    </row>
    <row r="35" spans="1:11" ht="14.25" customHeight="1">
      <c r="A35" s="16">
        <v>80</v>
      </c>
      <c r="B35" s="16" t="s">
        <v>38</v>
      </c>
      <c r="C35" s="45">
        <v>99329</v>
      </c>
      <c r="D35" s="25">
        <f>42566/99329*100</f>
        <v>42.8535473023991</v>
      </c>
      <c r="E35" s="46">
        <v>38878</v>
      </c>
      <c r="F35" s="45">
        <v>99338</v>
      </c>
      <c r="G35" s="47">
        <v>26.578952666653244</v>
      </c>
      <c r="H35" s="48">
        <v>26272</v>
      </c>
      <c r="I35" s="9"/>
      <c r="J35" s="44"/>
      <c r="K35" s="9"/>
    </row>
    <row r="36" spans="1:11" ht="12.75">
      <c r="A36" s="9"/>
      <c r="B36" s="9"/>
      <c r="C36" s="17"/>
      <c r="D36" s="18"/>
      <c r="E36" s="18"/>
      <c r="F36" s="19"/>
      <c r="G36" s="18"/>
      <c r="H36" s="17"/>
      <c r="I36" s="9"/>
      <c r="J36" s="9"/>
      <c r="K36" s="9"/>
    </row>
    <row r="37" spans="1:10" ht="12.75">
      <c r="A37" s="20"/>
      <c r="C37" s="21"/>
      <c r="D37" s="21"/>
      <c r="F37" s="21"/>
      <c r="G37" s="21"/>
      <c r="H37" s="22"/>
      <c r="I37" s="9"/>
      <c r="J37" s="9"/>
    </row>
    <row r="38" spans="8:10" ht="12.75">
      <c r="H38" s="9"/>
      <c r="I38" s="9"/>
      <c r="J38" s="9"/>
    </row>
    <row r="39" spans="1:10" ht="12.75">
      <c r="A39" s="21"/>
      <c r="H39" s="9"/>
      <c r="I39" s="9"/>
      <c r="J39" s="9"/>
    </row>
    <row r="40" spans="8:10" ht="12.75">
      <c r="H40" s="9"/>
      <c r="I40" s="9"/>
      <c r="J40" s="9"/>
    </row>
    <row r="41" spans="8:10" ht="12.75">
      <c r="H41" s="9"/>
      <c r="I41" s="9"/>
      <c r="J41" s="9"/>
    </row>
    <row r="42" spans="8:10" ht="12.75">
      <c r="H42" s="9"/>
      <c r="I42" s="9"/>
      <c r="J42" s="9"/>
    </row>
    <row r="43" spans="8:10" ht="12.75">
      <c r="H43" s="9"/>
      <c r="I43" s="9"/>
      <c r="J43" s="9"/>
    </row>
    <row r="44" spans="8:10" ht="12.75">
      <c r="H44" s="9"/>
      <c r="I44" s="9"/>
      <c r="J44" s="9"/>
    </row>
    <row r="45" spans="8:10" ht="12.75">
      <c r="H45" s="9"/>
      <c r="I45" s="9"/>
      <c r="J45" s="9"/>
    </row>
    <row r="46" spans="8:10" ht="12.75">
      <c r="H46" s="9"/>
      <c r="I46" s="9"/>
      <c r="J46" s="9"/>
    </row>
    <row r="47" spans="8:10" ht="12.75">
      <c r="H47" s="9"/>
      <c r="I47" s="9"/>
      <c r="J47" s="9"/>
    </row>
    <row r="48" spans="8:10" ht="12.75">
      <c r="H48" s="9"/>
      <c r="I48" s="9"/>
      <c r="J48" s="9"/>
    </row>
    <row r="49" spans="8:10" ht="12.75">
      <c r="H49" s="9"/>
      <c r="I49" s="9"/>
      <c r="J49" s="9"/>
    </row>
    <row r="50" spans="8:10" ht="12.75">
      <c r="H50" s="9"/>
      <c r="I50" s="9"/>
      <c r="J50" s="9"/>
    </row>
    <row r="51" spans="8:10" ht="12.75">
      <c r="H51" s="9"/>
      <c r="I51" s="9"/>
      <c r="J51" s="9"/>
    </row>
    <row r="52" spans="8:10" ht="12.75">
      <c r="H52" s="9"/>
      <c r="I52" s="9"/>
      <c r="J52" s="9"/>
    </row>
    <row r="53" spans="8:10" ht="12.75">
      <c r="H53" s="9"/>
      <c r="I53" s="9"/>
      <c r="J53" s="9"/>
    </row>
    <row r="54" ht="12.75">
      <c r="I54" s="9"/>
    </row>
    <row r="55" ht="12.75">
      <c r="I55" s="9"/>
    </row>
    <row r="56" ht="12.75">
      <c r="I56" s="9"/>
    </row>
    <row r="57" ht="12.75">
      <c r="I57" s="9"/>
    </row>
    <row r="58" ht="12.75">
      <c r="I58" s="9"/>
    </row>
  </sheetData>
  <sheetProtection/>
  <mergeCells count="6">
    <mergeCell ref="F4:H4"/>
    <mergeCell ref="F5:H5"/>
    <mergeCell ref="A7:B7"/>
    <mergeCell ref="A4:B6"/>
    <mergeCell ref="C4:E4"/>
    <mergeCell ref="C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Kuklik</dc:creator>
  <cp:keywords/>
  <dc:description/>
  <cp:lastModifiedBy>habartova2358</cp:lastModifiedBy>
  <cp:lastPrinted>2013-10-23T10:14:08Z</cp:lastPrinted>
  <dcterms:created xsi:type="dcterms:W3CDTF">2001-03-29T15:53:32Z</dcterms:created>
  <dcterms:modified xsi:type="dcterms:W3CDTF">2013-10-23T10:14:18Z</dcterms:modified>
  <cp:category/>
  <cp:version/>
  <cp:contentType/>
  <cp:contentStatus/>
</cp:coreProperties>
</file>