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 2V" sheetId="1" r:id="rId1"/>
  </sheets>
  <definedNames/>
  <calcPr fullCalcOnLoad="1"/>
</workbook>
</file>

<file path=xl/sharedStrings.xml><?xml version="1.0" encoding="utf-8"?>
<sst xmlns="http://schemas.openxmlformats.org/spreadsheetml/2006/main" count="128" uniqueCount="79">
  <si>
    <t>SURVEYED ENERGY CONSUMPTION</t>
  </si>
  <si>
    <t>Rural - Venkovská lokalita</t>
  </si>
  <si>
    <t xml:space="preserve">Zjišťovaná spotřeba  domácností </t>
  </si>
  <si>
    <t>Surveyed Household Energy Consumption</t>
  </si>
  <si>
    <t>Rok/Year 1996</t>
  </si>
  <si>
    <t>Table2V</t>
  </si>
  <si>
    <t>Consumption (Nat. Units)</t>
  </si>
  <si>
    <t>Consumption TJ</t>
  </si>
  <si>
    <t>GJ/m2</t>
  </si>
  <si>
    <t>GJ/Cap-GJ/hlavu</t>
  </si>
  <si>
    <t>Spotřeba (Fyzic. Jednotky)</t>
  </si>
  <si>
    <t>Spotřeba (TJ)</t>
  </si>
  <si>
    <t>Total/Celkem (1)</t>
  </si>
  <si>
    <t>Total/Celkem (2)</t>
  </si>
  <si>
    <t>Total/Celkem (3)</t>
  </si>
  <si>
    <t>Total/Celkem (1)  Total/Celkem (2) Total/Celkem (3)</t>
  </si>
  <si>
    <t>Households/domácnosti (3)</t>
  </si>
  <si>
    <t>TOTAL - CELKEM</t>
  </si>
  <si>
    <t>Elektřina (MWh)</t>
  </si>
  <si>
    <t>Electricity (MWh)</t>
  </si>
  <si>
    <t>Natural Gas (m3)</t>
  </si>
  <si>
    <t>Propan-butan (kg)</t>
  </si>
  <si>
    <t>LPG (kg)</t>
  </si>
  <si>
    <t>Teplo + TUV  (GJ)</t>
  </si>
  <si>
    <t>Heat + hot water (GJ)</t>
  </si>
  <si>
    <t>Černé uhlí (kg)</t>
  </si>
  <si>
    <t>Hard Coal (kg)</t>
  </si>
  <si>
    <t>Koks (kg)</t>
  </si>
  <si>
    <t>Coke (kg)</t>
  </si>
  <si>
    <t>Palivové dřevo (kg)</t>
  </si>
  <si>
    <t>Fuelwood (kg)</t>
  </si>
  <si>
    <t>Ostatní paliva</t>
  </si>
  <si>
    <t>Other Solid Fuels (kg)</t>
  </si>
  <si>
    <t xml:space="preserve">Surveyed Household Energy Cost </t>
  </si>
  <si>
    <t>Zjišťované náklady na energie</t>
  </si>
  <si>
    <t>Exchange rate CZK/ECU = 343572</t>
  </si>
  <si>
    <t>Costs (CZK)</t>
  </si>
  <si>
    <t>Costs (ECU) at average exchange rate 1996</t>
  </si>
  <si>
    <t>ECU/m2</t>
  </si>
  <si>
    <t>ECU/Cap</t>
  </si>
  <si>
    <t>Total (1)</t>
  </si>
  <si>
    <t>Total (2)</t>
  </si>
  <si>
    <t>Total (3)</t>
  </si>
  <si>
    <t>Total/Celkem (3) Households/domácnosti (3)</t>
  </si>
  <si>
    <t xml:space="preserve">Elektřina </t>
  </si>
  <si>
    <t>Electricity</t>
  </si>
  <si>
    <t xml:space="preserve">Zemní plyn </t>
  </si>
  <si>
    <t>Natural Gas</t>
  </si>
  <si>
    <t xml:space="preserve">Propan-butan </t>
  </si>
  <si>
    <t>LPG</t>
  </si>
  <si>
    <t xml:space="preserve">Teplo + TUV  </t>
  </si>
  <si>
    <t>Heat + hot water</t>
  </si>
  <si>
    <t>Černé uhlí</t>
  </si>
  <si>
    <t>Hard Coal</t>
  </si>
  <si>
    <t xml:space="preserve">Koks </t>
  </si>
  <si>
    <t>Coke</t>
  </si>
  <si>
    <t xml:space="preserve">Palivové dřevo </t>
  </si>
  <si>
    <t>Fuelwood</t>
  </si>
  <si>
    <t>Other Solid Fuels</t>
  </si>
  <si>
    <t xml:space="preserve">Surveyed Household Energy Consumption </t>
  </si>
  <si>
    <t>Rok/Year 2003</t>
  </si>
  <si>
    <t>Total/Celkem (2) Households/domácnosti (3)</t>
  </si>
  <si>
    <t>Natural Gas (MWh)</t>
  </si>
  <si>
    <t>Other (Solid) Fuels (kg)</t>
  </si>
  <si>
    <t>Zjišťované náklady domácnosti na energie</t>
  </si>
  <si>
    <t>Average exchange rate CZK / € =  31,-</t>
  </si>
  <si>
    <t>Průměrný směnný kurz Kč / € =  31,-</t>
  </si>
  <si>
    <t>Costs/Náklady (CZK)</t>
  </si>
  <si>
    <t>Costs (€) at average exchange rate 2003</t>
  </si>
  <si>
    <t>€/Cap-€/hlavu</t>
  </si>
  <si>
    <t>Total (2)          Households (3)</t>
  </si>
  <si>
    <t>Elektřina</t>
  </si>
  <si>
    <t>Zemní plyn</t>
  </si>
  <si>
    <t>Propan-butan</t>
  </si>
  <si>
    <t xml:space="preserve">Černé uhlí </t>
  </si>
  <si>
    <t>Koks</t>
  </si>
  <si>
    <r>
      <t>Zemní plyn (m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)</t>
    </r>
  </si>
  <si>
    <r>
      <t>Zemní plyn (MWh</t>
    </r>
    <r>
      <rPr>
        <sz val="10"/>
        <rFont val="Arial CE"/>
        <family val="2"/>
      </rPr>
      <t>)</t>
    </r>
  </si>
  <si>
    <r>
      <t>€ / m</t>
    </r>
    <r>
      <rPr>
        <vertAlign val="superscript"/>
        <sz val="10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</si>
</sst>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00"/>
    <numFmt numFmtId="166" formatCode="0.000000"/>
    <numFmt numFmtId="167" formatCode="#,##0.0000"/>
    <numFmt numFmtId="168" formatCode="#,##0.0"/>
    <numFmt numFmtId="169" formatCode="0.0%"/>
    <numFmt numFmtId="170" formatCode="0.0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vertAlign val="superscript"/>
      <sz val="10"/>
      <name val="Arial CE"/>
      <family val="2"/>
    </font>
    <font>
      <sz val="10"/>
      <color indexed="14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centerContinuous"/>
    </xf>
    <xf numFmtId="0" fontId="0" fillId="2" borderId="15" xfId="0" applyFill="1" applyBorder="1" applyAlignment="1">
      <alignment/>
    </xf>
    <xf numFmtId="0" fontId="0" fillId="2" borderId="0" xfId="0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9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4" xfId="0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1" xfId="0" applyFill="1" applyBorder="1" applyAlignment="1">
      <alignment horizontal="centerContinuous"/>
    </xf>
    <xf numFmtId="0" fontId="9" fillId="3" borderId="15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164" fontId="9" fillId="3" borderId="15" xfId="0" applyNumberFormat="1" applyFont="1" applyFill="1" applyBorder="1" applyAlignment="1">
      <alignment/>
    </xf>
    <xf numFmtId="164" fontId="9" fillId="3" borderId="0" xfId="0" applyNumberFormat="1" applyFont="1" applyFill="1" applyBorder="1" applyAlignment="1">
      <alignment/>
    </xf>
    <xf numFmtId="165" fontId="9" fillId="3" borderId="0" xfId="0" applyNumberFormat="1" applyFont="1" applyFill="1" applyBorder="1" applyAlignment="1">
      <alignment/>
    </xf>
    <xf numFmtId="165" fontId="9" fillId="3" borderId="16" xfId="0" applyNumberFormat="1" applyFont="1" applyFill="1" applyBorder="1" applyAlignment="1">
      <alignment/>
    </xf>
    <xf numFmtId="3" fontId="9" fillId="3" borderId="17" xfId="0" applyNumberFormat="1" applyFon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164" fontId="9" fillId="3" borderId="17" xfId="0" applyNumberFormat="1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3" fontId="9" fillId="3" borderId="20" xfId="0" applyNumberFormat="1" applyFont="1" applyFill="1" applyBorder="1" applyAlignment="1">
      <alignment/>
    </xf>
    <xf numFmtId="3" fontId="9" fillId="3" borderId="19" xfId="0" applyNumberFormat="1" applyFont="1" applyFill="1" applyBorder="1" applyAlignment="1">
      <alignment/>
    </xf>
    <xf numFmtId="164" fontId="9" fillId="3" borderId="20" xfId="0" applyNumberFormat="1" applyFont="1" applyFill="1" applyBorder="1" applyAlignment="1">
      <alignment/>
    </xf>
    <xf numFmtId="164" fontId="9" fillId="3" borderId="19" xfId="0" applyNumberFormat="1" applyFont="1" applyFill="1" applyBorder="1" applyAlignment="1">
      <alignment/>
    </xf>
    <xf numFmtId="165" fontId="9" fillId="3" borderId="19" xfId="0" applyNumberFormat="1" applyFont="1" applyFill="1" applyBorder="1" applyAlignment="1">
      <alignment/>
    </xf>
    <xf numFmtId="165" fontId="9" fillId="3" borderId="21" xfId="0" applyNumberFormat="1" applyFont="1" applyFill="1" applyBorder="1" applyAlignment="1">
      <alignment/>
    </xf>
    <xf numFmtId="0" fontId="8" fillId="3" borderId="22" xfId="0" applyFont="1" applyFill="1" applyBorder="1" applyAlignment="1">
      <alignment/>
    </xf>
    <xf numFmtId="0" fontId="0" fillId="3" borderId="4" xfId="0" applyFill="1" applyBorder="1" applyAlignment="1">
      <alignment horizontal="right"/>
    </xf>
    <xf numFmtId="3" fontId="9" fillId="3" borderId="15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7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625" style="0" customWidth="1"/>
    <col min="2" max="2" width="19.00390625" style="0" customWidth="1"/>
    <col min="3" max="4" width="14.625" style="0" customWidth="1"/>
    <col min="5" max="6" width="14.75390625" style="0" customWidth="1"/>
    <col min="7" max="7" width="12.75390625" style="0" customWidth="1"/>
    <col min="8" max="8" width="14.75390625" style="0" customWidth="1"/>
    <col min="9" max="9" width="10.875" style="0" customWidth="1"/>
    <col min="10" max="10" width="14.625" style="0" customWidth="1"/>
    <col min="11" max="11" width="10.875" style="0" customWidth="1"/>
  </cols>
  <sheetData>
    <row r="1" spans="1:1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3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8" ht="12.75">
      <c r="A3" s="4" t="s">
        <v>2</v>
      </c>
      <c r="F3" s="4"/>
      <c r="H3" s="4"/>
    </row>
    <row r="4" ht="12.75">
      <c r="A4" s="4" t="s">
        <v>3</v>
      </c>
    </row>
    <row r="5" spans="2:8" ht="12.75" customHeight="1">
      <c r="B5" s="5"/>
      <c r="H5" s="4"/>
    </row>
    <row r="6" spans="1:10" ht="12.75" customHeight="1" thickBot="1">
      <c r="A6" s="4" t="s">
        <v>4</v>
      </c>
      <c r="B6" s="5"/>
      <c r="J6" s="6" t="s">
        <v>5</v>
      </c>
    </row>
    <row r="7" spans="1:10" ht="15" customHeight="1" thickTop="1">
      <c r="A7" s="7"/>
      <c r="B7" s="8"/>
      <c r="C7" s="9" t="s">
        <v>6</v>
      </c>
      <c r="D7" s="10"/>
      <c r="E7" s="11" t="s">
        <v>7</v>
      </c>
      <c r="F7" s="11"/>
      <c r="G7" s="11"/>
      <c r="H7" s="10"/>
      <c r="I7" s="12" t="s">
        <v>8</v>
      </c>
      <c r="J7" s="13" t="s">
        <v>9</v>
      </c>
    </row>
    <row r="8" spans="1:10" ht="15" customHeight="1">
      <c r="A8" s="14"/>
      <c r="B8" s="15"/>
      <c r="C8" s="16" t="s">
        <v>10</v>
      </c>
      <c r="D8" s="17"/>
      <c r="E8" s="18" t="s">
        <v>11</v>
      </c>
      <c r="F8" s="18"/>
      <c r="G8" s="19"/>
      <c r="H8" s="20"/>
      <c r="I8" s="20"/>
      <c r="J8" s="21"/>
    </row>
    <row r="9" spans="1:10" ht="15" customHeight="1">
      <c r="A9" s="22"/>
      <c r="B9" s="23"/>
      <c r="C9" s="24" t="s">
        <v>12</v>
      </c>
      <c r="D9" s="20" t="s">
        <v>13</v>
      </c>
      <c r="E9" s="20" t="s">
        <v>14</v>
      </c>
      <c r="F9" s="18" t="s">
        <v>15</v>
      </c>
      <c r="G9" s="18"/>
      <c r="H9" s="17"/>
      <c r="I9" s="18" t="s">
        <v>16</v>
      </c>
      <c r="J9" s="25"/>
    </row>
    <row r="10" spans="1:10" ht="15" customHeight="1">
      <c r="A10" s="14" t="s">
        <v>17</v>
      </c>
      <c r="B10" s="15"/>
      <c r="C10" s="26"/>
      <c r="D10" s="27"/>
      <c r="E10" s="27"/>
      <c r="F10" s="28">
        <v>216.96880000146115</v>
      </c>
      <c r="G10" s="29">
        <v>215.4899838014611</v>
      </c>
      <c r="H10" s="29">
        <v>214.53962960146112</v>
      </c>
      <c r="I10" s="30">
        <v>1.345919884576293</v>
      </c>
      <c r="J10" s="31">
        <v>39.21396995091594</v>
      </c>
    </row>
    <row r="11" spans="1:10" ht="15" customHeight="1">
      <c r="A11" s="14" t="s">
        <v>18</v>
      </c>
      <c r="B11" s="15" t="s">
        <v>19</v>
      </c>
      <c r="C11" s="32">
        <v>11804.353</v>
      </c>
      <c r="D11" s="33">
        <v>11692.066</v>
      </c>
      <c r="E11" s="33">
        <v>11625.224</v>
      </c>
      <c r="F11" s="34">
        <v>42.4956708</v>
      </c>
      <c r="G11" s="29">
        <v>42.0914376</v>
      </c>
      <c r="H11" s="29">
        <v>41.850806399999996</v>
      </c>
      <c r="I11" s="30">
        <v>0.2625521104140527</v>
      </c>
      <c r="J11" s="31">
        <v>7.649571632242734</v>
      </c>
    </row>
    <row r="12" spans="1:10" ht="15" customHeight="1">
      <c r="A12" s="14" t="s">
        <v>76</v>
      </c>
      <c r="B12" s="15" t="s">
        <v>20</v>
      </c>
      <c r="C12" s="32">
        <v>1126440</v>
      </c>
      <c r="D12" s="33">
        <v>1115209</v>
      </c>
      <c r="E12" s="33">
        <v>1114671</v>
      </c>
      <c r="F12" s="34">
        <v>37.172520000000006</v>
      </c>
      <c r="G12" s="29">
        <v>36.801897000000004</v>
      </c>
      <c r="H12" s="29">
        <v>36.784143</v>
      </c>
      <c r="I12" s="30">
        <v>0.23076626725219576</v>
      </c>
      <c r="J12" s="31">
        <v>6.723477060866387</v>
      </c>
    </row>
    <row r="13" spans="1:10" ht="15" customHeight="1">
      <c r="A13" s="14" t="s">
        <v>21</v>
      </c>
      <c r="B13" s="15" t="s">
        <v>22</v>
      </c>
      <c r="C13" s="32">
        <v>60796</v>
      </c>
      <c r="D13" s="33">
        <v>60736</v>
      </c>
      <c r="E13" s="33">
        <v>60596</v>
      </c>
      <c r="F13" s="34">
        <v>2.7966159999999998</v>
      </c>
      <c r="G13" s="29">
        <v>2.793856</v>
      </c>
      <c r="H13" s="29">
        <v>2.7874160000000003</v>
      </c>
      <c r="I13" s="30">
        <v>0.017486925972396487</v>
      </c>
      <c r="J13" s="31">
        <v>0.5094893072564431</v>
      </c>
    </row>
    <row r="14" spans="1:10" ht="15" customHeight="1">
      <c r="A14" s="14" t="s">
        <v>23</v>
      </c>
      <c r="B14" s="15" t="s">
        <v>24</v>
      </c>
      <c r="C14" s="32">
        <v>4541.980201461126</v>
      </c>
      <c r="D14" s="33">
        <v>4541.980201461126</v>
      </c>
      <c r="E14" s="33">
        <v>4541.980201461126</v>
      </c>
      <c r="F14" s="34">
        <v>4.541980201461126</v>
      </c>
      <c r="G14" s="29">
        <v>4.541980201461126</v>
      </c>
      <c r="H14" s="29">
        <v>4.541980201461126</v>
      </c>
      <c r="I14" s="30">
        <v>0.028494229620207815</v>
      </c>
      <c r="J14" s="31">
        <v>0.8301919578616571</v>
      </c>
    </row>
    <row r="15" spans="1:10" ht="15" customHeight="1">
      <c r="A15" s="14" t="s">
        <v>25</v>
      </c>
      <c r="B15" s="15" t="s">
        <v>26</v>
      </c>
      <c r="C15" s="32">
        <v>589508</v>
      </c>
      <c r="D15" s="33">
        <v>589508</v>
      </c>
      <c r="E15" s="33">
        <v>589508</v>
      </c>
      <c r="F15" s="34">
        <v>11.79016</v>
      </c>
      <c r="G15" s="29">
        <v>11.79016</v>
      </c>
      <c r="H15" s="29">
        <v>11.79016</v>
      </c>
      <c r="I15" s="30">
        <v>0.07396587202007528</v>
      </c>
      <c r="J15" s="31">
        <v>2.155028331200877</v>
      </c>
    </row>
    <row r="16" spans="1:10" ht="15" customHeight="1">
      <c r="A16" s="14" t="s">
        <v>27</v>
      </c>
      <c r="B16" s="15" t="s">
        <v>28</v>
      </c>
      <c r="C16" s="32">
        <v>327234</v>
      </c>
      <c r="D16" s="33">
        <v>319584</v>
      </c>
      <c r="E16" s="33">
        <v>319584</v>
      </c>
      <c r="F16" s="34">
        <v>8.835318</v>
      </c>
      <c r="G16" s="29">
        <v>8.628768</v>
      </c>
      <c r="H16" s="29">
        <v>8.628768</v>
      </c>
      <c r="I16" s="30">
        <v>0.05413279799247177</v>
      </c>
      <c r="J16" s="31">
        <v>1.5771829647230853</v>
      </c>
    </row>
    <row r="17" spans="1:10" ht="15" customHeight="1">
      <c r="A17" s="14" t="s">
        <v>29</v>
      </c>
      <c r="B17" s="15" t="s">
        <v>30</v>
      </c>
      <c r="C17" s="32">
        <v>3328195</v>
      </c>
      <c r="D17" s="33">
        <v>3292145</v>
      </c>
      <c r="E17" s="33">
        <v>3260412</v>
      </c>
      <c r="F17" s="34">
        <v>43.266535</v>
      </c>
      <c r="G17" s="29">
        <v>42.797884999999994</v>
      </c>
      <c r="H17" s="29">
        <v>42.385356</v>
      </c>
      <c r="I17" s="30">
        <v>0.2659056210790464</v>
      </c>
      <c r="J17" s="31">
        <v>7.747277645768598</v>
      </c>
    </row>
    <row r="18" spans="1:10" ht="15" customHeight="1" thickBot="1">
      <c r="A18" s="35" t="s">
        <v>31</v>
      </c>
      <c r="B18" s="36" t="s">
        <v>32</v>
      </c>
      <c r="C18" s="37">
        <v>5081500</v>
      </c>
      <c r="D18" s="38">
        <v>5079500</v>
      </c>
      <c r="E18" s="38">
        <v>5058500</v>
      </c>
      <c r="F18" s="39">
        <v>66.0595</v>
      </c>
      <c r="G18" s="40">
        <v>66.0335</v>
      </c>
      <c r="H18" s="40">
        <v>65.7605</v>
      </c>
      <c r="I18" s="41">
        <v>0.41255018820577166</v>
      </c>
      <c r="J18" s="42">
        <v>12.019831840614147</v>
      </c>
    </row>
    <row r="19" ht="13.5" customHeight="1" thickTop="1"/>
    <row r="20" spans="1:3" ht="12.75">
      <c r="A20" s="43" t="s">
        <v>33</v>
      </c>
      <c r="C20" s="15"/>
    </row>
    <row r="21" spans="1:3" ht="12.75">
      <c r="A21" s="44" t="s">
        <v>34</v>
      </c>
      <c r="C21" s="15"/>
    </row>
    <row r="22" spans="2:3" ht="12.75">
      <c r="B22" s="44"/>
      <c r="C22" s="15"/>
    </row>
    <row r="23" spans="1:3" ht="13.5" thickBot="1">
      <c r="A23" s="4" t="s">
        <v>4</v>
      </c>
      <c r="C23" t="s">
        <v>35</v>
      </c>
    </row>
    <row r="24" spans="1:10" ht="15" customHeight="1" thickTop="1">
      <c r="A24" s="7"/>
      <c r="B24" s="45"/>
      <c r="C24" s="9" t="s">
        <v>36</v>
      </c>
      <c r="D24" s="11"/>
      <c r="E24" s="10"/>
      <c r="F24" s="11" t="s">
        <v>37</v>
      </c>
      <c r="G24" s="11"/>
      <c r="H24" s="10"/>
      <c r="I24" s="46" t="s">
        <v>38</v>
      </c>
      <c r="J24" s="13" t="s">
        <v>39</v>
      </c>
    </row>
    <row r="25" spans="1:10" ht="15" customHeight="1">
      <c r="A25" s="22"/>
      <c r="B25" s="23"/>
      <c r="C25" s="24" t="s">
        <v>40</v>
      </c>
      <c r="D25" s="20" t="s">
        <v>41</v>
      </c>
      <c r="E25" s="20" t="s">
        <v>42</v>
      </c>
      <c r="F25" s="20" t="s">
        <v>40</v>
      </c>
      <c r="G25" s="20" t="s">
        <v>41</v>
      </c>
      <c r="H25" s="18" t="s">
        <v>43</v>
      </c>
      <c r="I25" s="18"/>
      <c r="J25" s="25"/>
    </row>
    <row r="26" spans="1:10" ht="15" customHeight="1">
      <c r="A26" s="14" t="s">
        <v>17</v>
      </c>
      <c r="B26" s="15"/>
      <c r="C26" s="47">
        <v>24395651</v>
      </c>
      <c r="D26" s="33">
        <v>24306160.54441122</v>
      </c>
      <c r="E26" s="33">
        <v>24188408.855180662</v>
      </c>
      <c r="F26" s="47">
        <v>707998.6475975994</v>
      </c>
      <c r="G26" s="33">
        <v>705401.4993792652</v>
      </c>
      <c r="H26" s="33">
        <v>701984.1674651644</v>
      </c>
      <c r="I26" s="30">
        <v>4.4039157306472045</v>
      </c>
      <c r="J26" s="31">
        <v>128.31002878178842</v>
      </c>
    </row>
    <row r="27" spans="1:10" ht="15" customHeight="1">
      <c r="A27" s="14" t="s">
        <v>44</v>
      </c>
      <c r="B27" s="15" t="s">
        <v>45</v>
      </c>
      <c r="C27" s="32">
        <v>10621958</v>
      </c>
      <c r="D27" s="33">
        <v>10565317.314135185</v>
      </c>
      <c r="E27" s="33">
        <v>10487342.433407044</v>
      </c>
      <c r="F27" s="32">
        <v>308265.2682168023</v>
      </c>
      <c r="G27" s="33">
        <v>306621.46994344244</v>
      </c>
      <c r="H27" s="33">
        <v>304358.521104647</v>
      </c>
      <c r="I27" s="30">
        <v>1.909401010694147</v>
      </c>
      <c r="J27" s="31">
        <v>55.631241291289896</v>
      </c>
    </row>
    <row r="28" spans="1:10" ht="15" customHeight="1">
      <c r="A28" s="14" t="s">
        <v>46</v>
      </c>
      <c r="B28" s="15" t="s">
        <v>47</v>
      </c>
      <c r="C28" s="32">
        <v>3257468</v>
      </c>
      <c r="D28" s="33">
        <v>3231994.6609517355</v>
      </c>
      <c r="E28" s="33">
        <v>3230468.7839897103</v>
      </c>
      <c r="F28" s="32">
        <v>94536.64255946508</v>
      </c>
      <c r="G28" s="33">
        <v>93797.36777659634</v>
      </c>
      <c r="H28" s="33">
        <v>93753.08452194926</v>
      </c>
      <c r="I28" s="30">
        <v>0.5881623872142363</v>
      </c>
      <c r="J28" s="31">
        <v>17.13637077717954</v>
      </c>
    </row>
    <row r="29" spans="1:10" ht="15" customHeight="1">
      <c r="A29" s="14" t="s">
        <v>48</v>
      </c>
      <c r="B29" s="15" t="s">
        <v>49</v>
      </c>
      <c r="C29" s="32">
        <v>1067496</v>
      </c>
      <c r="D29" s="33">
        <v>1066469.6641221375</v>
      </c>
      <c r="E29" s="33">
        <v>1063737.9945108301</v>
      </c>
      <c r="F29" s="32">
        <v>30980.346632924324</v>
      </c>
      <c r="G29" s="33">
        <v>30950.560815218225</v>
      </c>
      <c r="H29" s="33">
        <v>30871.283636245258</v>
      </c>
      <c r="I29" s="30">
        <v>0.1936717919463316</v>
      </c>
      <c r="J29" s="31">
        <v>5.642713148646547</v>
      </c>
    </row>
    <row r="30" spans="1:10" ht="15" customHeight="1">
      <c r="A30" s="14" t="s">
        <v>50</v>
      </c>
      <c r="B30" s="15" t="s">
        <v>51</v>
      </c>
      <c r="C30" s="32">
        <v>839898</v>
      </c>
      <c r="D30" s="33">
        <v>839898</v>
      </c>
      <c r="E30" s="33">
        <v>839898</v>
      </c>
      <c r="F30" s="32">
        <v>24375.10883066529</v>
      </c>
      <c r="G30" s="33">
        <v>24375.10883066529</v>
      </c>
      <c r="H30" s="33">
        <v>24375.10883066529</v>
      </c>
      <c r="I30" s="30">
        <v>0.15291787221245476</v>
      </c>
      <c r="J30" s="31">
        <v>4.455329707670497</v>
      </c>
    </row>
    <row r="31" spans="1:10" ht="15" customHeight="1">
      <c r="A31" s="14" t="s">
        <v>52</v>
      </c>
      <c r="B31" s="15" t="s">
        <v>53</v>
      </c>
      <c r="C31" s="32">
        <v>905746</v>
      </c>
      <c r="D31" s="33">
        <v>905746</v>
      </c>
      <c r="E31" s="33">
        <v>905746</v>
      </c>
      <c r="F31" s="32">
        <v>26286.117270120612</v>
      </c>
      <c r="G31" s="33">
        <v>26286.117270120612</v>
      </c>
      <c r="H31" s="33">
        <v>26286.117270120612</v>
      </c>
      <c r="I31" s="30">
        <v>0.1649066328112962</v>
      </c>
      <c r="J31" s="31">
        <v>4.804627539777118</v>
      </c>
    </row>
    <row r="32" spans="1:10" ht="15" customHeight="1">
      <c r="A32" s="14" t="s">
        <v>54</v>
      </c>
      <c r="B32" s="15" t="s">
        <v>55</v>
      </c>
      <c r="C32" s="32">
        <v>936160</v>
      </c>
      <c r="D32" s="33">
        <v>936160</v>
      </c>
      <c r="E32" s="33">
        <v>936160</v>
      </c>
      <c r="F32" s="32">
        <v>27168.77749788143</v>
      </c>
      <c r="G32" s="33">
        <v>27168.77749788143</v>
      </c>
      <c r="H32" s="33">
        <v>27168.77749788143</v>
      </c>
      <c r="I32" s="30">
        <v>0.1704440244534594</v>
      </c>
      <c r="J32" s="31">
        <v>4.965961889578035</v>
      </c>
    </row>
    <row r="33" spans="1:10" ht="15" customHeight="1">
      <c r="A33" s="14" t="s">
        <v>56</v>
      </c>
      <c r="B33" s="15" t="s">
        <v>57</v>
      </c>
      <c r="C33" s="32">
        <v>1616151</v>
      </c>
      <c r="D33" s="33">
        <v>1611977.0569636791</v>
      </c>
      <c r="E33" s="33">
        <v>1597533.7565730598</v>
      </c>
      <c r="F33" s="32">
        <v>46903.143610043764</v>
      </c>
      <c r="G33" s="33">
        <v>46782.00947737132</v>
      </c>
      <c r="H33" s="33">
        <v>46362.843079909566</v>
      </c>
      <c r="I33" s="30">
        <v>0.29085848858161584</v>
      </c>
      <c r="J33" s="31">
        <v>8.474290455110504</v>
      </c>
    </row>
    <row r="34" spans="1:10" ht="15" customHeight="1" thickBot="1">
      <c r="A34" s="35" t="s">
        <v>31</v>
      </c>
      <c r="B34" s="36" t="s">
        <v>58</v>
      </c>
      <c r="C34" s="37">
        <v>5146774</v>
      </c>
      <c r="D34" s="38">
        <v>5144597.848238482</v>
      </c>
      <c r="E34" s="38">
        <v>5123521.88670002</v>
      </c>
      <c r="F34" s="37">
        <v>149367.1569367215</v>
      </c>
      <c r="G34" s="38">
        <v>149304.00172499454</v>
      </c>
      <c r="H34" s="38">
        <v>148692.34548077092</v>
      </c>
      <c r="I34" s="41">
        <v>0.9328252539571575</v>
      </c>
      <c r="J34" s="42">
        <v>27.178275540261545</v>
      </c>
    </row>
    <row r="35" spans="3:10" ht="13.5" thickTop="1">
      <c r="C35" s="48"/>
      <c r="D35" s="48"/>
      <c r="E35" s="48"/>
      <c r="F35" s="48"/>
      <c r="G35" s="48"/>
      <c r="H35" s="48"/>
      <c r="I35" s="49"/>
      <c r="J35" s="49"/>
    </row>
    <row r="36" spans="3:10" ht="12.75">
      <c r="C36" s="48"/>
      <c r="D36" s="48"/>
      <c r="E36" s="48"/>
      <c r="F36" s="48"/>
      <c r="G36" s="48"/>
      <c r="H36" s="48"/>
      <c r="I36" s="49"/>
      <c r="J36" s="49"/>
    </row>
    <row r="37" spans="3:10" ht="33" customHeight="1">
      <c r="C37" s="48"/>
      <c r="D37" s="48"/>
      <c r="E37" s="48"/>
      <c r="F37" s="48"/>
      <c r="G37" s="48"/>
      <c r="H37" s="48"/>
      <c r="I37" s="49"/>
      <c r="J37" s="49"/>
    </row>
    <row r="38" spans="1:8" ht="15.75">
      <c r="A38" s="1" t="s">
        <v>0</v>
      </c>
      <c r="B38" s="2"/>
      <c r="C38" s="2"/>
      <c r="D38" s="2"/>
      <c r="E38" s="2"/>
      <c r="F38" s="2"/>
      <c r="G38" s="2"/>
      <c r="H38" s="2"/>
    </row>
    <row r="39" spans="1:8" ht="15">
      <c r="A39" s="3" t="s">
        <v>1</v>
      </c>
      <c r="B39" s="2"/>
      <c r="C39" s="2"/>
      <c r="D39" s="50"/>
      <c r="E39" s="2"/>
      <c r="F39" s="50"/>
      <c r="G39" s="2"/>
      <c r="H39" s="2"/>
    </row>
    <row r="40" spans="1:6" ht="12.75">
      <c r="A40" s="51" t="s">
        <v>2</v>
      </c>
      <c r="F40" s="52"/>
    </row>
    <row r="41" ht="12.75">
      <c r="A41" s="51" t="s">
        <v>59</v>
      </c>
    </row>
    <row r="42" spans="1:6" ht="12.75">
      <c r="A42" s="51"/>
      <c r="F42" s="53"/>
    </row>
    <row r="43" spans="1:8" ht="13.5" thickBot="1">
      <c r="A43" s="4" t="s">
        <v>60</v>
      </c>
      <c r="H43" s="6" t="s">
        <v>5</v>
      </c>
    </row>
    <row r="44" spans="1:8" ht="15" customHeight="1" thickTop="1">
      <c r="A44" s="62"/>
      <c r="B44" s="63"/>
      <c r="C44" s="64" t="s">
        <v>6</v>
      </c>
      <c r="D44" s="65"/>
      <c r="E44" s="66" t="s">
        <v>7</v>
      </c>
      <c r="F44" s="65"/>
      <c r="G44" s="67" t="s">
        <v>8</v>
      </c>
      <c r="H44" s="68" t="s">
        <v>9</v>
      </c>
    </row>
    <row r="45" spans="1:8" ht="15" customHeight="1">
      <c r="A45" s="69"/>
      <c r="B45" s="70"/>
      <c r="C45" s="71" t="s">
        <v>10</v>
      </c>
      <c r="D45" s="72"/>
      <c r="E45" s="73" t="s">
        <v>11</v>
      </c>
      <c r="F45" s="73"/>
      <c r="G45" s="74"/>
      <c r="H45" s="75"/>
    </row>
    <row r="46" spans="1:8" ht="15" customHeight="1">
      <c r="A46" s="76"/>
      <c r="B46" s="77"/>
      <c r="C46" s="78" t="s">
        <v>12</v>
      </c>
      <c r="D46" s="79" t="s">
        <v>13</v>
      </c>
      <c r="E46" s="79" t="s">
        <v>12</v>
      </c>
      <c r="F46" s="73" t="s">
        <v>61</v>
      </c>
      <c r="G46" s="73"/>
      <c r="H46" s="80"/>
    </row>
    <row r="47" spans="1:8" ht="15" customHeight="1">
      <c r="A47" s="69" t="s">
        <v>17</v>
      </c>
      <c r="B47" s="70"/>
      <c r="C47" s="81"/>
      <c r="D47" s="82"/>
      <c r="E47" s="83">
        <v>1044.0876</v>
      </c>
      <c r="F47" s="84">
        <v>1036.814183</v>
      </c>
      <c r="G47" s="85">
        <v>0.0009061868098391132</v>
      </c>
      <c r="H47" s="86">
        <v>0.03657433705818475</v>
      </c>
    </row>
    <row r="48" spans="1:8" ht="15" customHeight="1">
      <c r="A48" s="69" t="s">
        <v>18</v>
      </c>
      <c r="B48" s="70" t="s">
        <v>19</v>
      </c>
      <c r="C48" s="87">
        <v>44546</v>
      </c>
      <c r="D48" s="88">
        <v>43892</v>
      </c>
      <c r="E48" s="89">
        <v>160.366</v>
      </c>
      <c r="F48" s="84">
        <f>D48*3.6/1000</f>
        <v>158.0112</v>
      </c>
      <c r="G48" s="85">
        <f>E48/1152177</f>
        <v>0.0001391852119943377</v>
      </c>
      <c r="H48" s="86">
        <f>E48/28547</f>
        <v>0.005617613059165587</v>
      </c>
    </row>
    <row r="49" spans="1:8" ht="15" customHeight="1">
      <c r="A49" s="69" t="s">
        <v>77</v>
      </c>
      <c r="B49" s="70" t="s">
        <v>62</v>
      </c>
      <c r="C49" s="87">
        <v>93414</v>
      </c>
      <c r="D49" s="88">
        <v>92993</v>
      </c>
      <c r="E49" s="89">
        <v>336.29</v>
      </c>
      <c r="F49" s="84">
        <f>D49*3.6/1000</f>
        <v>334.77479999999997</v>
      </c>
      <c r="G49" s="85">
        <f aca="true" t="shared" si="0" ref="G49:G54">E49/1152177</f>
        <v>0.000291873557621789</v>
      </c>
      <c r="H49" s="86">
        <f aca="true" t="shared" si="1" ref="H49:H54">E49/28547</f>
        <v>0.011780222089886855</v>
      </c>
    </row>
    <row r="50" spans="1:8" ht="15" customHeight="1">
      <c r="A50" s="69" t="s">
        <v>21</v>
      </c>
      <c r="B50" s="70" t="s">
        <v>22</v>
      </c>
      <c r="C50" s="87">
        <v>142807</v>
      </c>
      <c r="D50" s="88">
        <v>142003</v>
      </c>
      <c r="E50" s="89">
        <v>6.575</v>
      </c>
      <c r="F50" s="84">
        <f>D50*0.046/1000</f>
        <v>6.532138</v>
      </c>
      <c r="G50" s="85">
        <f t="shared" si="0"/>
        <v>5.706588484234627E-06</v>
      </c>
      <c r="H50" s="86">
        <f t="shared" si="1"/>
        <v>0.00023032192524608542</v>
      </c>
    </row>
    <row r="51" spans="1:8" ht="15" customHeight="1">
      <c r="A51" s="69" t="s">
        <v>23</v>
      </c>
      <c r="B51" s="70" t="s">
        <v>24</v>
      </c>
      <c r="C51" s="87">
        <v>28842</v>
      </c>
      <c r="D51" s="88">
        <f>13712*0.53+21571</f>
        <v>28838.36</v>
      </c>
      <c r="E51" s="89">
        <v>28.842</v>
      </c>
      <c r="F51" s="84">
        <v>28.838</v>
      </c>
      <c r="G51" s="85">
        <f t="shared" si="0"/>
        <v>2.503261217677492E-05</v>
      </c>
      <c r="H51" s="86">
        <f t="shared" si="1"/>
        <v>0.001010333835429292</v>
      </c>
    </row>
    <row r="52" spans="1:8" ht="15" customHeight="1">
      <c r="A52" s="69" t="s">
        <v>25</v>
      </c>
      <c r="B52" s="70" t="s">
        <v>26</v>
      </c>
      <c r="C52" s="87">
        <v>1070500</v>
      </c>
      <c r="D52" s="88">
        <v>1067000</v>
      </c>
      <c r="E52" s="89">
        <f>C52*0.02/1000</f>
        <v>21.41</v>
      </c>
      <c r="F52" s="84">
        <f>D52*0.02/1000</f>
        <v>21.34</v>
      </c>
      <c r="G52" s="85">
        <f t="shared" si="0"/>
        <v>1.858221436463321E-05</v>
      </c>
      <c r="H52" s="86">
        <f t="shared" si="1"/>
        <v>0.0007499912425123481</v>
      </c>
    </row>
    <row r="53" spans="1:8" ht="15" customHeight="1">
      <c r="A53" s="69" t="s">
        <v>27</v>
      </c>
      <c r="B53" s="70" t="s">
        <v>28</v>
      </c>
      <c r="C53" s="87">
        <v>559800</v>
      </c>
      <c r="D53" s="88">
        <v>558100</v>
      </c>
      <c r="E53" s="89">
        <v>15.12</v>
      </c>
      <c r="F53" s="84">
        <f>D53*0.027/1000</f>
        <v>15.068700000000002</v>
      </c>
      <c r="G53" s="85">
        <f t="shared" si="0"/>
        <v>1.3122983708232328E-05</v>
      </c>
      <c r="H53" s="86">
        <f t="shared" si="1"/>
        <v>0.000529652853189477</v>
      </c>
    </row>
    <row r="54" spans="1:8" ht="15" customHeight="1">
      <c r="A54" s="69" t="s">
        <v>29</v>
      </c>
      <c r="B54" s="70" t="s">
        <v>30</v>
      </c>
      <c r="C54" s="87">
        <v>21833348</v>
      </c>
      <c r="D54" s="88">
        <v>21587365</v>
      </c>
      <c r="E54" s="89">
        <v>283.829</v>
      </c>
      <c r="F54" s="84">
        <f>D54*0.013/1000</f>
        <v>280.635745</v>
      </c>
      <c r="G54" s="85">
        <f t="shared" si="0"/>
        <v>0.0002463414909341186</v>
      </c>
      <c r="H54" s="86">
        <f t="shared" si="1"/>
        <v>0.009942515851052651</v>
      </c>
    </row>
    <row r="55" spans="1:8" ht="15" customHeight="1" thickBot="1">
      <c r="A55" s="90" t="s">
        <v>31</v>
      </c>
      <c r="B55" s="91" t="s">
        <v>63</v>
      </c>
      <c r="C55" s="92">
        <v>15971300</v>
      </c>
      <c r="D55" s="93">
        <v>15967800</v>
      </c>
      <c r="E55" s="94">
        <f>C55*0.012/1000</f>
        <v>191.6556</v>
      </c>
      <c r="F55" s="95">
        <f>D55*0.012/1000</f>
        <v>191.61360000000002</v>
      </c>
      <c r="G55" s="96">
        <f>E55/1152177</f>
        <v>0.00016634215055499286</v>
      </c>
      <c r="H55" s="97">
        <f>E55/28547</f>
        <v>0.006713686201702455</v>
      </c>
    </row>
    <row r="56" spans="1:8" ht="13.5" thickTop="1">
      <c r="A56" s="54"/>
      <c r="B56" s="54"/>
      <c r="C56" s="54"/>
      <c r="D56" s="54"/>
      <c r="E56" s="55"/>
      <c r="F56" s="55"/>
      <c r="G56" s="56"/>
      <c r="H56" s="56"/>
    </row>
    <row r="57" spans="1:8" ht="12.75">
      <c r="A57" s="54"/>
      <c r="B57" s="54"/>
      <c r="C57" s="54"/>
      <c r="D57" s="54"/>
      <c r="E57" s="54"/>
      <c r="F57" s="54"/>
      <c r="G57" s="54"/>
      <c r="H57" s="54"/>
    </row>
    <row r="58" spans="1:8" ht="12.75">
      <c r="A58" s="57" t="s">
        <v>33</v>
      </c>
      <c r="B58" s="58"/>
      <c r="C58" s="54"/>
      <c r="D58" s="54"/>
      <c r="E58" s="54"/>
      <c r="F58" s="54"/>
      <c r="G58" s="54"/>
      <c r="H58" s="54"/>
    </row>
    <row r="59" spans="1:8" ht="12.75">
      <c r="A59" s="59" t="s">
        <v>64</v>
      </c>
      <c r="B59" s="58"/>
      <c r="C59" s="54"/>
      <c r="D59" s="54"/>
      <c r="E59" s="54"/>
      <c r="F59" s="54"/>
      <c r="G59" s="54"/>
      <c r="H59" s="54"/>
    </row>
    <row r="60" spans="1:8" ht="12.75">
      <c r="A60" s="54"/>
      <c r="B60" s="54"/>
      <c r="C60" s="54"/>
      <c r="D60" s="54"/>
      <c r="E60" s="54"/>
      <c r="F60" s="54"/>
      <c r="G60" s="54"/>
      <c r="H60" s="54"/>
    </row>
    <row r="61" spans="1:8" ht="13.5" thickBot="1">
      <c r="A61" s="60" t="s">
        <v>60</v>
      </c>
      <c r="C61" s="54" t="s">
        <v>65</v>
      </c>
      <c r="D61" s="54"/>
      <c r="F61" s="54" t="s">
        <v>66</v>
      </c>
      <c r="G61" s="54"/>
      <c r="H61" s="54"/>
    </row>
    <row r="62" spans="1:8" ht="15" customHeight="1" thickTop="1">
      <c r="A62" s="62"/>
      <c r="B62" s="98"/>
      <c r="C62" s="64" t="s">
        <v>67</v>
      </c>
      <c r="D62" s="65"/>
      <c r="E62" s="66" t="s">
        <v>68</v>
      </c>
      <c r="F62" s="65"/>
      <c r="G62" s="99" t="s">
        <v>78</v>
      </c>
      <c r="H62" s="68" t="s">
        <v>69</v>
      </c>
    </row>
    <row r="63" spans="1:8" ht="15" customHeight="1">
      <c r="A63" s="76"/>
      <c r="B63" s="77"/>
      <c r="C63" s="78" t="s">
        <v>40</v>
      </c>
      <c r="D63" s="79" t="s">
        <v>41</v>
      </c>
      <c r="E63" s="79" t="s">
        <v>40</v>
      </c>
      <c r="F63" s="73" t="s">
        <v>70</v>
      </c>
      <c r="G63" s="73"/>
      <c r="H63" s="80"/>
    </row>
    <row r="64" spans="1:8" ht="15" customHeight="1">
      <c r="A64" s="69" t="s">
        <v>17</v>
      </c>
      <c r="B64" s="70"/>
      <c r="C64" s="100">
        <v>270183279</v>
      </c>
      <c r="D64" s="88">
        <v>267898064.75443986</v>
      </c>
      <c r="E64" s="100">
        <v>8715589.64516129</v>
      </c>
      <c r="F64" s="88">
        <v>8641736.047151946</v>
      </c>
      <c r="G64" s="85">
        <v>7.564453764622354</v>
      </c>
      <c r="H64" s="86">
        <v>305.3066747875885</v>
      </c>
    </row>
    <row r="65" spans="1:8" ht="15" customHeight="1">
      <c r="A65" s="69" t="s">
        <v>71</v>
      </c>
      <c r="B65" s="70" t="s">
        <v>45</v>
      </c>
      <c r="C65" s="87">
        <v>120547682</v>
      </c>
      <c r="D65" s="88">
        <f>C65/C48*D48</f>
        <v>118777866.88690342</v>
      </c>
      <c r="E65" s="87">
        <f>C65/31</f>
        <v>3888634.9032258065</v>
      </c>
      <c r="F65" s="88">
        <f>E65/E48*F48</f>
        <v>3831534.536127318</v>
      </c>
      <c r="G65" s="85">
        <f>E65/1152177</f>
        <v>3.3750325715804137</v>
      </c>
      <c r="H65" s="86">
        <f>E65/28547</f>
        <v>136.21868859164908</v>
      </c>
    </row>
    <row r="66" spans="1:8" ht="15" customHeight="1">
      <c r="A66" s="69" t="s">
        <v>72</v>
      </c>
      <c r="B66" s="70" t="s">
        <v>47</v>
      </c>
      <c r="C66" s="87">
        <v>72404341</v>
      </c>
      <c r="D66" s="88">
        <f aca="true" t="shared" si="2" ref="D66:D72">C66/C49*D49</f>
        <v>72078027.73259898</v>
      </c>
      <c r="E66" s="87">
        <f aca="true" t="shared" si="3" ref="E66:E72">C66/31</f>
        <v>2335623.9032258065</v>
      </c>
      <c r="F66" s="88">
        <f aca="true" t="shared" si="4" ref="F66:F72">E66/E49*F49</f>
        <v>2325100.4343799655</v>
      </c>
      <c r="G66" s="85">
        <f aca="true" t="shared" si="5" ref="G66:G72">E66/1152177</f>
        <v>2.0271398432930066</v>
      </c>
      <c r="H66" s="86">
        <f aca="true" t="shared" si="6" ref="H66:H72">E66/28547</f>
        <v>81.81678996832615</v>
      </c>
    </row>
    <row r="67" spans="1:8" ht="15" customHeight="1">
      <c r="A67" s="69" t="s">
        <v>73</v>
      </c>
      <c r="B67" s="70" t="s">
        <v>49</v>
      </c>
      <c r="C67" s="87">
        <v>3636037</v>
      </c>
      <c r="D67" s="88">
        <f t="shared" si="2"/>
        <v>3615566.198512678</v>
      </c>
      <c r="E67" s="87">
        <f t="shared" si="3"/>
        <v>117291.51612903226</v>
      </c>
      <c r="F67" s="88">
        <f t="shared" si="4"/>
        <v>116526.90031696796</v>
      </c>
      <c r="G67" s="85">
        <f t="shared" si="5"/>
        <v>0.10179991106317195</v>
      </c>
      <c r="H67" s="86">
        <f t="shared" si="6"/>
        <v>4.108716016710416</v>
      </c>
    </row>
    <row r="68" spans="1:8" ht="15" customHeight="1">
      <c r="A68" s="69" t="s">
        <v>50</v>
      </c>
      <c r="B68" s="70" t="s">
        <v>51</v>
      </c>
      <c r="C68" s="87">
        <f>6833637+2515255</f>
        <v>9348892</v>
      </c>
      <c r="D68" s="88">
        <f t="shared" si="2"/>
        <v>9347712.124579433</v>
      </c>
      <c r="E68" s="87">
        <f t="shared" si="3"/>
        <v>301577.1612903226</v>
      </c>
      <c r="F68" s="88">
        <f t="shared" si="4"/>
        <v>301535.3365678637</v>
      </c>
      <c r="G68" s="85">
        <f t="shared" si="5"/>
        <v>0.2617455141790911</v>
      </c>
      <c r="H68" s="86">
        <f t="shared" si="6"/>
        <v>10.56423306443138</v>
      </c>
    </row>
    <row r="69" spans="1:8" ht="15" customHeight="1">
      <c r="A69" s="69" t="s">
        <v>74</v>
      </c>
      <c r="B69" s="70" t="s">
        <v>53</v>
      </c>
      <c r="C69" s="87">
        <v>3300461</v>
      </c>
      <c r="D69" s="88">
        <f t="shared" si="2"/>
        <v>3289670.1419897247</v>
      </c>
      <c r="E69" s="87">
        <f t="shared" si="3"/>
        <v>106466.48387096774</v>
      </c>
      <c r="F69" s="88">
        <f t="shared" si="4"/>
        <v>106118.39167708789</v>
      </c>
      <c r="G69" s="85">
        <f t="shared" si="5"/>
        <v>0.09240462521901387</v>
      </c>
      <c r="H69" s="86">
        <f t="shared" si="6"/>
        <v>3.729515671382903</v>
      </c>
    </row>
    <row r="70" spans="1:8" ht="15" customHeight="1">
      <c r="A70" s="69" t="s">
        <v>75</v>
      </c>
      <c r="B70" s="70" t="s">
        <v>55</v>
      </c>
      <c r="C70" s="87">
        <v>2477768</v>
      </c>
      <c r="D70" s="88">
        <f t="shared" si="2"/>
        <v>2470243.516970346</v>
      </c>
      <c r="E70" s="87">
        <f t="shared" si="3"/>
        <v>79928</v>
      </c>
      <c r="F70" s="88">
        <f t="shared" si="4"/>
        <v>79656.81571428572</v>
      </c>
      <c r="G70" s="85">
        <f t="shared" si="5"/>
        <v>0.06937128583542286</v>
      </c>
      <c r="H70" s="86">
        <f t="shared" si="6"/>
        <v>2.799873892177812</v>
      </c>
    </row>
    <row r="71" spans="1:8" ht="15" customHeight="1">
      <c r="A71" s="69" t="s">
        <v>56</v>
      </c>
      <c r="B71" s="70" t="s">
        <v>57</v>
      </c>
      <c r="C71" s="87">
        <v>12338547</v>
      </c>
      <c r="D71" s="88">
        <f t="shared" si="2"/>
        <v>12199536.125135502</v>
      </c>
      <c r="E71" s="87">
        <f t="shared" si="3"/>
        <v>398017.6451612903</v>
      </c>
      <c r="F71" s="88">
        <f t="shared" si="4"/>
        <v>393539.69598943146</v>
      </c>
      <c r="G71" s="85">
        <f t="shared" si="5"/>
        <v>0.34544835139157465</v>
      </c>
      <c r="H71" s="86">
        <f t="shared" si="6"/>
        <v>13.942538451020784</v>
      </c>
    </row>
    <row r="72" spans="1:8" ht="15" customHeight="1" thickBot="1">
      <c r="A72" s="90" t="s">
        <v>31</v>
      </c>
      <c r="B72" s="91" t="s">
        <v>58</v>
      </c>
      <c r="C72" s="92">
        <v>46129551</v>
      </c>
      <c r="D72" s="93">
        <f t="shared" si="2"/>
        <v>46119442.02774978</v>
      </c>
      <c r="E72" s="92">
        <f t="shared" si="3"/>
        <v>1488050.0322580645</v>
      </c>
      <c r="F72" s="93">
        <f t="shared" si="4"/>
        <v>1487723.9363790252</v>
      </c>
      <c r="G72" s="96">
        <f t="shared" si="5"/>
        <v>1.2915116620606595</v>
      </c>
      <c r="H72" s="97">
        <f t="shared" si="6"/>
        <v>52.12631913189002</v>
      </c>
    </row>
    <row r="73" spans="3:8" ht="13.5" thickTop="1">
      <c r="C73" s="48"/>
      <c r="D73" s="48"/>
      <c r="E73" s="61"/>
      <c r="F73" s="48"/>
      <c r="G73" s="56"/>
      <c r="H73" s="56"/>
    </row>
  </sheetData>
  <printOptions horizontalCentered="1" verticalCentered="1"/>
  <pageMargins left="0.5905511811023623" right="0.1968503937007874" top="0.5118110236220472" bottom="0.5118110236220472" header="0.5118110236220472" footer="0.5118110236220472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csu</cp:lastModifiedBy>
  <dcterms:created xsi:type="dcterms:W3CDTF">2005-04-19T05:53:02Z</dcterms:created>
  <dcterms:modified xsi:type="dcterms:W3CDTF">2005-04-19T06:27:16Z</dcterms:modified>
  <cp:category/>
  <cp:version/>
  <cp:contentType/>
  <cp:contentStatus/>
</cp:coreProperties>
</file>