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tab 2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<sst xmlns="http://schemas.openxmlformats.org/spreadsheetml/2006/main" count="129" uniqueCount="78">
  <si>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SURVEYED  ENERGY CONSUMPTION</t>
  </si>
  <si>
    <t>Total</t>
  </si>
  <si>
    <t>Zjišťovaná energetická spotřeba</t>
  </si>
  <si>
    <t>Surveyed Energy Consumption</t>
  </si>
  <si>
    <t>Rok/Year 1996</t>
  </si>
  <si>
    <t>Table 2</t>
  </si>
  <si>
    <t>Consumption (Nat. Units)</t>
  </si>
  <si>
    <t>Consumption TJ</t>
  </si>
  <si>
    <t>GJ/m2</t>
  </si>
  <si>
    <t>GJ/Cap-GJ/hlavu</t>
  </si>
  <si>
    <t>Spotřeba (Fyzic. Jednotky)</t>
  </si>
  <si>
    <t>Spotřeba (TJ)</t>
  </si>
  <si>
    <t>Total/Celkem (1)</t>
  </si>
  <si>
    <t>Total/Celkem (2)</t>
  </si>
  <si>
    <t>Total/Celkem (3)</t>
  </si>
  <si>
    <t>Households/domácnosti (3)</t>
  </si>
  <si>
    <t>TOTAL - CELKEM</t>
  </si>
  <si>
    <t>Elektřina (MWh)</t>
  </si>
  <si>
    <t>Electricity (MWh)</t>
  </si>
  <si>
    <t>Natural Gas (m3)</t>
  </si>
  <si>
    <t>Propan-butan (kg)</t>
  </si>
  <si>
    <t>LPG (kg)</t>
  </si>
  <si>
    <t>Teplo + TUV  (GJ)</t>
  </si>
  <si>
    <t>Heat + hot water (GJ)</t>
  </si>
  <si>
    <t>Černé uhlí (kg)</t>
  </si>
  <si>
    <t>Hard Coal (kg)</t>
  </si>
  <si>
    <t>Koks (kg)</t>
  </si>
  <si>
    <t>Coke (kg)</t>
  </si>
  <si>
    <t>Palivové dřevo (kg)</t>
  </si>
  <si>
    <t>Fuelwood (kg)</t>
  </si>
  <si>
    <t>Ostatní paliva</t>
  </si>
  <si>
    <t>Other Solid Fuels (kg)</t>
  </si>
  <si>
    <t>Zjišťované náklady na energie</t>
  </si>
  <si>
    <t xml:space="preserve">Surveyed Household Energy Cost </t>
  </si>
  <si>
    <t>Exchange rate CZK/ECU = 34,4572</t>
  </si>
  <si>
    <t>Costs (CZK)</t>
  </si>
  <si>
    <t>Costs (ECU) at average exchange rate 1996</t>
  </si>
  <si>
    <t>ECU/m2</t>
  </si>
  <si>
    <t>ECU/Cap</t>
  </si>
  <si>
    <t>Total (1)</t>
  </si>
  <si>
    <t>Total (2)</t>
  </si>
  <si>
    <t>Total (3)</t>
  </si>
  <si>
    <t>Households (3)</t>
  </si>
  <si>
    <t xml:space="preserve">Elektřina </t>
  </si>
  <si>
    <t>Electricity</t>
  </si>
  <si>
    <t xml:space="preserve">Zemní plyn </t>
  </si>
  <si>
    <t>Natural Gas</t>
  </si>
  <si>
    <t xml:space="preserve">Propan-butan </t>
  </si>
  <si>
    <t>LPG</t>
  </si>
  <si>
    <t xml:space="preserve">Teplo + TUV  </t>
  </si>
  <si>
    <t>Heat + hot water</t>
  </si>
  <si>
    <t>Černé uhlí</t>
  </si>
  <si>
    <t>Hard Coal</t>
  </si>
  <si>
    <t xml:space="preserve">Koks </t>
  </si>
  <si>
    <t>Coke</t>
  </si>
  <si>
    <t xml:space="preserve">Palivové dřevo </t>
  </si>
  <si>
    <t>Fuelwood</t>
  </si>
  <si>
    <t>Other Solid Fuels</t>
  </si>
  <si>
    <t>Zjšťovaná spotřeba domácností</t>
  </si>
  <si>
    <t xml:space="preserve">Surveyed Household Energy Consumption </t>
  </si>
  <si>
    <t>Rok/Year 2003</t>
  </si>
  <si>
    <t xml:space="preserve"> Total/Celkem (1) </t>
  </si>
  <si>
    <t>Zemní plyn (MWh)</t>
  </si>
  <si>
    <t>Natural Gas (MWh)</t>
  </si>
  <si>
    <t>Other (Solid) Fuels (kg)</t>
  </si>
  <si>
    <t xml:space="preserve">Zjišťované náklady domácností na energii </t>
  </si>
  <si>
    <t>Average exchange rate CZK/ € =  31,-</t>
  </si>
  <si>
    <t>Průměrný směnný kurz Kč/ € =  31,-</t>
  </si>
  <si>
    <t>Costs/Náklady (CZK)</t>
  </si>
  <si>
    <t>Costs ( € ) at average exch. rate 2003</t>
  </si>
  <si>
    <t>€ /Cap- € /hlavu</t>
  </si>
  <si>
    <t>Elektřina</t>
  </si>
  <si>
    <t>Zemní plyn</t>
  </si>
  <si>
    <t>Propan-butan</t>
  </si>
  <si>
    <t xml:space="preserve">Černé uhlí </t>
  </si>
  <si>
    <t>Koks</t>
  </si>
  <si>
    <r>
      <t>Zemní plyn (m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</si>
  <si>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r>
      <t>€ /m</t>
    </r>
    <r>
      <rPr>
        <vertAlign val="superscript"/>
        <sz val="10"/>
        <color indexed="8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</si>
</sst>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0"/>
    <numFmt numFmtId="166" formatCode="0.000000"/>
    <numFmt numFmtId="167" formatCode="#,##0.0000"/>
    <numFmt numFmtId="168" formatCode="#,##0.0"/>
    <numFmt numFmtId="169" formatCode="0.0%"/>
    <numFmt numFmtId="170" formatCode="0.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0"/>
      <color indexed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4" xfId="0" applyBorder="1" applyAlignment="1">
      <alignment horizontal="centerContinuous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26" xfId="0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5" fontId="10" fillId="0" borderId="2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0" fontId="9" fillId="3" borderId="28" xfId="0" applyFont="1" applyFill="1" applyBorder="1" applyAlignment="1">
      <alignment/>
    </xf>
    <xf numFmtId="0" fontId="10" fillId="3" borderId="29" xfId="0" applyFont="1" applyFill="1" applyBorder="1" applyAlignment="1">
      <alignment/>
    </xf>
    <xf numFmtId="0" fontId="10" fillId="3" borderId="30" xfId="0" applyFont="1" applyFill="1" applyBorder="1" applyAlignment="1">
      <alignment horizontal="centerContinuous"/>
    </xf>
    <xf numFmtId="0" fontId="10" fillId="3" borderId="31" xfId="0" applyFont="1" applyFill="1" applyBorder="1" applyAlignment="1">
      <alignment horizontal="centerContinuous"/>
    </xf>
    <xf numFmtId="0" fontId="10" fillId="3" borderId="32" xfId="0" applyFont="1" applyFill="1" applyBorder="1" applyAlignment="1">
      <alignment horizontal="centerContinuous"/>
    </xf>
    <xf numFmtId="0" fontId="10" fillId="3" borderId="31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right"/>
    </xf>
    <xf numFmtId="0" fontId="10" fillId="3" borderId="34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10" xfId="0" applyFont="1" applyFill="1" applyBorder="1" applyAlignment="1">
      <alignment horizontal="centerContinuous"/>
    </xf>
    <xf numFmtId="0" fontId="10" fillId="3" borderId="12" xfId="0" applyFont="1" applyFill="1" applyBorder="1" applyAlignment="1">
      <alignment horizontal="centerContinuous"/>
    </xf>
    <xf numFmtId="0" fontId="10" fillId="3" borderId="13" xfId="0" applyFont="1" applyFill="1" applyBorder="1" applyAlignment="1">
      <alignment horizontal="right"/>
    </xf>
    <xf numFmtId="0" fontId="10" fillId="3" borderId="35" xfId="0" applyFont="1" applyFill="1" applyBorder="1" applyAlignment="1">
      <alignment horizontal="right"/>
    </xf>
    <xf numFmtId="0" fontId="10" fillId="3" borderId="36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3" borderId="12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Continuous"/>
    </xf>
    <xf numFmtId="0" fontId="10" fillId="3" borderId="35" xfId="0" applyFont="1" applyFill="1" applyBorder="1" applyAlignment="1">
      <alignment horizontal="centerContinuous"/>
    </xf>
    <xf numFmtId="0" fontId="10" fillId="3" borderId="37" xfId="0" applyFont="1" applyFill="1" applyBorder="1" applyAlignment="1">
      <alignment/>
    </xf>
    <xf numFmtId="0" fontId="10" fillId="3" borderId="38" xfId="0" applyFont="1" applyFill="1" applyBorder="1" applyAlignment="1">
      <alignment/>
    </xf>
    <xf numFmtId="0" fontId="10" fillId="3" borderId="39" xfId="0" applyFont="1" applyFill="1" applyBorder="1" applyAlignment="1">
      <alignment/>
    </xf>
    <xf numFmtId="0" fontId="10" fillId="3" borderId="40" xfId="0" applyFont="1" applyFill="1" applyBorder="1" applyAlignment="1">
      <alignment/>
    </xf>
    <xf numFmtId="164" fontId="10" fillId="3" borderId="0" xfId="0" applyNumberFormat="1" applyFont="1" applyFill="1" applyBorder="1" applyAlignment="1">
      <alignment/>
    </xf>
    <xf numFmtId="165" fontId="10" fillId="3" borderId="0" xfId="0" applyNumberFormat="1" applyFont="1" applyFill="1" applyBorder="1" applyAlignment="1">
      <alignment/>
    </xf>
    <xf numFmtId="165" fontId="10" fillId="3" borderId="41" xfId="0" applyNumberFormat="1" applyFont="1" applyFill="1" applyBorder="1" applyAlignment="1">
      <alignment/>
    </xf>
    <xf numFmtId="0" fontId="10" fillId="3" borderId="42" xfId="0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3" fontId="10" fillId="3" borderId="9" xfId="0" applyNumberFormat="1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0" fillId="3" borderId="44" xfId="0" applyFont="1" applyFill="1" applyBorder="1" applyAlignment="1">
      <alignment/>
    </xf>
    <xf numFmtId="3" fontId="10" fillId="3" borderId="45" xfId="0" applyNumberFormat="1" applyFont="1" applyFill="1" applyBorder="1" applyAlignment="1">
      <alignment/>
    </xf>
    <xf numFmtId="3" fontId="10" fillId="3" borderId="46" xfId="0" applyNumberFormat="1" applyFont="1" applyFill="1" applyBorder="1" applyAlignment="1">
      <alignment/>
    </xf>
    <xf numFmtId="164" fontId="10" fillId="3" borderId="27" xfId="0" applyNumberFormat="1" applyFont="1" applyFill="1" applyBorder="1" applyAlignment="1">
      <alignment/>
    </xf>
    <xf numFmtId="165" fontId="10" fillId="3" borderId="27" xfId="0" applyNumberFormat="1" applyFont="1" applyFill="1" applyBorder="1" applyAlignment="1">
      <alignment/>
    </xf>
    <xf numFmtId="165" fontId="10" fillId="3" borderId="4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right"/>
    </xf>
    <xf numFmtId="3" fontId="10" fillId="3" borderId="39" xfId="0" applyNumberFormat="1" applyFont="1" applyFill="1" applyBorder="1" applyAlignment="1">
      <alignment/>
    </xf>
    <xf numFmtId="3" fontId="10" fillId="3" borderId="4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27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19.00390625" style="0" customWidth="1"/>
    <col min="3" max="3" width="14.375" style="0" customWidth="1"/>
    <col min="4" max="4" width="14.625" style="0" customWidth="1"/>
    <col min="5" max="5" width="14.75390625" style="0" customWidth="1"/>
    <col min="6" max="6" width="11.875" style="0" customWidth="1"/>
    <col min="7" max="7" width="13.25390625" style="0" customWidth="1"/>
    <col min="8" max="8" width="12.875" style="0" customWidth="1"/>
    <col min="9" max="9" width="9.875" style="0" bestFit="1" customWidth="1"/>
    <col min="10" max="10" width="11.75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3" t="s">
        <v>1</v>
      </c>
      <c r="B2" s="1"/>
      <c r="C2" s="2"/>
      <c r="D2" s="2"/>
      <c r="E2" s="2"/>
      <c r="F2" s="2"/>
      <c r="G2" s="2"/>
      <c r="H2" s="2"/>
      <c r="I2" s="2"/>
      <c r="J2" s="2"/>
    </row>
    <row r="3" ht="12.75">
      <c r="A3" s="4" t="s">
        <v>2</v>
      </c>
    </row>
    <row r="4" spans="1:2" ht="12.75">
      <c r="A4" s="4" t="s">
        <v>3</v>
      </c>
      <c r="B4" s="4"/>
    </row>
    <row r="5" spans="1:6" ht="12.75">
      <c r="A5" s="4"/>
      <c r="F5" s="5"/>
    </row>
    <row r="6" spans="1:10" ht="16.5" thickBot="1">
      <c r="A6" s="6" t="s">
        <v>4</v>
      </c>
      <c r="B6" s="7"/>
      <c r="F6" s="8"/>
      <c r="J6" s="9" t="s">
        <v>5</v>
      </c>
    </row>
    <row r="7" spans="1:10" ht="15" customHeight="1" thickTop="1">
      <c r="A7" s="10"/>
      <c r="B7" s="11"/>
      <c r="C7" s="12" t="s">
        <v>6</v>
      </c>
      <c r="D7" s="13"/>
      <c r="E7" s="14"/>
      <c r="F7" s="13" t="s">
        <v>7</v>
      </c>
      <c r="G7" s="14"/>
      <c r="H7" s="13"/>
      <c r="I7" s="15" t="s">
        <v>8</v>
      </c>
      <c r="J7" s="16" t="s">
        <v>9</v>
      </c>
    </row>
    <row r="8" spans="1:10" ht="15" customHeight="1">
      <c r="A8" s="17"/>
      <c r="B8" s="18"/>
      <c r="C8" s="19" t="s">
        <v>10</v>
      </c>
      <c r="D8" s="20"/>
      <c r="E8" s="21"/>
      <c r="F8" s="20" t="s">
        <v>11</v>
      </c>
      <c r="G8" s="20"/>
      <c r="H8" s="20"/>
      <c r="I8" s="22"/>
      <c r="J8" s="23"/>
    </row>
    <row r="9" spans="1:10" ht="15" customHeight="1">
      <c r="A9" s="24"/>
      <c r="B9" s="25"/>
      <c r="C9" s="26" t="s">
        <v>12</v>
      </c>
      <c r="D9" s="27" t="s">
        <v>13</v>
      </c>
      <c r="E9" s="27" t="s">
        <v>14</v>
      </c>
      <c r="F9" s="20" t="s">
        <v>15</v>
      </c>
      <c r="G9" s="20"/>
      <c r="H9" s="21"/>
      <c r="I9" s="28"/>
      <c r="J9" s="29"/>
    </row>
    <row r="10" spans="1:10" ht="15" customHeight="1">
      <c r="A10" s="30" t="s">
        <v>16</v>
      </c>
      <c r="B10" s="31"/>
      <c r="C10" s="32"/>
      <c r="D10" s="33"/>
      <c r="E10" s="34"/>
      <c r="F10" s="35">
        <v>571.4295173365613</v>
      </c>
      <c r="G10" s="35">
        <v>569.0559717365613</v>
      </c>
      <c r="H10" s="35">
        <v>567.8269039365614</v>
      </c>
      <c r="I10" s="36">
        <v>1.2000357244921254</v>
      </c>
      <c r="J10" s="37">
        <v>31.695612834862487</v>
      </c>
    </row>
    <row r="11" spans="1:10" ht="15" customHeight="1">
      <c r="A11" s="30" t="s">
        <v>17</v>
      </c>
      <c r="B11" s="31" t="s">
        <v>18</v>
      </c>
      <c r="C11" s="38">
        <v>25278.018</v>
      </c>
      <c r="D11" s="39">
        <v>25109.082</v>
      </c>
      <c r="E11" s="40">
        <v>25011.764</v>
      </c>
      <c r="F11" s="35">
        <v>91.0008648</v>
      </c>
      <c r="G11" s="35">
        <v>90.39269519999999</v>
      </c>
      <c r="H11" s="35">
        <v>90.04235039999999</v>
      </c>
      <c r="I11" s="36">
        <v>0.19029397242035187</v>
      </c>
      <c r="J11" s="37">
        <v>5.026087100195367</v>
      </c>
    </row>
    <row r="12" spans="1:10" ht="15" customHeight="1">
      <c r="A12" s="30" t="s">
        <v>76</v>
      </c>
      <c r="B12" s="31" t="s">
        <v>19</v>
      </c>
      <c r="C12" s="38">
        <v>4926828</v>
      </c>
      <c r="D12" s="39">
        <v>4908366</v>
      </c>
      <c r="E12" s="40">
        <v>4907828</v>
      </c>
      <c r="F12" s="35">
        <v>162.58532399999999</v>
      </c>
      <c r="G12" s="35">
        <v>161.976078</v>
      </c>
      <c r="H12" s="35">
        <v>161.958324</v>
      </c>
      <c r="I12" s="36">
        <v>0.342279968299255</v>
      </c>
      <c r="J12" s="37">
        <v>9.040375327937483</v>
      </c>
    </row>
    <row r="13" spans="1:10" ht="15" customHeight="1">
      <c r="A13" s="30" t="s">
        <v>20</v>
      </c>
      <c r="B13" s="31" t="s">
        <v>21</v>
      </c>
      <c r="C13" s="38">
        <v>84151</v>
      </c>
      <c r="D13" s="39">
        <v>83536</v>
      </c>
      <c r="E13" s="40">
        <v>83396</v>
      </c>
      <c r="F13" s="35">
        <v>3.870946</v>
      </c>
      <c r="G13" s="35">
        <v>3.842656</v>
      </c>
      <c r="H13" s="35">
        <v>3.836216</v>
      </c>
      <c r="I13" s="36">
        <v>0.008107393670417922</v>
      </c>
      <c r="J13" s="37">
        <v>0.21413430086519675</v>
      </c>
    </row>
    <row r="14" spans="1:10" ht="15" customHeight="1">
      <c r="A14" s="30" t="s">
        <v>22</v>
      </c>
      <c r="B14" s="31" t="s">
        <v>23</v>
      </c>
      <c r="C14" s="38">
        <v>132550.93453656137</v>
      </c>
      <c r="D14" s="39">
        <v>132492.93453656137</v>
      </c>
      <c r="E14" s="40">
        <v>132492.93453656137</v>
      </c>
      <c r="F14" s="35">
        <v>132.55093453656136</v>
      </c>
      <c r="G14" s="35">
        <v>132.49293453656136</v>
      </c>
      <c r="H14" s="35">
        <v>132.49293453656136</v>
      </c>
      <c r="I14" s="36">
        <v>0.28000831518267316</v>
      </c>
      <c r="J14" s="37">
        <v>7.395642452501332</v>
      </c>
    </row>
    <row r="15" spans="1:10" ht="15" customHeight="1">
      <c r="A15" s="30" t="s">
        <v>24</v>
      </c>
      <c r="B15" s="31" t="s">
        <v>25</v>
      </c>
      <c r="C15" s="38">
        <v>876088</v>
      </c>
      <c r="D15" s="39">
        <v>874088</v>
      </c>
      <c r="E15" s="40">
        <v>874088</v>
      </c>
      <c r="F15" s="35">
        <v>17.52176</v>
      </c>
      <c r="G15" s="35">
        <v>17.48176</v>
      </c>
      <c r="H15" s="35">
        <v>17.48176</v>
      </c>
      <c r="I15" s="36">
        <v>0.03694565435621071</v>
      </c>
      <c r="J15" s="37">
        <v>0.9758169132012281</v>
      </c>
    </row>
    <row r="16" spans="1:10" ht="15" customHeight="1">
      <c r="A16" s="30" t="s">
        <v>26</v>
      </c>
      <c r="B16" s="31" t="s">
        <v>27</v>
      </c>
      <c r="C16" s="38">
        <v>507554</v>
      </c>
      <c r="D16" s="39">
        <v>499904</v>
      </c>
      <c r="E16" s="40">
        <v>499904</v>
      </c>
      <c r="F16" s="35">
        <v>13.703958</v>
      </c>
      <c r="G16" s="35">
        <v>13.497408</v>
      </c>
      <c r="H16" s="35">
        <v>13.497408</v>
      </c>
      <c r="I16" s="36">
        <v>0.028525192582025675</v>
      </c>
      <c r="J16" s="37">
        <v>0.7534137873290538</v>
      </c>
    </row>
    <row r="17" spans="1:10" ht="15" customHeight="1">
      <c r="A17" s="30" t="s">
        <v>28</v>
      </c>
      <c r="B17" s="31" t="s">
        <v>29</v>
      </c>
      <c r="C17" s="38">
        <v>4257200</v>
      </c>
      <c r="D17" s="39">
        <v>4200870</v>
      </c>
      <c r="E17" s="40">
        <v>4169137</v>
      </c>
      <c r="F17" s="35">
        <v>55.343599999999995</v>
      </c>
      <c r="G17" s="35">
        <v>54.611309999999996</v>
      </c>
      <c r="H17" s="35">
        <v>54.198781</v>
      </c>
      <c r="I17" s="36">
        <v>0.11454278226871664</v>
      </c>
      <c r="J17" s="37">
        <v>3.0253296678760813</v>
      </c>
    </row>
    <row r="18" spans="1:10" ht="15" customHeight="1" thickBot="1">
      <c r="A18" s="41" t="s">
        <v>30</v>
      </c>
      <c r="B18" s="42" t="s">
        <v>31</v>
      </c>
      <c r="C18" s="43">
        <v>7295510</v>
      </c>
      <c r="D18" s="44">
        <v>7288510</v>
      </c>
      <c r="E18" s="45">
        <v>7254510</v>
      </c>
      <c r="F18" s="46">
        <v>94.84163</v>
      </c>
      <c r="G18" s="46">
        <v>94.75062999999999</v>
      </c>
      <c r="H18" s="46">
        <v>94.30863</v>
      </c>
      <c r="I18" s="47">
        <v>0.19931025519099696</v>
      </c>
      <c r="J18" s="48">
        <v>5.264227183924086</v>
      </c>
    </row>
    <row r="19" spans="1:10" ht="13.5" thickTop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49" t="s">
        <v>32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50" t="s">
        <v>33</v>
      </c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C23" s="31"/>
      <c r="D23" s="31"/>
      <c r="E23" s="31"/>
      <c r="F23" s="31"/>
      <c r="G23" s="31"/>
      <c r="H23" s="31"/>
      <c r="I23" s="31"/>
      <c r="J23" s="31"/>
    </row>
    <row r="24" spans="1:10" ht="13.5" thickBot="1">
      <c r="A24" s="51" t="s">
        <v>4</v>
      </c>
      <c r="B24" s="42"/>
      <c r="C24" s="31" t="s">
        <v>34</v>
      </c>
      <c r="D24" s="31"/>
      <c r="E24" s="31"/>
      <c r="F24" s="31"/>
      <c r="G24" s="31"/>
      <c r="H24" s="31"/>
      <c r="I24" s="31"/>
      <c r="J24" s="31"/>
    </row>
    <row r="25" spans="1:10" ht="15" customHeight="1" thickTop="1">
      <c r="A25" s="52"/>
      <c r="B25" s="11"/>
      <c r="C25" s="12" t="s">
        <v>35</v>
      </c>
      <c r="D25" s="13"/>
      <c r="E25" s="14"/>
      <c r="F25" s="13" t="s">
        <v>36</v>
      </c>
      <c r="G25" s="13"/>
      <c r="H25" s="14"/>
      <c r="I25" s="53" t="s">
        <v>37</v>
      </c>
      <c r="J25" s="54" t="s">
        <v>38</v>
      </c>
    </row>
    <row r="26" spans="1:10" ht="15" customHeight="1">
      <c r="A26" s="24"/>
      <c r="B26" s="25"/>
      <c r="C26" s="26" t="s">
        <v>39</v>
      </c>
      <c r="D26" s="27" t="s">
        <v>40</v>
      </c>
      <c r="E26" s="27" t="s">
        <v>41</v>
      </c>
      <c r="F26" s="27" t="s">
        <v>39</v>
      </c>
      <c r="G26" s="27" t="s">
        <v>40</v>
      </c>
      <c r="H26" s="20" t="s">
        <v>42</v>
      </c>
      <c r="I26" s="20"/>
      <c r="J26" s="55"/>
    </row>
    <row r="27" spans="1:10" ht="15" customHeight="1">
      <c r="A27" s="30" t="s">
        <v>16</v>
      </c>
      <c r="B27" s="31"/>
      <c r="C27" s="38">
        <v>79776281</v>
      </c>
      <c r="D27" s="39">
        <v>79606946.23827389</v>
      </c>
      <c r="E27" s="40">
        <v>79437345.6911913</v>
      </c>
      <c r="F27" s="39">
        <v>2315228.196138978</v>
      </c>
      <c r="G27" s="39">
        <v>2310313.845532251</v>
      </c>
      <c r="H27" s="39">
        <v>2305391.7814329453</v>
      </c>
      <c r="I27" s="36">
        <v>4.872175794226122</v>
      </c>
      <c r="J27" s="37">
        <v>128.6850003590815</v>
      </c>
    </row>
    <row r="28" spans="1:10" ht="15" customHeight="1">
      <c r="A28" s="30" t="s">
        <v>43</v>
      </c>
      <c r="B28" s="31" t="s">
        <v>44</v>
      </c>
      <c r="C28" s="38">
        <v>26162748</v>
      </c>
      <c r="D28" s="39">
        <v>26064976.469808955</v>
      </c>
      <c r="E28" s="40">
        <v>25954632.501302157</v>
      </c>
      <c r="F28" s="39">
        <v>759282.4721683712</v>
      </c>
      <c r="G28" s="39">
        <v>756444.9946544976</v>
      </c>
      <c r="H28" s="39">
        <v>753242.6459869681</v>
      </c>
      <c r="I28" s="36">
        <v>1.5918902012721892</v>
      </c>
      <c r="J28" s="37">
        <v>42.04536120496612</v>
      </c>
    </row>
    <row r="29" spans="1:10" ht="15" customHeight="1">
      <c r="A29" s="30" t="s">
        <v>45</v>
      </c>
      <c r="B29" s="31" t="s">
        <v>46</v>
      </c>
      <c r="C29" s="38">
        <v>14907824</v>
      </c>
      <c r="D29" s="39">
        <v>14861846.734065933</v>
      </c>
      <c r="E29" s="40">
        <v>14860217.967791796</v>
      </c>
      <c r="F29" s="39">
        <v>432647.57438213204</v>
      </c>
      <c r="G29" s="39">
        <v>431313.24466485763</v>
      </c>
      <c r="H29" s="39">
        <v>431265.9754069337</v>
      </c>
      <c r="I29" s="36">
        <v>0.9114301799692158</v>
      </c>
      <c r="J29" s="37">
        <v>24.07289843186903</v>
      </c>
    </row>
    <row r="30" spans="1:10" ht="15" customHeight="1">
      <c r="A30" s="30" t="s">
        <v>47</v>
      </c>
      <c r="B30" s="31" t="s">
        <v>48</v>
      </c>
      <c r="C30" s="38">
        <v>1468008</v>
      </c>
      <c r="D30" s="39">
        <v>1458149.1455696202</v>
      </c>
      <c r="E30" s="40">
        <v>1455492.6879787436</v>
      </c>
      <c r="F30" s="39">
        <v>42603.80994393044</v>
      </c>
      <c r="G30" s="39">
        <v>42317.69109415798</v>
      </c>
      <c r="H30" s="39">
        <v>42240.596681644</v>
      </c>
      <c r="I30" s="36">
        <v>0.08927055884534052</v>
      </c>
      <c r="J30" s="37">
        <v>2.3578340319086797</v>
      </c>
    </row>
    <row r="31" spans="1:10" ht="15" customHeight="1">
      <c r="A31" s="30" t="s">
        <v>49</v>
      </c>
      <c r="B31" s="31" t="s">
        <v>50</v>
      </c>
      <c r="C31" s="38">
        <v>24963332</v>
      </c>
      <c r="D31" s="39">
        <v>24963332</v>
      </c>
      <c r="E31" s="40">
        <v>24953748.7085407</v>
      </c>
      <c r="F31" s="39">
        <v>724473.6078381296</v>
      </c>
      <c r="G31" s="39">
        <v>724473.6078381296</v>
      </c>
      <c r="H31" s="39">
        <v>724195.4862420829</v>
      </c>
      <c r="I31" s="36">
        <v>1.530502427731987</v>
      </c>
      <c r="J31" s="37">
        <v>40.42397355523767</v>
      </c>
    </row>
    <row r="32" spans="1:10" ht="15" customHeight="1">
      <c r="A32" s="30" t="s">
        <v>51</v>
      </c>
      <c r="B32" s="31" t="s">
        <v>52</v>
      </c>
      <c r="C32" s="38">
        <v>1335389</v>
      </c>
      <c r="D32" s="39">
        <v>1331749</v>
      </c>
      <c r="E32" s="40">
        <v>1331749</v>
      </c>
      <c r="F32" s="39">
        <v>38755.0062106033</v>
      </c>
      <c r="G32" s="39">
        <v>38649.367911496</v>
      </c>
      <c r="H32" s="39">
        <v>38649.367911496</v>
      </c>
      <c r="I32" s="36">
        <v>0.08168091702117822</v>
      </c>
      <c r="J32" s="37">
        <v>2.1573747089866595</v>
      </c>
    </row>
    <row r="33" spans="1:10" ht="15" customHeight="1">
      <c r="A33" s="30" t="s">
        <v>53</v>
      </c>
      <c r="B33" s="31" t="s">
        <v>54</v>
      </c>
      <c r="C33" s="38">
        <v>1438352</v>
      </c>
      <c r="D33" s="39">
        <v>1438352</v>
      </c>
      <c r="E33" s="40">
        <v>1438352</v>
      </c>
      <c r="F33" s="39">
        <v>41743.1480213134</v>
      </c>
      <c r="G33" s="39">
        <v>41743.1480213134</v>
      </c>
      <c r="H33" s="39">
        <v>41743.1480213134</v>
      </c>
      <c r="I33" s="36">
        <v>0.08821925930430263</v>
      </c>
      <c r="J33" s="37">
        <v>2.3300668725265643</v>
      </c>
    </row>
    <row r="34" spans="1:10" ht="15" customHeight="1">
      <c r="A34" s="30" t="s">
        <v>55</v>
      </c>
      <c r="B34" s="31" t="s">
        <v>56</v>
      </c>
      <c r="C34" s="38">
        <v>2095484</v>
      </c>
      <c r="D34" s="39">
        <v>2090791.7376665887</v>
      </c>
      <c r="E34" s="40">
        <v>2077742.1955838616</v>
      </c>
      <c r="F34" s="39">
        <v>60814.11141938405</v>
      </c>
      <c r="G34" s="39">
        <v>60677.934877662396</v>
      </c>
      <c r="H34" s="39">
        <v>60299.21745190734</v>
      </c>
      <c r="I34" s="36">
        <v>0.12743534094554307</v>
      </c>
      <c r="J34" s="37">
        <v>3.365850820647912</v>
      </c>
    </row>
    <row r="35" spans="1:10" ht="15" customHeight="1" thickBot="1">
      <c r="A35" s="41" t="s">
        <v>30</v>
      </c>
      <c r="B35" s="42" t="s">
        <v>57</v>
      </c>
      <c r="C35" s="43">
        <v>7401144</v>
      </c>
      <c r="D35" s="44">
        <v>7393749.151162791</v>
      </c>
      <c r="E35" s="45">
        <v>7361410.629994038</v>
      </c>
      <c r="F35" s="44">
        <v>214792.38011213913</v>
      </c>
      <c r="G35" s="44">
        <v>214577.77042716157</v>
      </c>
      <c r="H35" s="44">
        <v>213639.25768762516</v>
      </c>
      <c r="I35" s="47">
        <v>0.4515015748668572</v>
      </c>
      <c r="J35" s="48">
        <v>11.925160909161326</v>
      </c>
    </row>
    <row r="36" spans="3:10" ht="42.75" customHeight="1" thickTop="1">
      <c r="C36" s="56"/>
      <c r="D36" s="56"/>
      <c r="E36" s="56"/>
      <c r="F36" s="56"/>
      <c r="G36" s="56"/>
      <c r="H36" s="56"/>
      <c r="I36" s="57"/>
      <c r="J36" s="57"/>
    </row>
    <row r="37" spans="1:8" ht="15.75">
      <c r="A37" s="1" t="s">
        <v>0</v>
      </c>
      <c r="B37" s="2"/>
      <c r="C37" s="2"/>
      <c r="D37" s="2"/>
      <c r="E37" s="2"/>
      <c r="F37" s="2"/>
      <c r="G37" s="2"/>
      <c r="H37" s="2"/>
    </row>
    <row r="38" spans="1:8" ht="15">
      <c r="A38" s="3" t="s">
        <v>1</v>
      </c>
      <c r="B38" s="2"/>
      <c r="C38" s="2"/>
      <c r="D38" s="2"/>
      <c r="E38" s="2"/>
      <c r="F38" s="2"/>
      <c r="G38" s="2"/>
      <c r="H38" s="2"/>
    </row>
    <row r="39" spans="1:4" ht="12.75">
      <c r="A39" s="58"/>
      <c r="D39" s="59"/>
    </row>
    <row r="40" spans="1:6" ht="12.75">
      <c r="A40" s="60" t="s">
        <v>58</v>
      </c>
      <c r="F40" s="59"/>
    </row>
    <row r="41" spans="1:6" ht="12.75">
      <c r="A41" s="60" t="s">
        <v>59</v>
      </c>
      <c r="F41" s="61"/>
    </row>
    <row r="42" spans="1:6" ht="12.75">
      <c r="A42" s="60"/>
      <c r="F42" s="61"/>
    </row>
    <row r="43" spans="1:8" ht="13.5" thickBot="1">
      <c r="A43" s="4" t="s">
        <v>60</v>
      </c>
      <c r="H43" s="9" t="s">
        <v>5</v>
      </c>
    </row>
    <row r="44" spans="1:8" ht="15" customHeight="1">
      <c r="A44" s="70"/>
      <c r="B44" s="71"/>
      <c r="C44" s="72" t="s">
        <v>6</v>
      </c>
      <c r="D44" s="73"/>
      <c r="E44" s="74" t="s">
        <v>7</v>
      </c>
      <c r="F44" s="73"/>
      <c r="G44" s="75" t="s">
        <v>8</v>
      </c>
      <c r="H44" s="76" t="s">
        <v>9</v>
      </c>
    </row>
    <row r="45" spans="1:8" ht="15" customHeight="1">
      <c r="A45" s="77"/>
      <c r="B45" s="78"/>
      <c r="C45" s="79" t="s">
        <v>10</v>
      </c>
      <c r="D45" s="80"/>
      <c r="E45" s="79" t="s">
        <v>11</v>
      </c>
      <c r="F45" s="80"/>
      <c r="G45" s="81"/>
      <c r="H45" s="82"/>
    </row>
    <row r="46" spans="1:8" ht="15" customHeight="1">
      <c r="A46" s="83"/>
      <c r="B46" s="84"/>
      <c r="C46" s="81" t="s">
        <v>12</v>
      </c>
      <c r="D46" s="85" t="s">
        <v>13</v>
      </c>
      <c r="E46" s="86" t="s">
        <v>61</v>
      </c>
      <c r="F46" s="87" t="s">
        <v>13</v>
      </c>
      <c r="G46" s="87" t="s">
        <v>15</v>
      </c>
      <c r="H46" s="88"/>
    </row>
    <row r="47" spans="1:8" ht="15" customHeight="1">
      <c r="A47" s="89" t="s">
        <v>16</v>
      </c>
      <c r="B47" s="90"/>
      <c r="C47" s="91"/>
      <c r="D47" s="92"/>
      <c r="E47" s="93">
        <v>3304.652</v>
      </c>
      <c r="F47" s="93">
        <v>3268.167</v>
      </c>
      <c r="G47" s="94">
        <v>0.966103</v>
      </c>
      <c r="H47" s="95">
        <v>29.5179336673991</v>
      </c>
    </row>
    <row r="48" spans="1:8" ht="15" customHeight="1">
      <c r="A48" s="89" t="s">
        <v>17</v>
      </c>
      <c r="B48" s="96" t="s">
        <v>18</v>
      </c>
      <c r="C48" s="97">
        <v>136083</v>
      </c>
      <c r="D48" s="98">
        <v>134101</v>
      </c>
      <c r="E48" s="93">
        <f>C48*3.6/1000</f>
        <v>489.8988</v>
      </c>
      <c r="F48" s="93">
        <f>D48*3.6/1000</f>
        <v>482.76360000000005</v>
      </c>
      <c r="G48" s="94">
        <f>E48/3420600*1000</f>
        <v>0.14322013681810208</v>
      </c>
      <c r="H48" s="95">
        <f>E48/111954*1000</f>
        <v>4.375893670614717</v>
      </c>
    </row>
    <row r="49" spans="1:8" ht="15" customHeight="1">
      <c r="A49" s="89" t="s">
        <v>62</v>
      </c>
      <c r="B49" s="96" t="s">
        <v>63</v>
      </c>
      <c r="C49" s="97">
        <v>338331</v>
      </c>
      <c r="D49" s="98">
        <v>335362</v>
      </c>
      <c r="E49" s="93">
        <f>C49*3.6/1000</f>
        <v>1217.9916</v>
      </c>
      <c r="F49" s="93">
        <f>D49*3.6/1000</f>
        <v>1207.3032</v>
      </c>
      <c r="G49" s="94">
        <f aca="true" t="shared" si="0" ref="G49:G55">E49/3420600*1000</f>
        <v>0.35607542536397124</v>
      </c>
      <c r="H49" s="95">
        <f aca="true" t="shared" si="1" ref="H49:H55">E49/111954*1000</f>
        <v>10.879393322257355</v>
      </c>
    </row>
    <row r="50" spans="1:8" ht="15" customHeight="1">
      <c r="A50" s="89" t="s">
        <v>20</v>
      </c>
      <c r="B50" s="96" t="s">
        <v>21</v>
      </c>
      <c r="C50" s="97">
        <v>211401</v>
      </c>
      <c r="D50" s="98">
        <v>211527</v>
      </c>
      <c r="E50" s="93">
        <f>C50*0.046/1000</f>
        <v>9.724446</v>
      </c>
      <c r="F50" s="93">
        <f>D50*0.046/1000</f>
        <v>9.730242</v>
      </c>
      <c r="G50" s="94">
        <f t="shared" si="0"/>
        <v>0.0028429065076302404</v>
      </c>
      <c r="H50" s="95">
        <f t="shared" si="1"/>
        <v>0.0868610858030977</v>
      </c>
    </row>
    <row r="51" spans="1:8" ht="15" customHeight="1">
      <c r="A51" s="89" t="s">
        <v>22</v>
      </c>
      <c r="B51" s="96" t="s">
        <v>23</v>
      </c>
      <c r="C51" s="97">
        <v>882385</v>
      </c>
      <c r="D51" s="98">
        <v>820780</v>
      </c>
      <c r="E51" s="93">
        <v>822.365</v>
      </c>
      <c r="F51" s="93">
        <v>820.39</v>
      </c>
      <c r="G51" s="94">
        <f t="shared" si="0"/>
        <v>0.24041542419458575</v>
      </c>
      <c r="H51" s="95">
        <f t="shared" si="1"/>
        <v>7.345561569930507</v>
      </c>
    </row>
    <row r="52" spans="1:8" ht="15" customHeight="1">
      <c r="A52" s="89" t="s">
        <v>24</v>
      </c>
      <c r="B52" s="96" t="s">
        <v>25</v>
      </c>
      <c r="C52" s="97">
        <v>2226300</v>
      </c>
      <c r="D52" s="98">
        <v>2216100</v>
      </c>
      <c r="E52" s="93">
        <f>C52*0.02/1000</f>
        <v>44.526</v>
      </c>
      <c r="F52" s="93">
        <f>D52*0.02/1000</f>
        <v>44.322</v>
      </c>
      <c r="G52" s="94">
        <f t="shared" si="0"/>
        <v>0.013017014558849325</v>
      </c>
      <c r="H52" s="95">
        <f t="shared" si="1"/>
        <v>0.39771691944905946</v>
      </c>
    </row>
    <row r="53" spans="1:8" ht="15" customHeight="1">
      <c r="A53" s="89" t="s">
        <v>26</v>
      </c>
      <c r="B53" s="96" t="s">
        <v>27</v>
      </c>
      <c r="C53" s="97">
        <v>1481600</v>
      </c>
      <c r="D53" s="98">
        <v>1475400</v>
      </c>
      <c r="E53" s="93">
        <f>C53*0.027/1000</f>
        <v>40.0032</v>
      </c>
      <c r="F53" s="93">
        <f>D53*0.027/1000</f>
        <v>39.835800000000006</v>
      </c>
      <c r="G53" s="94">
        <f t="shared" si="0"/>
        <v>0.01169479038765129</v>
      </c>
      <c r="H53" s="95">
        <f t="shared" si="1"/>
        <v>0.3573181842542473</v>
      </c>
    </row>
    <row r="54" spans="1:8" ht="15" customHeight="1">
      <c r="A54" s="89" t="s">
        <v>28</v>
      </c>
      <c r="B54" s="96" t="s">
        <v>29</v>
      </c>
      <c r="C54" s="97">
        <v>30132193</v>
      </c>
      <c r="D54" s="98">
        <v>29776430</v>
      </c>
      <c r="E54" s="93">
        <f>C54*0.013/1000</f>
        <v>391.718509</v>
      </c>
      <c r="F54" s="93">
        <f>D54*0.013/1000</f>
        <v>387.09358999999995</v>
      </c>
      <c r="G54" s="94">
        <f t="shared" si="0"/>
        <v>0.11451748494416183</v>
      </c>
      <c r="H54" s="95">
        <f t="shared" si="1"/>
        <v>3.4989237454668882</v>
      </c>
    </row>
    <row r="55" spans="1:8" ht="15" customHeight="1" thickBot="1">
      <c r="A55" s="99" t="s">
        <v>30</v>
      </c>
      <c r="B55" s="100" t="s">
        <v>64</v>
      </c>
      <c r="C55" s="101">
        <v>24033700</v>
      </c>
      <c r="D55" s="102">
        <v>23063000</v>
      </c>
      <c r="E55" s="103">
        <f>C55*0.012/1000</f>
        <v>288.4044</v>
      </c>
      <c r="F55" s="103">
        <f>D55*0.012/1000</f>
        <v>276.756</v>
      </c>
      <c r="G55" s="104">
        <f t="shared" si="0"/>
        <v>0.08431398000350816</v>
      </c>
      <c r="H55" s="105">
        <f t="shared" si="1"/>
        <v>2.576097325687336</v>
      </c>
    </row>
    <row r="56" spans="1:9" ht="12.75">
      <c r="A56" s="62"/>
      <c r="B56" s="62"/>
      <c r="C56" s="62"/>
      <c r="D56" s="62"/>
      <c r="E56" s="63"/>
      <c r="F56" s="63"/>
      <c r="G56" s="64"/>
      <c r="H56" s="64"/>
      <c r="I56" s="31"/>
    </row>
    <row r="57" spans="1:9" ht="12.75">
      <c r="A57" s="65"/>
      <c r="B57" s="65"/>
      <c r="C57" s="65"/>
      <c r="D57" s="65"/>
      <c r="E57" s="65"/>
      <c r="F57" s="65"/>
      <c r="G57" s="65"/>
      <c r="H57" s="65"/>
      <c r="I57" s="31"/>
    </row>
    <row r="58" spans="1:9" ht="15" customHeight="1">
      <c r="A58" s="66" t="s">
        <v>65</v>
      </c>
      <c r="B58" s="65"/>
      <c r="C58" s="65"/>
      <c r="D58" s="65"/>
      <c r="E58" s="65"/>
      <c r="F58" s="65"/>
      <c r="G58" s="65"/>
      <c r="H58" s="65"/>
      <c r="I58" s="31"/>
    </row>
    <row r="59" spans="1:9" ht="14.25" customHeight="1">
      <c r="A59" s="66" t="s">
        <v>33</v>
      </c>
      <c r="B59" s="65"/>
      <c r="C59" s="65"/>
      <c r="D59" s="65"/>
      <c r="E59" s="65"/>
      <c r="F59" s="65"/>
      <c r="G59" s="65"/>
      <c r="H59" s="65"/>
      <c r="I59" s="31"/>
    </row>
    <row r="60" spans="1:9" ht="12.75">
      <c r="A60" s="65"/>
      <c r="B60" s="65"/>
      <c r="C60" s="65"/>
      <c r="D60" s="65"/>
      <c r="E60" s="65"/>
      <c r="F60" s="65"/>
      <c r="G60" s="65"/>
      <c r="H60" s="65"/>
      <c r="I60" s="31"/>
    </row>
    <row r="61" spans="1:9" ht="13.5" thickBot="1">
      <c r="A61" s="67" t="s">
        <v>60</v>
      </c>
      <c r="B61" s="68"/>
      <c r="C61" s="68" t="s">
        <v>66</v>
      </c>
      <c r="D61" s="68"/>
      <c r="E61" s="68"/>
      <c r="F61" s="68" t="s">
        <v>67</v>
      </c>
      <c r="G61" s="68"/>
      <c r="H61" s="68"/>
      <c r="I61" s="31"/>
    </row>
    <row r="62" spans="1:8" ht="15" customHeight="1">
      <c r="A62" s="70"/>
      <c r="B62" s="71"/>
      <c r="C62" s="74" t="s">
        <v>68</v>
      </c>
      <c r="D62" s="73"/>
      <c r="E62" s="74" t="s">
        <v>69</v>
      </c>
      <c r="F62" s="73"/>
      <c r="G62" s="106" t="s">
        <v>77</v>
      </c>
      <c r="H62" s="76" t="s">
        <v>70</v>
      </c>
    </row>
    <row r="63" spans="1:8" ht="15" customHeight="1">
      <c r="A63" s="83"/>
      <c r="B63" s="84"/>
      <c r="C63" s="85" t="s">
        <v>12</v>
      </c>
      <c r="D63" s="85" t="s">
        <v>13</v>
      </c>
      <c r="E63" s="85" t="s">
        <v>12</v>
      </c>
      <c r="F63" s="87" t="s">
        <v>13</v>
      </c>
      <c r="G63" s="87" t="s">
        <v>15</v>
      </c>
      <c r="H63" s="88"/>
    </row>
    <row r="64" spans="1:8" ht="15" customHeight="1">
      <c r="A64" s="89" t="s">
        <v>16</v>
      </c>
      <c r="B64" s="96"/>
      <c r="C64" s="107">
        <v>1018164088</v>
      </c>
      <c r="D64" s="108">
        <v>1006245434</v>
      </c>
      <c r="E64" s="109">
        <v>32844003</v>
      </c>
      <c r="F64" s="109">
        <v>32459530.129032258</v>
      </c>
      <c r="G64" s="94">
        <v>9.601811679897697</v>
      </c>
      <c r="H64" s="95">
        <v>293.37010765366193</v>
      </c>
    </row>
    <row r="65" spans="1:8" ht="15" customHeight="1">
      <c r="A65" s="89" t="s">
        <v>71</v>
      </c>
      <c r="B65" s="96" t="s">
        <v>44</v>
      </c>
      <c r="C65" s="97">
        <v>396290555</v>
      </c>
      <c r="D65" s="98">
        <v>390518039</v>
      </c>
      <c r="E65" s="109">
        <f aca="true" t="shared" si="2" ref="E65:E72">C65/31</f>
        <v>12783566.290322581</v>
      </c>
      <c r="F65" s="109">
        <f aca="true" t="shared" si="3" ref="F65:F72">D65/31</f>
        <v>12597356.096774194</v>
      </c>
      <c r="G65" s="94">
        <f aca="true" t="shared" si="4" ref="G65:G72">E65/3420600</f>
        <v>3.7372292259611126</v>
      </c>
      <c r="H65" s="95">
        <f aca="true" t="shared" si="5" ref="H65:H72">E65/111954</f>
        <v>114.18588250819606</v>
      </c>
    </row>
    <row r="66" spans="1:8" ht="15" customHeight="1">
      <c r="A66" s="89" t="s">
        <v>72</v>
      </c>
      <c r="B66" s="96" t="s">
        <v>46</v>
      </c>
      <c r="C66" s="97">
        <v>271526372</v>
      </c>
      <c r="D66" s="98">
        <v>269063134</v>
      </c>
      <c r="E66" s="109">
        <v>8758915</v>
      </c>
      <c r="F66" s="109">
        <f t="shared" si="3"/>
        <v>8679455.935483871</v>
      </c>
      <c r="G66" s="94">
        <f t="shared" si="4"/>
        <v>2.560637022744548</v>
      </c>
      <c r="H66" s="95">
        <f t="shared" si="5"/>
        <v>78.23673115743966</v>
      </c>
    </row>
    <row r="67" spans="1:8" ht="15" customHeight="1">
      <c r="A67" s="89" t="s">
        <v>73</v>
      </c>
      <c r="B67" s="96" t="s">
        <v>48</v>
      </c>
      <c r="C67" s="97">
        <v>5442873</v>
      </c>
      <c r="D67" s="98">
        <v>5427065</v>
      </c>
      <c r="E67" s="109">
        <f t="shared" si="2"/>
        <v>175576.5483870968</v>
      </c>
      <c r="F67" s="109">
        <f t="shared" si="3"/>
        <v>175066.61290322582</v>
      </c>
      <c r="G67" s="94">
        <f t="shared" si="4"/>
        <v>0.05132916692600619</v>
      </c>
      <c r="H67" s="95">
        <f t="shared" si="5"/>
        <v>1.5682918733327686</v>
      </c>
    </row>
    <row r="68" spans="1:8" ht="15" customHeight="1">
      <c r="A68" s="89" t="s">
        <v>49</v>
      </c>
      <c r="B68" s="96" t="s">
        <v>50</v>
      </c>
      <c r="C68" s="97">
        <v>270735905</v>
      </c>
      <c r="D68" s="98">
        <v>270028751</v>
      </c>
      <c r="E68" s="109">
        <f t="shared" si="2"/>
        <v>8733416.290322581</v>
      </c>
      <c r="F68" s="109">
        <f t="shared" si="3"/>
        <v>8710604.870967742</v>
      </c>
      <c r="G68" s="94">
        <f t="shared" si="4"/>
        <v>2.5531825674801443</v>
      </c>
      <c r="H68" s="95">
        <f t="shared" si="5"/>
        <v>78.00897056221824</v>
      </c>
    </row>
    <row r="69" spans="1:8" ht="15" customHeight="1">
      <c r="A69" s="89" t="s">
        <v>74</v>
      </c>
      <c r="B69" s="96" t="s">
        <v>52</v>
      </c>
      <c r="C69" s="97">
        <v>6684076</v>
      </c>
      <c r="D69" s="98">
        <v>6653452</v>
      </c>
      <c r="E69" s="109">
        <f t="shared" si="2"/>
        <v>215615.35483870967</v>
      </c>
      <c r="F69" s="109">
        <f t="shared" si="3"/>
        <v>214627.48387096773</v>
      </c>
      <c r="G69" s="94">
        <f t="shared" si="4"/>
        <v>0.06303436673060564</v>
      </c>
      <c r="H69" s="95">
        <f t="shared" si="5"/>
        <v>1.9259281029593374</v>
      </c>
    </row>
    <row r="70" spans="1:8" ht="15" customHeight="1">
      <c r="A70" s="89" t="s">
        <v>75</v>
      </c>
      <c r="B70" s="96" t="s">
        <v>54</v>
      </c>
      <c r="C70" s="97">
        <v>6408964</v>
      </c>
      <c r="D70" s="98">
        <v>6359651</v>
      </c>
      <c r="E70" s="109">
        <f t="shared" si="2"/>
        <v>206740.7741935484</v>
      </c>
      <c r="F70" s="109">
        <f t="shared" si="3"/>
        <v>205150.03225806452</v>
      </c>
      <c r="G70" s="94">
        <f t="shared" si="4"/>
        <v>0.0604399152761353</v>
      </c>
      <c r="H70" s="95">
        <f t="shared" si="5"/>
        <v>1.8466582184964218</v>
      </c>
    </row>
    <row r="71" spans="1:8" ht="15" customHeight="1">
      <c r="A71" s="89" t="s">
        <v>55</v>
      </c>
      <c r="B71" s="96" t="s">
        <v>56</v>
      </c>
      <c r="C71" s="97">
        <v>18329407</v>
      </c>
      <c r="D71" s="98">
        <v>18112996</v>
      </c>
      <c r="E71" s="109">
        <f t="shared" si="2"/>
        <v>591271.1935483871</v>
      </c>
      <c r="F71" s="109">
        <f t="shared" si="3"/>
        <v>584290.1935483871</v>
      </c>
      <c r="G71" s="94">
        <f t="shared" si="4"/>
        <v>0.17285598829105628</v>
      </c>
      <c r="H71" s="95">
        <f t="shared" si="5"/>
        <v>5.281376221916029</v>
      </c>
    </row>
    <row r="72" spans="1:8" ht="15" customHeight="1" thickBot="1">
      <c r="A72" s="99" t="s">
        <v>30</v>
      </c>
      <c r="B72" s="100" t="s">
        <v>57</v>
      </c>
      <c r="C72" s="101">
        <v>42745936</v>
      </c>
      <c r="D72" s="102">
        <v>40082346</v>
      </c>
      <c r="E72" s="110">
        <f t="shared" si="2"/>
        <v>1378901.1612903227</v>
      </c>
      <c r="F72" s="110">
        <f t="shared" si="3"/>
        <v>1292978.9032258065</v>
      </c>
      <c r="G72" s="104">
        <f t="shared" si="4"/>
        <v>0.4031167518243357</v>
      </c>
      <c r="H72" s="105">
        <f t="shared" si="5"/>
        <v>12.316676146366568</v>
      </c>
    </row>
    <row r="73" spans="3:8" ht="12.75">
      <c r="C73" s="56"/>
      <c r="D73" s="56"/>
      <c r="E73" s="56"/>
      <c r="F73" s="56"/>
      <c r="G73" s="69"/>
      <c r="H73" s="69"/>
    </row>
  </sheetData>
  <printOptions horizontalCentered="1" verticalCentered="1"/>
  <pageMargins left="0.7874015748031497" right="0.7874015748031497" top="0.31496062992125984" bottom="0.8661417322834646" header="0.31496062992125984" footer="0.9448818897637796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Krivsky</cp:lastModifiedBy>
  <cp:lastPrinted>2005-04-21T13:04:33Z</cp:lastPrinted>
  <dcterms:created xsi:type="dcterms:W3CDTF">2005-04-19T07:16:33Z</dcterms:created>
  <dcterms:modified xsi:type="dcterms:W3CDTF">2005-04-21T13:04:36Z</dcterms:modified>
  <cp:category/>
  <cp:version/>
  <cp:contentType/>
  <cp:contentStatus/>
</cp:coreProperties>
</file>