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4400" windowHeight="11952"/>
  </bookViews>
  <sheets>
    <sheet name="a" sheetId="1" r:id="rId1"/>
  </sheets>
  <calcPr calcId="125725"/>
</workbook>
</file>

<file path=xl/calcChain.xml><?xml version="1.0" encoding="utf-8"?>
<calcChain xmlns="http://schemas.openxmlformats.org/spreadsheetml/2006/main">
  <c r="F16" i="1"/>
  <c r="D34" l="1"/>
  <c r="C34"/>
  <c r="D33"/>
  <c r="C33"/>
  <c r="D28"/>
  <c r="C28"/>
  <c r="C27"/>
  <c r="D26"/>
  <c r="C26"/>
  <c r="D25"/>
  <c r="C25"/>
  <c r="D24"/>
  <c r="C24"/>
  <c r="D18"/>
  <c r="C18"/>
  <c r="D16"/>
  <c r="C16"/>
  <c r="D14"/>
  <c r="C14"/>
  <c r="D13"/>
  <c r="C13"/>
  <c r="D12"/>
  <c r="C12"/>
  <c r="D11"/>
  <c r="C11"/>
  <c r="D7"/>
  <c r="C7"/>
</calcChain>
</file>

<file path=xl/sharedStrings.xml><?xml version="1.0" encoding="utf-8"?>
<sst xmlns="http://schemas.openxmlformats.org/spreadsheetml/2006/main" count="70" uniqueCount="70">
  <si>
    <t>ZDRAVOTNICTVÍ</t>
  </si>
  <si>
    <t>HEALTH</t>
  </si>
  <si>
    <t>Ukazatel</t>
  </si>
  <si>
    <t>Indicator</t>
  </si>
  <si>
    <t>v odděleních:</t>
  </si>
  <si>
    <t>Departments:</t>
  </si>
  <si>
    <t>geriatrických</t>
  </si>
  <si>
    <t>Geriatrics</t>
  </si>
  <si>
    <t>infekčních</t>
  </si>
  <si>
    <t>Infectious diseases</t>
  </si>
  <si>
    <t>nervových</t>
  </si>
  <si>
    <t>Neurology</t>
  </si>
  <si>
    <t>psychiatrických</t>
  </si>
  <si>
    <t>Psychiatry</t>
  </si>
  <si>
    <t>nemocí z povolání</t>
  </si>
  <si>
    <t>Occupational diseases</t>
  </si>
  <si>
    <t>ženských</t>
  </si>
  <si>
    <t>Gynaecology and obstetrics</t>
  </si>
  <si>
    <t>neurochirurgických</t>
  </si>
  <si>
    <t>Neurosurgery</t>
  </si>
  <si>
    <t>plastické chirurgie</t>
  </si>
  <si>
    <t>Plastic surgery</t>
  </si>
  <si>
    <t>traumatologických</t>
  </si>
  <si>
    <t>Traumatology</t>
  </si>
  <si>
    <t>ortopedických</t>
  </si>
  <si>
    <t>Orthopaedics</t>
  </si>
  <si>
    <t>urologických</t>
  </si>
  <si>
    <t>Urology</t>
  </si>
  <si>
    <t>ušních, nosních, krčních</t>
  </si>
  <si>
    <t>Otorhinolaryngology</t>
  </si>
  <si>
    <t>stomatologických</t>
  </si>
  <si>
    <t>Stomatology</t>
  </si>
  <si>
    <t>kožních</t>
  </si>
  <si>
    <t>Dermatology</t>
  </si>
  <si>
    <t>klinické onkologie</t>
  </si>
  <si>
    <t>Clinical oncology</t>
  </si>
  <si>
    <t>klinické hematologie</t>
  </si>
  <si>
    <t>rehabilitačních</t>
  </si>
  <si>
    <t>Physiotherapy</t>
  </si>
  <si>
    <t>nukleární medicíny</t>
  </si>
  <si>
    <t>Nuclear medicine</t>
  </si>
  <si>
    <t>ostatních</t>
  </si>
  <si>
    <t>Other departments</t>
  </si>
  <si>
    <t>Počet lůžek na 1 000 obyvatel</t>
  </si>
  <si>
    <t>kardiochirurgických</t>
  </si>
  <si>
    <t>Cardiosurgery</t>
  </si>
  <si>
    <t>anesteziologicko-resuscitačních</t>
  </si>
  <si>
    <t>následné a ošetřovatelské péče</t>
  </si>
  <si>
    <t>Lůžka celkem</t>
  </si>
  <si>
    <t>Beds, total</t>
  </si>
  <si>
    <t>Aftercare and nursing care</t>
  </si>
  <si>
    <t>interních</t>
  </si>
  <si>
    <t>Internal diseases</t>
  </si>
  <si>
    <t>radiační onkologie</t>
  </si>
  <si>
    <t>Radiation oncology</t>
  </si>
  <si>
    <t>chirurgických</t>
  </si>
  <si>
    <t>očních</t>
  </si>
  <si>
    <t>Surgery</t>
  </si>
  <si>
    <t>Ophthalmology</t>
  </si>
  <si>
    <r>
      <t>dětských</t>
    </r>
    <r>
      <rPr>
        <vertAlign val="superscript"/>
        <sz val="8"/>
        <rFont val="Arial"/>
        <family val="2"/>
        <charset val="238"/>
      </rPr>
      <t>1)</t>
    </r>
  </si>
  <si>
    <r>
      <t>Paediatrics</t>
    </r>
    <r>
      <rPr>
        <i/>
        <vertAlign val="superscript"/>
        <sz val="8"/>
        <rFont val="Arial"/>
        <family val="2"/>
        <charset val="238"/>
      </rPr>
      <t>1)</t>
    </r>
  </si>
  <si>
    <r>
      <t>1)</t>
    </r>
    <r>
      <rPr>
        <sz val="8"/>
        <rFont val="Arial"/>
        <family val="2"/>
        <charset val="238"/>
      </rPr>
      <t xml:space="preserve"> vč. samostatných novorozeneckých oddělení</t>
    </r>
  </si>
  <si>
    <t>Anaesthesiology and 
  resuscitation</t>
  </si>
  <si>
    <r>
      <t>24</t>
    </r>
    <r>
      <rPr>
        <sz val="10"/>
        <rFont val="Arial"/>
        <family val="2"/>
        <charset val="238"/>
      </rPr>
      <t>-6.</t>
    </r>
    <r>
      <rPr>
        <b/>
        <sz val="10"/>
        <rFont val="Arial"/>
        <family val="2"/>
        <charset val="238"/>
      </rPr>
      <t xml:space="preserve"> Lůžka v nemocnicích podle oddělení (stav k 31. 12.)</t>
    </r>
  </si>
  <si>
    <t>Beds per 1 000 population</t>
  </si>
  <si>
    <r>
      <t>1)</t>
    </r>
    <r>
      <rPr>
        <i/>
        <sz val="8"/>
        <rFont val="Arial"/>
        <family val="2"/>
        <charset val="238"/>
      </rPr>
      <t xml:space="preserve"> Includes independent departments for newborns.</t>
    </r>
  </si>
  <si>
    <t xml:space="preserve">        Beds in hospitals by department (as at 31 December)</t>
  </si>
  <si>
    <t>Haematology</t>
  </si>
  <si>
    <t>pneumologie a ftizeologie</t>
  </si>
  <si>
    <t>Pneumology and phthisiology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</si>
</sst>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_ ;\-#,##0\ "/>
    <numFmt numFmtId="165" formatCode="#,##0.0_ ;\-#,##0.0\ "/>
  </numFmts>
  <fonts count="18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3" fontId="0" fillId="0" borderId="0" applyBorder="0" applyProtection="0"/>
    <xf numFmtId="0" fontId="16" fillId="0" borderId="1" applyNumberFormat="0" applyFont="0" applyFill="0" applyAlignment="0" applyProtection="0"/>
    <xf numFmtId="0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3" fontId="0" fillId="0" borderId="0" xfId="0"/>
    <xf numFmtId="3" fontId="3" fillId="0" borderId="0" xfId="0" applyFont="1" applyFill="1"/>
    <xf numFmtId="3" fontId="5" fillId="0" borderId="0" xfId="0" applyFont="1" applyFill="1"/>
    <xf numFmtId="3" fontId="6" fillId="0" borderId="0" xfId="0" applyFont="1" applyFill="1"/>
    <xf numFmtId="3" fontId="7" fillId="0" borderId="0" xfId="0" applyFont="1" applyFill="1" applyProtection="1">
      <protection locked="0"/>
    </xf>
    <xf numFmtId="3" fontId="8" fillId="0" borderId="0" xfId="0" applyFont="1" applyFill="1"/>
    <xf numFmtId="3" fontId="9" fillId="0" borderId="0" xfId="0" applyFont="1" applyFill="1" applyAlignment="1" applyProtection="1">
      <alignment horizontal="right"/>
      <protection locked="0"/>
    </xf>
    <xf numFmtId="3" fontId="10" fillId="0" borderId="0" xfId="0" applyFont="1" applyFill="1"/>
    <xf numFmtId="3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3" fontId="11" fillId="0" borderId="3" xfId="0" applyFont="1" applyFill="1" applyBorder="1" applyAlignment="1" applyProtection="1">
      <alignment horizontal="center" vertical="center"/>
      <protection locked="0"/>
    </xf>
    <xf numFmtId="3" fontId="4" fillId="0" borderId="0" xfId="0" applyFont="1" applyFill="1" applyBorder="1" applyAlignment="1" applyProtection="1">
      <alignment wrapText="1"/>
      <protection locked="0"/>
    </xf>
    <xf numFmtId="3" fontId="12" fillId="0" borderId="4" xfId="0" applyFont="1" applyFill="1" applyBorder="1" applyAlignment="1" applyProtection="1">
      <alignment wrapText="1"/>
      <protection locked="0"/>
    </xf>
    <xf numFmtId="3" fontId="7" fillId="0" borderId="0" xfId="0" applyFont="1" applyFill="1"/>
    <xf numFmtId="3" fontId="5" fillId="0" borderId="0" xfId="0" applyFont="1" applyFill="1" applyBorder="1" applyAlignment="1" applyProtection="1">
      <alignment wrapText="1"/>
      <protection locked="0"/>
    </xf>
    <xf numFmtId="3" fontId="11" fillId="0" borderId="5" xfId="0" applyFont="1" applyFill="1" applyBorder="1" applyAlignment="1" applyProtection="1">
      <alignment wrapText="1"/>
      <protection locked="0"/>
    </xf>
    <xf numFmtId="3" fontId="5" fillId="0" borderId="6" xfId="0" applyFont="1" applyFill="1" applyBorder="1" applyAlignment="1" applyProtection="1">
      <alignment horizontal="left" wrapText="1" indent="1"/>
      <protection locked="0"/>
    </xf>
    <xf numFmtId="3" fontId="11" fillId="0" borderId="5" xfId="0" applyFont="1" applyFill="1" applyBorder="1" applyAlignment="1" applyProtection="1">
      <alignment horizontal="left" wrapText="1" indent="1"/>
      <protection locked="0"/>
    </xf>
    <xf numFmtId="3" fontId="13" fillId="0" borderId="0" xfId="0" applyFont="1" applyFill="1"/>
    <xf numFmtId="3" fontId="15" fillId="0" borderId="0" xfId="0" applyFont="1" applyFill="1"/>
    <xf numFmtId="3" fontId="12" fillId="0" borderId="5" xfId="0" applyFont="1" applyFill="1" applyBorder="1" applyAlignment="1" applyProtection="1">
      <alignment wrapText="1"/>
      <protection locked="0"/>
    </xf>
    <xf numFmtId="3" fontId="10" fillId="0" borderId="0" xfId="0" applyFont="1" applyFill="1" applyProtection="1">
      <protection locked="0"/>
    </xf>
    <xf numFmtId="164" fontId="4" fillId="0" borderId="4" xfId="0" applyNumberFormat="1" applyFont="1" applyFill="1" applyBorder="1"/>
    <xf numFmtId="164" fontId="5" fillId="0" borderId="5" xfId="0" applyNumberFormat="1" applyFont="1" applyFill="1" applyBorder="1"/>
    <xf numFmtId="165" fontId="4" fillId="0" borderId="5" xfId="0" applyNumberFormat="1" applyFont="1" applyFill="1" applyBorder="1"/>
    <xf numFmtId="1" fontId="17" fillId="0" borderId="0" xfId="0" applyNumberFormat="1" applyFont="1" applyFill="1" applyAlignment="1">
      <alignment horizontal="right"/>
    </xf>
    <xf numFmtId="164" fontId="5" fillId="0" borderId="7" xfId="0" applyNumberFormat="1" applyFont="1" applyFill="1" applyBorder="1"/>
    <xf numFmtId="3" fontId="11" fillId="0" borderId="5" xfId="0" applyNumberFormat="1" applyFont="1" applyFill="1" applyBorder="1" applyAlignment="1" applyProtection="1">
      <alignment horizontal="left" wrapText="1" indent="1"/>
      <protection locked="0"/>
    </xf>
    <xf numFmtId="3" fontId="14" fillId="0" borderId="0" xfId="0" applyFont="1" applyFill="1" applyAlignment="1">
      <alignment horizontal="right" wrapText="1"/>
    </xf>
    <xf numFmtId="3" fontId="0" fillId="0" borderId="0" xfId="0" applyFill="1"/>
    <xf numFmtId="3" fontId="13" fillId="0" borderId="0" xfId="0" applyFont="1" applyFill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workbookViewId="0"/>
  </sheetViews>
  <sheetFormatPr defaultColWidth="10.33203125" defaultRowHeight="13.2"/>
  <cols>
    <col min="1" max="1" width="25" style="5" customWidth="1"/>
    <col min="2" max="6" width="7.5546875" style="5" customWidth="1"/>
    <col min="7" max="7" width="24.109375" style="5" customWidth="1"/>
    <col min="8" max="16384" width="10.33203125" style="5"/>
  </cols>
  <sheetData>
    <row r="1" spans="1:7" ht="15" customHeight="1">
      <c r="A1" s="4" t="s">
        <v>0</v>
      </c>
      <c r="G1" s="6" t="s">
        <v>1</v>
      </c>
    </row>
    <row r="2" spans="1:7" ht="15" customHeight="1">
      <c r="A2" s="4" t="s">
        <v>63</v>
      </c>
      <c r="G2" s="7"/>
    </row>
    <row r="3" spans="1:7" ht="15" customHeight="1" thickBot="1">
      <c r="A3" s="21" t="s">
        <v>66</v>
      </c>
      <c r="G3" s="7"/>
    </row>
    <row r="4" spans="1:7" ht="18.600000000000001" customHeight="1" thickBot="1">
      <c r="A4" s="8" t="s">
        <v>2</v>
      </c>
      <c r="B4" s="9">
        <v>2005</v>
      </c>
      <c r="C4" s="9">
        <v>2010</v>
      </c>
      <c r="D4" s="9">
        <v>2011</v>
      </c>
      <c r="E4" s="9">
        <v>2012</v>
      </c>
      <c r="F4" s="9">
        <v>2013</v>
      </c>
      <c r="G4" s="10" t="s">
        <v>3</v>
      </c>
    </row>
    <row r="5" spans="1:7" s="13" customFormat="1" ht="18" customHeight="1">
      <c r="A5" s="11" t="s">
        <v>48</v>
      </c>
      <c r="B5" s="22">
        <v>65022</v>
      </c>
      <c r="C5" s="22">
        <v>62219</v>
      </c>
      <c r="D5" s="22">
        <v>60336</v>
      </c>
      <c r="E5" s="22">
        <v>58832</v>
      </c>
      <c r="F5" s="22">
        <v>56807</v>
      </c>
      <c r="G5" s="12" t="s">
        <v>49</v>
      </c>
    </row>
    <row r="6" spans="1:7" ht="15" customHeight="1">
      <c r="A6" s="14" t="s">
        <v>4</v>
      </c>
      <c r="B6" s="23"/>
      <c r="C6" s="23"/>
      <c r="D6" s="23"/>
      <c r="E6" s="23"/>
      <c r="F6" s="23"/>
      <c r="G6" s="15" t="s">
        <v>5</v>
      </c>
    </row>
    <row r="7" spans="1:7" ht="15" customHeight="1">
      <c r="A7" s="16" t="s">
        <v>51</v>
      </c>
      <c r="B7" s="23">
        <v>12956</v>
      </c>
      <c r="C7" s="23">
        <f>10827+896+98+57+165+106</f>
        <v>12149</v>
      </c>
      <c r="D7" s="23">
        <f>10091+1089+89+57+159+88</f>
        <v>11573</v>
      </c>
      <c r="E7" s="23">
        <v>11338</v>
      </c>
      <c r="F7" s="23">
        <v>11021</v>
      </c>
      <c r="G7" s="17" t="s">
        <v>52</v>
      </c>
    </row>
    <row r="8" spans="1:7">
      <c r="A8" s="16" t="s">
        <v>6</v>
      </c>
      <c r="B8" s="23">
        <v>523</v>
      </c>
      <c r="C8" s="23">
        <v>377</v>
      </c>
      <c r="D8" s="23">
        <v>430</v>
      </c>
      <c r="E8" s="23">
        <v>391</v>
      </c>
      <c r="F8" s="23">
        <v>391</v>
      </c>
      <c r="G8" s="17" t="s">
        <v>7</v>
      </c>
    </row>
    <row r="9" spans="1:7">
      <c r="A9" s="16" t="s">
        <v>8</v>
      </c>
      <c r="B9" s="23">
        <v>1644</v>
      </c>
      <c r="C9" s="23">
        <v>1427</v>
      </c>
      <c r="D9" s="23">
        <v>1382</v>
      </c>
      <c r="E9" s="23">
        <v>1304</v>
      </c>
      <c r="F9" s="23">
        <v>1203</v>
      </c>
      <c r="G9" s="17" t="s">
        <v>9</v>
      </c>
    </row>
    <row r="10" spans="1:7" ht="12.75" customHeight="1">
      <c r="A10" s="16" t="s">
        <v>68</v>
      </c>
      <c r="B10" s="23">
        <v>1610</v>
      </c>
      <c r="C10" s="23">
        <v>1498</v>
      </c>
      <c r="D10" s="23">
        <v>1390</v>
      </c>
      <c r="E10" s="23">
        <v>1329</v>
      </c>
      <c r="F10" s="26">
        <v>1218</v>
      </c>
      <c r="G10" s="27" t="s">
        <v>69</v>
      </c>
    </row>
    <row r="11" spans="1:7">
      <c r="A11" s="16" t="s">
        <v>10</v>
      </c>
      <c r="B11" s="23">
        <v>3279</v>
      </c>
      <c r="C11" s="23">
        <f>2994+130</f>
        <v>3124</v>
      </c>
      <c r="D11" s="23">
        <f>2966+130</f>
        <v>3096</v>
      </c>
      <c r="E11" s="23">
        <v>3019</v>
      </c>
      <c r="F11" s="23">
        <v>2944</v>
      </c>
      <c r="G11" s="17" t="s">
        <v>11</v>
      </c>
    </row>
    <row r="12" spans="1:7">
      <c r="A12" s="16" t="s">
        <v>12</v>
      </c>
      <c r="B12" s="23">
        <v>1439</v>
      </c>
      <c r="C12" s="23">
        <f>1194+119+61</f>
        <v>1374</v>
      </c>
      <c r="D12" s="23">
        <f>1148+119+61</f>
        <v>1328</v>
      </c>
      <c r="E12" s="23">
        <v>1268</v>
      </c>
      <c r="F12" s="23">
        <v>1275</v>
      </c>
      <c r="G12" s="17" t="s">
        <v>13</v>
      </c>
    </row>
    <row r="13" spans="1:7">
      <c r="A13" s="16" t="s">
        <v>14</v>
      </c>
      <c r="B13" s="23">
        <v>53</v>
      </c>
      <c r="C13" s="23">
        <f>24+18</f>
        <v>42</v>
      </c>
      <c r="D13" s="23">
        <f>9+18</f>
        <v>27</v>
      </c>
      <c r="E13" s="23">
        <v>19</v>
      </c>
      <c r="F13" s="23">
        <v>9</v>
      </c>
      <c r="G13" s="17" t="s">
        <v>15</v>
      </c>
    </row>
    <row r="14" spans="1:7">
      <c r="A14" s="16" t="s">
        <v>59</v>
      </c>
      <c r="B14" s="23">
        <v>5805</v>
      </c>
      <c r="C14" s="23">
        <f>4815+927</f>
        <v>5742</v>
      </c>
      <c r="D14" s="23">
        <f>4673+937</f>
        <v>5610</v>
      </c>
      <c r="E14" s="23">
        <v>5493</v>
      </c>
      <c r="F14" s="23">
        <v>5119</v>
      </c>
      <c r="G14" s="17" t="s">
        <v>60</v>
      </c>
    </row>
    <row r="15" spans="1:7">
      <c r="A15" s="16" t="s">
        <v>16</v>
      </c>
      <c r="B15" s="23">
        <v>5981</v>
      </c>
      <c r="C15" s="23">
        <v>5585</v>
      </c>
      <c r="D15" s="23">
        <v>5382</v>
      </c>
      <c r="E15" s="23">
        <v>5188</v>
      </c>
      <c r="F15" s="23">
        <v>4795</v>
      </c>
      <c r="G15" s="17" t="s">
        <v>17</v>
      </c>
    </row>
    <row r="16" spans="1:7">
      <c r="A16" s="16" t="s">
        <v>55</v>
      </c>
      <c r="B16" s="23">
        <v>9705</v>
      </c>
      <c r="C16" s="23">
        <f>8390+393+23+79</f>
        <v>8885</v>
      </c>
      <c r="D16" s="23">
        <f>8101+376+23+79</f>
        <v>8579</v>
      </c>
      <c r="E16" s="23">
        <v>8267</v>
      </c>
      <c r="F16" s="23">
        <f>7747+137</f>
        <v>7884</v>
      </c>
      <c r="G16" s="17" t="s">
        <v>57</v>
      </c>
    </row>
    <row r="17" spans="1:7">
      <c r="A17" s="16" t="s">
        <v>18</v>
      </c>
      <c r="B17" s="23">
        <v>657</v>
      </c>
      <c r="C17" s="23">
        <v>705</v>
      </c>
      <c r="D17" s="23">
        <v>712</v>
      </c>
      <c r="E17" s="23">
        <v>683</v>
      </c>
      <c r="F17" s="23">
        <v>686</v>
      </c>
      <c r="G17" s="17" t="s">
        <v>19</v>
      </c>
    </row>
    <row r="18" spans="1:7">
      <c r="A18" s="16" t="s">
        <v>20</v>
      </c>
      <c r="B18" s="23">
        <v>464</v>
      </c>
      <c r="C18" s="23">
        <f>289+137</f>
        <v>426</v>
      </c>
      <c r="D18" s="23">
        <f>280+137</f>
        <v>417</v>
      </c>
      <c r="E18" s="23">
        <v>387</v>
      </c>
      <c r="F18" s="23">
        <v>239</v>
      </c>
      <c r="G18" s="17" t="s">
        <v>21</v>
      </c>
    </row>
    <row r="19" spans="1:7">
      <c r="A19" s="16" t="s">
        <v>44</v>
      </c>
      <c r="B19" s="23">
        <v>642</v>
      </c>
      <c r="C19" s="23">
        <v>633</v>
      </c>
      <c r="D19" s="23">
        <v>633</v>
      </c>
      <c r="E19" s="23">
        <v>612</v>
      </c>
      <c r="F19" s="23">
        <v>585</v>
      </c>
      <c r="G19" s="17" t="s">
        <v>45</v>
      </c>
    </row>
    <row r="20" spans="1:7">
      <c r="A20" s="16" t="s">
        <v>22</v>
      </c>
      <c r="B20" s="23">
        <v>718</v>
      </c>
      <c r="C20" s="23">
        <v>665</v>
      </c>
      <c r="D20" s="23">
        <v>658</v>
      </c>
      <c r="E20" s="23">
        <v>641</v>
      </c>
      <c r="F20" s="23">
        <v>610</v>
      </c>
      <c r="G20" s="17" t="s">
        <v>23</v>
      </c>
    </row>
    <row r="21" spans="1:7" ht="23.25" customHeight="1">
      <c r="A21" s="16" t="s">
        <v>46</v>
      </c>
      <c r="B21" s="23">
        <v>808</v>
      </c>
      <c r="C21" s="23">
        <v>913</v>
      </c>
      <c r="D21" s="23">
        <v>889</v>
      </c>
      <c r="E21" s="23">
        <v>877</v>
      </c>
      <c r="F21" s="23">
        <v>904</v>
      </c>
      <c r="G21" s="17" t="s">
        <v>62</v>
      </c>
    </row>
    <row r="22" spans="1:7">
      <c r="A22" s="16" t="s">
        <v>24</v>
      </c>
      <c r="B22" s="23">
        <v>2768</v>
      </c>
      <c r="C22" s="23">
        <v>3020</v>
      </c>
      <c r="D22" s="23">
        <v>2914</v>
      </c>
      <c r="E22" s="23">
        <v>2898</v>
      </c>
      <c r="F22" s="23">
        <v>2924</v>
      </c>
      <c r="G22" s="17" t="s">
        <v>25</v>
      </c>
    </row>
    <row r="23" spans="1:7">
      <c r="A23" s="16" t="s">
        <v>26</v>
      </c>
      <c r="B23" s="23">
        <v>1696</v>
      </c>
      <c r="C23" s="23">
        <v>1620</v>
      </c>
      <c r="D23" s="23">
        <v>1589</v>
      </c>
      <c r="E23" s="23">
        <v>1560</v>
      </c>
      <c r="F23" s="23">
        <v>1424</v>
      </c>
      <c r="G23" s="17" t="s">
        <v>27</v>
      </c>
    </row>
    <row r="24" spans="1:7">
      <c r="A24" s="16" t="s">
        <v>28</v>
      </c>
      <c r="B24" s="23">
        <v>1765</v>
      </c>
      <c r="C24" s="23">
        <f>1423+83+20</f>
        <v>1526</v>
      </c>
      <c r="D24" s="23">
        <f>1308+20+77</f>
        <v>1405</v>
      </c>
      <c r="E24" s="23">
        <v>1294</v>
      </c>
      <c r="F24" s="23">
        <v>1185</v>
      </c>
      <c r="G24" s="17" t="s">
        <v>29</v>
      </c>
    </row>
    <row r="25" spans="1:7">
      <c r="A25" s="16" t="s">
        <v>56</v>
      </c>
      <c r="B25" s="23">
        <v>1281</v>
      </c>
      <c r="C25" s="23">
        <f>862+53</f>
        <v>915</v>
      </c>
      <c r="D25" s="23">
        <f>715+53</f>
        <v>768</v>
      </c>
      <c r="E25" s="23">
        <v>657</v>
      </c>
      <c r="F25" s="23">
        <v>498</v>
      </c>
      <c r="G25" s="17" t="s">
        <v>58</v>
      </c>
    </row>
    <row r="26" spans="1:7">
      <c r="A26" s="16" t="s">
        <v>30</v>
      </c>
      <c r="B26" s="23">
        <v>212</v>
      </c>
      <c r="C26" s="23">
        <f>141+57</f>
        <v>198</v>
      </c>
      <c r="D26" s="23">
        <f>128+57</f>
        <v>185</v>
      </c>
      <c r="E26" s="23">
        <v>164</v>
      </c>
      <c r="F26" s="23">
        <v>157</v>
      </c>
      <c r="G26" s="17" t="s">
        <v>31</v>
      </c>
    </row>
    <row r="27" spans="1:7">
      <c r="A27" s="16" t="s">
        <v>32</v>
      </c>
      <c r="B27" s="23">
        <v>1063</v>
      </c>
      <c r="C27" s="23">
        <f>826</f>
        <v>826</v>
      </c>
      <c r="D27" s="23">
        <v>721</v>
      </c>
      <c r="E27" s="23">
        <v>663</v>
      </c>
      <c r="F27" s="23">
        <v>616</v>
      </c>
      <c r="G27" s="17" t="s">
        <v>33</v>
      </c>
    </row>
    <row r="28" spans="1:7" ht="12" customHeight="1">
      <c r="A28" s="16" t="s">
        <v>34</v>
      </c>
      <c r="B28" s="23">
        <v>346</v>
      </c>
      <c r="C28" s="23">
        <f>291+106</f>
        <v>397</v>
      </c>
      <c r="D28" s="23">
        <f>292+123</f>
        <v>415</v>
      </c>
      <c r="E28" s="23">
        <v>415</v>
      </c>
      <c r="F28" s="23">
        <v>411</v>
      </c>
      <c r="G28" s="17" t="s">
        <v>35</v>
      </c>
    </row>
    <row r="29" spans="1:7">
      <c r="A29" s="16" t="s">
        <v>53</v>
      </c>
      <c r="B29" s="23">
        <v>1126</v>
      </c>
      <c r="C29" s="23">
        <v>920</v>
      </c>
      <c r="D29" s="23">
        <v>913</v>
      </c>
      <c r="E29" s="23">
        <v>896</v>
      </c>
      <c r="F29" s="23">
        <v>858</v>
      </c>
      <c r="G29" s="17" t="s">
        <v>54</v>
      </c>
    </row>
    <row r="30" spans="1:7">
      <c r="A30" s="16" t="s">
        <v>36</v>
      </c>
      <c r="B30" s="23">
        <v>180</v>
      </c>
      <c r="C30" s="23">
        <v>181</v>
      </c>
      <c r="D30" s="23">
        <v>190</v>
      </c>
      <c r="E30" s="23">
        <v>188</v>
      </c>
      <c r="F30" s="23">
        <v>271</v>
      </c>
      <c r="G30" s="17" t="s">
        <v>67</v>
      </c>
    </row>
    <row r="31" spans="1:7">
      <c r="A31" s="16" t="s">
        <v>37</v>
      </c>
      <c r="B31" s="23">
        <v>1486</v>
      </c>
      <c r="C31" s="23">
        <v>1671</v>
      </c>
      <c r="D31" s="23">
        <v>1689</v>
      </c>
      <c r="E31" s="23">
        <v>1819</v>
      </c>
      <c r="F31" s="23">
        <v>1994</v>
      </c>
      <c r="G31" s="17" t="s">
        <v>38</v>
      </c>
    </row>
    <row r="32" spans="1:7">
      <c r="A32" s="16" t="s">
        <v>39</v>
      </c>
      <c r="B32" s="23">
        <v>108</v>
      </c>
      <c r="C32" s="23">
        <v>103</v>
      </c>
      <c r="D32" s="23">
        <v>95</v>
      </c>
      <c r="E32" s="23">
        <v>95</v>
      </c>
      <c r="F32" s="23">
        <v>95</v>
      </c>
      <c r="G32" s="17" t="s">
        <v>40</v>
      </c>
    </row>
    <row r="33" spans="1:9" ht="12.75" customHeight="1">
      <c r="A33" s="16" t="s">
        <v>47</v>
      </c>
      <c r="B33" s="23">
        <v>6359</v>
      </c>
      <c r="C33" s="23">
        <f>6727+65+159</f>
        <v>6951</v>
      </c>
      <c r="D33" s="23">
        <f>178+6716+112</f>
        <v>7006</v>
      </c>
      <c r="E33" s="23">
        <v>7007</v>
      </c>
      <c r="F33" s="23">
        <v>7163</v>
      </c>
      <c r="G33" s="17" t="s">
        <v>50</v>
      </c>
    </row>
    <row r="34" spans="1:9">
      <c r="A34" s="16" t="s">
        <v>41</v>
      </c>
      <c r="B34" s="23">
        <v>348</v>
      </c>
      <c r="C34" s="23">
        <f>30+289+27</f>
        <v>346</v>
      </c>
      <c r="D34" s="23">
        <f>27+30+283</f>
        <v>340</v>
      </c>
      <c r="E34" s="23">
        <v>360</v>
      </c>
      <c r="F34" s="23">
        <v>328</v>
      </c>
      <c r="G34" s="17" t="s">
        <v>42</v>
      </c>
    </row>
    <row r="35" spans="1:9" s="13" customFormat="1" ht="18" customHeight="1">
      <c r="A35" s="11" t="s">
        <v>43</v>
      </c>
      <c r="B35" s="24">
        <v>6.3</v>
      </c>
      <c r="C35" s="24">
        <v>5.9</v>
      </c>
      <c r="D35" s="24">
        <v>5.7439864785552981</v>
      </c>
      <c r="E35" s="24">
        <v>5.6001435446094865</v>
      </c>
      <c r="F35" s="24">
        <v>5.4</v>
      </c>
      <c r="G35" s="20" t="s">
        <v>64</v>
      </c>
      <c r="I35" s="25"/>
    </row>
    <row r="36" spans="1:9" ht="7.5" customHeight="1">
      <c r="A36" s="2"/>
      <c r="B36" s="2"/>
      <c r="C36" s="2"/>
      <c r="D36" s="2"/>
      <c r="E36" s="2"/>
      <c r="F36" s="2"/>
      <c r="G36" s="3"/>
    </row>
    <row r="37" spans="1:9" ht="12.75" customHeight="1">
      <c r="A37" s="30" t="s">
        <v>61</v>
      </c>
      <c r="B37" s="29"/>
      <c r="C37" s="29"/>
      <c r="D37" s="2"/>
      <c r="E37" s="28" t="s">
        <v>65</v>
      </c>
      <c r="F37" s="29"/>
      <c r="G37" s="29"/>
    </row>
    <row r="38" spans="1:9">
      <c r="A38" s="18"/>
      <c r="E38" s="19"/>
      <c r="F38" s="19"/>
    </row>
    <row r="40" spans="1:9">
      <c r="F40" s="1"/>
    </row>
  </sheetData>
  <mergeCells count="2">
    <mergeCell ref="E37:G37"/>
    <mergeCell ref="A37:C3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2014-10-08T08:51:04Z</cp:lastPrinted>
  <dcterms:created xsi:type="dcterms:W3CDTF">2000-09-14T08:53:55Z</dcterms:created>
  <dcterms:modified xsi:type="dcterms:W3CDTF">2014-10-16T12:16:06Z</dcterms:modified>
</cp:coreProperties>
</file>