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6120" windowHeight="5370" activeTab="0"/>
  </bookViews>
  <sheets>
    <sheet name="Graf4-internet" sheetId="1" r:id="rId1"/>
    <sheet name="Struktura stavebních děl po (4)" sheetId="2" r:id="rId2"/>
  </sheets>
  <definedNames/>
  <calcPr fullCalcOnLoad="1"/>
</workbook>
</file>

<file path=xl/sharedStrings.xml><?xml version="1.0" encoding="utf-8"?>
<sst xmlns="http://schemas.openxmlformats.org/spreadsheetml/2006/main" count="97" uniqueCount="65">
  <si>
    <t>Stavební práce  v tuzemsku celkem</t>
  </si>
  <si>
    <t xml:space="preserve">v tom </t>
  </si>
  <si>
    <t>nová výstavba</t>
  </si>
  <si>
    <t>opravy a údržba</t>
  </si>
  <si>
    <t>v tis. Kč</t>
  </si>
  <si>
    <t xml:space="preserve"> struktura v %</t>
  </si>
  <si>
    <t>struktura v %</t>
  </si>
  <si>
    <t>a</t>
  </si>
  <si>
    <t>Budovy jednobytové</t>
  </si>
  <si>
    <t>Budovy dvoubytové</t>
  </si>
  <si>
    <t>Budovy tří a vícebytové</t>
  </si>
  <si>
    <t>Budovy bytové ostatní</t>
  </si>
  <si>
    <t>Hotely</t>
  </si>
  <si>
    <t>Bud.ost.-krátkod.ubytov</t>
  </si>
  <si>
    <t>Budovy administrativní</t>
  </si>
  <si>
    <t>Budovy pro obchod</t>
  </si>
  <si>
    <t>Bud.pro telekom,nádraží</t>
  </si>
  <si>
    <t>Garáže</t>
  </si>
  <si>
    <t>Budovy pro průmysl</t>
  </si>
  <si>
    <t>Bud.skladů,nádrže,sila</t>
  </si>
  <si>
    <t>Bud.-společen.a kultur.</t>
  </si>
  <si>
    <t>Muzea a knihovny</t>
  </si>
  <si>
    <t>Školy,univerz,bud.výzk.</t>
  </si>
  <si>
    <t>Bud. pro zdravotnictví</t>
  </si>
  <si>
    <t>Budovy pro sport</t>
  </si>
  <si>
    <t>Budovy pro zemědělství</t>
  </si>
  <si>
    <t>Budovy pro bohoslužby</t>
  </si>
  <si>
    <t>Hist.nebo kultur.památ.</t>
  </si>
  <si>
    <t>Budovy nebytové ostatní</t>
  </si>
  <si>
    <t>Dálnice</t>
  </si>
  <si>
    <t>Místní a účelové komun.</t>
  </si>
  <si>
    <t>Dráhy železnič.dálkové</t>
  </si>
  <si>
    <t>Dráhy kolejové městské</t>
  </si>
  <si>
    <t>Plochy letišť</t>
  </si>
  <si>
    <t>Mosty a visuté dálnice</t>
  </si>
  <si>
    <t>Tunely a podchody</t>
  </si>
  <si>
    <t>Přístavy a plav.kanály</t>
  </si>
  <si>
    <t>Vodní stupně</t>
  </si>
  <si>
    <t>Akvadukty,závlahy,odvod</t>
  </si>
  <si>
    <t>Ved.plynu,ropy dálk.tru</t>
  </si>
  <si>
    <t>Vedení vody dálk.trubní</t>
  </si>
  <si>
    <t>Vedení dálková telekom.</t>
  </si>
  <si>
    <t>Vedení dálk.elektrická</t>
  </si>
  <si>
    <t>Ved.plynu místní trubní</t>
  </si>
  <si>
    <t>Ved.vody místní trubní</t>
  </si>
  <si>
    <t>Ved.kanal.místní trubní</t>
  </si>
  <si>
    <t>Ved.místní el.a telekom</t>
  </si>
  <si>
    <t>Stavby důlní, pro těžbu</t>
  </si>
  <si>
    <t>Stavby elektráren</t>
  </si>
  <si>
    <t>Stavby pro chem.průmysl</t>
  </si>
  <si>
    <t>Stav.pro ostat.prům.j.n</t>
  </si>
  <si>
    <t>Sportovní hřiště</t>
  </si>
  <si>
    <t>Ost.stavby-sport,rekr.</t>
  </si>
  <si>
    <t>Ostatní inž.díla j. n.</t>
  </si>
  <si>
    <t>Struktura stavebních děl podle klasifiakce CZ-CC</t>
  </si>
  <si>
    <t>rekonstrukce a modernizace</t>
  </si>
  <si>
    <t>Úloha:       Stavebnictví 5-01
Tabulka:     8 - Struktura stavebních děl podle klasifiakce CZ-CC
Třídění:     8 - dle kódů CZ-CC
Výběr:       
Patička:     
Území:       Česká republika
Období:      Rok 2004
Vytvořeno:   29.04.2005 08:47:20
Kód dopočtu: P</t>
  </si>
  <si>
    <t>budovy bytové</t>
  </si>
  <si>
    <t>dopravní díla</t>
  </si>
  <si>
    <t>vedení trubní a telekomunikační</t>
  </si>
  <si>
    <t>soubory staveb pro průmyslové účely</t>
  </si>
  <si>
    <t>ostatní inženýrská díla</t>
  </si>
  <si>
    <t>budovy nebytové</t>
  </si>
  <si>
    <t>celkem</t>
  </si>
  <si>
    <t>soubory staveb
pro průmyslové účely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</si>
</sst>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###0.0"/>
    <numFmt numFmtId="174" formatCode="#,##0.00000"/>
  </numFmts>
  <fonts count="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8"/>
      <name val="Courier New"/>
      <family val="0"/>
    </font>
    <font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173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173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3" borderId="2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right"/>
    </xf>
    <xf numFmtId="173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4" borderId="4" xfId="0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right"/>
    </xf>
    <xf numFmtId="173" fontId="2" fillId="4" borderId="4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4" borderId="2" xfId="0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right"/>
    </xf>
    <xf numFmtId="173" fontId="2" fillId="4" borderId="2" xfId="0" applyFont="1" applyFill="1" applyBorder="1" applyAlignment="1">
      <alignment horizontal="center"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stavebních prací na stavebních dílech podle klasifikace CZ-CC v roce 2006
</a:t>
            </a: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podniky s 20 a více zaměstnanci</a:t>
            </a:r>
          </a:p>
        </c:rich>
      </c:tx>
      <c:layout>
        <c:manualLayout>
          <c:xMode val="factor"/>
          <c:yMode val="factor"/>
          <c:x val="0.00725"/>
          <c:y val="0.046"/>
        </c:manualLayout>
      </c:layout>
      <c:spPr>
        <a:noFill/>
        <a:ln>
          <a:noFill/>
        </a:ln>
      </c:spPr>
    </c:title>
    <c:view3D>
      <c:rotX val="17"/>
      <c:rotY val="20"/>
      <c:depthPercent val="100"/>
      <c:rAngAx val="1"/>
    </c:view3D>
    <c:plotArea>
      <c:layout>
        <c:manualLayout>
          <c:xMode val="edge"/>
          <c:yMode val="edge"/>
          <c:x val="0.071"/>
          <c:y val="0.18925"/>
          <c:w val="0.71975"/>
          <c:h val="0.73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'Struktura stavebních děl po (4)'!$A$88</c:f>
              <c:strCache>
                <c:ptCount val="1"/>
                <c:pt idx="0">
                  <c:v>budovy bytové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cat>
            <c:strRef>
              <c:f>'Struktura stavebních děl po (4)'!$B$87:$E$87</c:f>
              <c:strCache>
                <c:ptCount val="4"/>
                <c:pt idx="0">
                  <c:v>celkem</c:v>
                </c:pt>
                <c:pt idx="1">
                  <c:v>nová výstavba</c:v>
                </c:pt>
                <c:pt idx="2">
                  <c:v>rekonstrukce a modernizace</c:v>
                </c:pt>
                <c:pt idx="3">
                  <c:v>opravy a údržba</c:v>
                </c:pt>
              </c:strCache>
            </c:strRef>
          </c:cat>
          <c:val>
            <c:numRef>
              <c:f>'Struktura stavebních děl po (4)'!$B$88:$E$88</c:f>
              <c:numCache>
                <c:ptCount val="4"/>
                <c:pt idx="0">
                  <c:v>18.53875903722213</c:v>
                </c:pt>
                <c:pt idx="1">
                  <c:v>12.769968325937786</c:v>
                </c:pt>
                <c:pt idx="2">
                  <c:v>4.260153249704913</c:v>
                </c:pt>
                <c:pt idx="3">
                  <c:v>1.5086374615794311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'Struktura stavebních děl po (4)'!$A$89</c:f>
              <c:strCache>
                <c:ptCount val="1"/>
                <c:pt idx="0">
                  <c:v>budovy nebytové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'Struktura stavebních děl po (4)'!$B$87:$E$87</c:f>
              <c:strCache>
                <c:ptCount val="4"/>
                <c:pt idx="0">
                  <c:v>celkem</c:v>
                </c:pt>
                <c:pt idx="1">
                  <c:v>nová výstavba</c:v>
                </c:pt>
                <c:pt idx="2">
                  <c:v>rekonstrukce a modernizace</c:v>
                </c:pt>
                <c:pt idx="3">
                  <c:v>opravy a údržba</c:v>
                </c:pt>
              </c:strCache>
            </c:strRef>
          </c:cat>
          <c:val>
            <c:numRef>
              <c:f>'Struktura stavebních děl po (4)'!$B$89:$E$89</c:f>
              <c:numCache>
                <c:ptCount val="4"/>
                <c:pt idx="0">
                  <c:v>37.78394808835745</c:v>
                </c:pt>
                <c:pt idx="1">
                  <c:v>22.750020675722784</c:v>
                </c:pt>
                <c:pt idx="2">
                  <c:v>12.520969216356864</c:v>
                </c:pt>
                <c:pt idx="3">
                  <c:v>2.5129581962778027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'Struktura stavebních děl po (4)'!$A$90</c:f>
              <c:strCache>
                <c:ptCount val="1"/>
                <c:pt idx="0">
                  <c:v>dopravní díla</c:v>
                </c:pt>
              </c:strCache>
            </c:strRef>
          </c:tx>
          <c:spPr>
            <a:pattFill prst="wd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wdDn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wdDn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wdDnDiag">
                <a:fgClr>
                  <a:srgbClr val="00FF00"/>
                </a:fgClr>
                <a:bgClr>
                  <a:srgbClr val="FFFFFF"/>
                </a:bgClr>
              </a:pattFill>
            </c:spPr>
          </c:dPt>
          <c:cat>
            <c:strRef>
              <c:f>'Struktura stavebních děl po (4)'!$B$87:$E$87</c:f>
              <c:strCache>
                <c:ptCount val="4"/>
                <c:pt idx="0">
                  <c:v>celkem</c:v>
                </c:pt>
                <c:pt idx="1">
                  <c:v>nová výstavba</c:v>
                </c:pt>
                <c:pt idx="2">
                  <c:v>rekonstrukce a modernizace</c:v>
                </c:pt>
                <c:pt idx="3">
                  <c:v>opravy a údržba</c:v>
                </c:pt>
              </c:strCache>
            </c:strRef>
          </c:cat>
          <c:val>
            <c:numRef>
              <c:f>'Struktura stavebních děl po (4)'!$B$90:$E$90</c:f>
              <c:numCache>
                <c:ptCount val="4"/>
                <c:pt idx="0">
                  <c:v>30.49322660928862</c:v>
                </c:pt>
                <c:pt idx="1">
                  <c:v>16.94871383331558</c:v>
                </c:pt>
                <c:pt idx="2">
                  <c:v>8.577053774363236</c:v>
                </c:pt>
                <c:pt idx="3">
                  <c:v>4.967459001609809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'Struktura stavebních děl po (4)'!$A$91</c:f>
              <c:strCache>
                <c:ptCount val="1"/>
                <c:pt idx="0">
                  <c:v>vedení trubní a telekomunikační</c:v>
                </c:pt>
              </c:strCache>
            </c:strRef>
          </c:tx>
          <c:spPr>
            <a:pattFill prst="dkVert">
              <a:fgClr>
                <a:srgbClr val="3366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'Struktura stavebních děl po (4)'!$B$87:$E$87</c:f>
              <c:strCache>
                <c:ptCount val="4"/>
                <c:pt idx="0">
                  <c:v>celkem</c:v>
                </c:pt>
                <c:pt idx="1">
                  <c:v>nová výstavba</c:v>
                </c:pt>
                <c:pt idx="2">
                  <c:v>rekonstrukce a modernizace</c:v>
                </c:pt>
                <c:pt idx="3">
                  <c:v>opravy a údržba</c:v>
                </c:pt>
              </c:strCache>
            </c:strRef>
          </c:cat>
          <c:val>
            <c:numRef>
              <c:f>'Struktura stavebních děl po (4)'!$B$91:$E$91</c:f>
              <c:numCache>
                <c:ptCount val="4"/>
                <c:pt idx="0">
                  <c:v>9.106039172252586</c:v>
                </c:pt>
                <c:pt idx="1">
                  <c:v>5.243439865333237</c:v>
                </c:pt>
                <c:pt idx="2">
                  <c:v>2.8218007692308875</c:v>
                </c:pt>
                <c:pt idx="3">
                  <c:v>1.040798537688463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'Struktura stavebních děl po (4)'!$A$92</c:f>
              <c:strCache>
                <c:ptCount val="1"/>
                <c:pt idx="0">
                  <c:v>soubory staveb pro průmyslové účely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'Struktura stavebních děl po (4)'!$B$87:$E$87</c:f>
              <c:strCache>
                <c:ptCount val="4"/>
                <c:pt idx="0">
                  <c:v>celkem</c:v>
                </c:pt>
                <c:pt idx="1">
                  <c:v>nová výstavba</c:v>
                </c:pt>
                <c:pt idx="2">
                  <c:v>rekonstrukce a modernizace</c:v>
                </c:pt>
                <c:pt idx="3">
                  <c:v>opravy a údržba</c:v>
                </c:pt>
              </c:strCache>
            </c:strRef>
          </c:cat>
          <c:val>
            <c:numRef>
              <c:f>'Struktura stavebních děl po (4)'!$B$92:$E$92</c:f>
              <c:numCache>
                <c:ptCount val="4"/>
                <c:pt idx="0">
                  <c:v>1.8704967066594425</c:v>
                </c:pt>
                <c:pt idx="1">
                  <c:v>0.7670668371131266</c:v>
                </c:pt>
                <c:pt idx="2">
                  <c:v>0.3720081665131362</c:v>
                </c:pt>
                <c:pt idx="3">
                  <c:v>0.7314217030331794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'Struktura stavebních děl po (4)'!$A$93</c:f>
              <c:strCache>
                <c:ptCount val="1"/>
                <c:pt idx="0">
                  <c:v>ostatní inženýrská díla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'Struktura stavebních děl po (4)'!$B$87:$E$87</c:f>
              <c:strCache>
                <c:ptCount val="4"/>
                <c:pt idx="0">
                  <c:v>celkem</c:v>
                </c:pt>
                <c:pt idx="1">
                  <c:v>nová výstavba</c:v>
                </c:pt>
                <c:pt idx="2">
                  <c:v>rekonstrukce a modernizace</c:v>
                </c:pt>
                <c:pt idx="3">
                  <c:v>opravy a údržba</c:v>
                </c:pt>
              </c:strCache>
            </c:strRef>
          </c:cat>
          <c:val>
            <c:numRef>
              <c:f>'Struktura stavebních děl po (4)'!$B$93:$E$93</c:f>
              <c:numCache>
                <c:ptCount val="4"/>
                <c:pt idx="0">
                  <c:v>2.207530386219767</c:v>
                </c:pt>
                <c:pt idx="1">
                  <c:v>1.6374215354397612</c:v>
                </c:pt>
                <c:pt idx="2">
                  <c:v>0.4662744224124254</c:v>
                </c:pt>
                <c:pt idx="3">
                  <c:v>0.10383442836758044</c:v>
                </c:pt>
              </c:numCache>
            </c:numRef>
          </c:val>
          <c:shape val="box"/>
        </c:ser>
        <c:overlap val="100"/>
        <c:shape val="box"/>
        <c:axId val="66038255"/>
        <c:axId val="57473384"/>
      </c:bar3D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382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25675"/>
          <c:w val="0.1845"/>
          <c:h val="0.4915"/>
        </c:manualLayout>
      </c:layout>
      <c:overlay val="0"/>
    </c:legend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49" right="0.75" top="1" bottom="1" header="0.4921259845" footer="0.492125984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0.47225</cdr:y>
    </cdr:from>
    <cdr:to>
      <cdr:x>0.06525</cdr:x>
      <cdr:y>0.52925</cdr:y>
    </cdr:to>
    <cdr:sp>
      <cdr:nvSpPr>
        <cdr:cNvPr id="1" name="Rectangle 2"/>
        <cdr:cNvSpPr>
          <a:spLocks/>
        </cdr:cNvSpPr>
      </cdr:nvSpPr>
      <cdr:spPr>
        <a:xfrm>
          <a:off x="247650" y="2695575"/>
          <a:ext cx="371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12</a:t>
          </a:r>
        </a:p>
      </cdr:txBody>
    </cdr:sp>
  </cdr:relSizeAnchor>
  <cdr:relSizeAnchor xmlns:cdr="http://schemas.openxmlformats.org/drawingml/2006/chartDrawing">
    <cdr:from>
      <cdr:x>0.10575</cdr:x>
      <cdr:y>0.06975</cdr:y>
    </cdr:from>
    <cdr:to>
      <cdr:x>0.1525</cdr:x>
      <cdr:y>0.104</cdr:y>
    </cdr:to>
    <cdr:sp>
      <cdr:nvSpPr>
        <cdr:cNvPr id="2" name="Rectangle 4"/>
        <cdr:cNvSpPr>
          <a:spLocks/>
        </cdr:cNvSpPr>
      </cdr:nvSpPr>
      <cdr:spPr>
        <a:xfrm>
          <a:off x="1000125" y="390525"/>
          <a:ext cx="447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Graf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5724525"/>
    <xdr:graphicFrame>
      <xdr:nvGraphicFramePr>
        <xdr:cNvPr id="1" name="Shape 1025"/>
        <xdr:cNvGraphicFramePr/>
      </xdr:nvGraphicFramePr>
      <xdr:xfrm>
        <a:off x="0" y="0"/>
        <a:ext cx="94773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69">
      <selection activeCell="E88" sqref="E88:E93"/>
    </sheetView>
  </sheetViews>
  <sheetFormatPr defaultColWidth="9.00390625" defaultRowHeight="12.75"/>
  <cols>
    <col min="1" max="1" width="28.75390625" style="1" customWidth="1"/>
    <col min="2" max="2" width="12.625" style="1" customWidth="1"/>
    <col min="3" max="3" width="7.375" style="1" customWidth="1"/>
    <col min="4" max="4" width="10.125" style="1" bestFit="1" customWidth="1"/>
    <col min="5" max="5" width="7.625" style="1" customWidth="1"/>
    <col min="6" max="6" width="12.75390625" style="1" customWidth="1"/>
    <col min="7" max="7" width="7.75390625" style="1" customWidth="1"/>
    <col min="8" max="8" width="9.875" style="1" customWidth="1"/>
    <col min="9" max="9" width="7.625" style="1" customWidth="1"/>
    <col min="10" max="10" width="9.125" style="1" customWidth="1"/>
    <col min="11" max="11" width="13.625" style="1" customWidth="1"/>
    <col min="12" max="16384" width="9.125" style="1" customWidth="1"/>
  </cols>
  <sheetData>
    <row r="1" spans="1:9" ht="105" customHeight="1" hidden="1">
      <c r="A1" s="31" t="s">
        <v>56</v>
      </c>
      <c r="B1" s="31"/>
      <c r="C1" s="31"/>
      <c r="D1" s="31"/>
      <c r="E1" s="31"/>
      <c r="F1" s="31"/>
      <c r="G1" s="31"/>
      <c r="H1" s="31"/>
      <c r="I1" s="31"/>
    </row>
    <row r="2" spans="1:9" s="9" customFormat="1" ht="18">
      <c r="A2" s="42" t="s">
        <v>54</v>
      </c>
      <c r="B2" s="42"/>
      <c r="C2" s="42"/>
      <c r="D2" s="42"/>
      <c r="E2" s="42"/>
      <c r="F2" s="42"/>
      <c r="G2" s="42"/>
      <c r="H2" s="42"/>
      <c r="I2" s="42"/>
    </row>
    <row r="4" spans="1:9" ht="20.25" customHeight="1">
      <c r="A4" s="32"/>
      <c r="B4" s="35" t="s">
        <v>0</v>
      </c>
      <c r="C4" s="36"/>
      <c r="D4" s="39" t="s">
        <v>1</v>
      </c>
      <c r="E4" s="40"/>
      <c r="F4" s="40"/>
      <c r="G4" s="40"/>
      <c r="H4" s="40"/>
      <c r="I4" s="41"/>
    </row>
    <row r="5" spans="1:17" ht="20.25" customHeight="1">
      <c r="A5" s="33"/>
      <c r="B5" s="37"/>
      <c r="C5" s="38"/>
      <c r="D5" s="39" t="s">
        <v>2</v>
      </c>
      <c r="E5" s="41"/>
      <c r="F5" s="39" t="s">
        <v>55</v>
      </c>
      <c r="G5" s="41"/>
      <c r="H5" s="39" t="s">
        <v>3</v>
      </c>
      <c r="I5" s="41"/>
      <c r="K5" s="43" t="s">
        <v>0</v>
      </c>
      <c r="L5" s="39" t="s">
        <v>1</v>
      </c>
      <c r="M5" s="40"/>
      <c r="N5" s="40"/>
      <c r="O5" s="40"/>
      <c r="P5" s="40"/>
      <c r="Q5" s="41"/>
    </row>
    <row r="6" spans="1:17" s="4" customFormat="1" ht="31.5" customHeight="1">
      <c r="A6" s="34"/>
      <c r="B6" s="3" t="s">
        <v>4</v>
      </c>
      <c r="C6" s="3" t="s">
        <v>5</v>
      </c>
      <c r="D6" s="3" t="s">
        <v>4</v>
      </c>
      <c r="E6" s="3" t="s">
        <v>6</v>
      </c>
      <c r="F6" s="3" t="s">
        <v>4</v>
      </c>
      <c r="G6" s="3" t="s">
        <v>6</v>
      </c>
      <c r="H6" s="3" t="s">
        <v>4</v>
      </c>
      <c r="I6" s="3" t="s">
        <v>6</v>
      </c>
      <c r="K6" s="43"/>
      <c r="L6" s="39" t="s">
        <v>2</v>
      </c>
      <c r="M6" s="41"/>
      <c r="N6" s="39" t="s">
        <v>55</v>
      </c>
      <c r="O6" s="41"/>
      <c r="P6" s="39" t="s">
        <v>3</v>
      </c>
      <c r="Q6" s="41"/>
    </row>
    <row r="7" spans="1:9" ht="20.25" customHeight="1">
      <c r="A7" s="2" t="s">
        <v>7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7" s="25" customFormat="1" ht="11.25">
      <c r="A8" s="22" t="s">
        <v>8</v>
      </c>
      <c r="B8" s="23">
        <v>9665683</v>
      </c>
      <c r="C8" s="24">
        <v>3.3</v>
      </c>
      <c r="D8" s="23">
        <v>7141471</v>
      </c>
      <c r="E8" s="24">
        <v>4.1</v>
      </c>
      <c r="F8" s="23">
        <v>1921333</v>
      </c>
      <c r="G8" s="24">
        <v>2.3</v>
      </c>
      <c r="H8" s="23">
        <v>602879</v>
      </c>
      <c r="I8" s="24">
        <v>1.9</v>
      </c>
      <c r="K8" s="26">
        <f aca="true" t="shared" si="0" ref="K8:K53">+B8/$B$55*100</f>
        <v>3.303905460549719</v>
      </c>
      <c r="L8" s="26">
        <f aca="true" t="shared" si="1" ref="L8:L53">+D8/$D$55*100</f>
        <v>4.060580271359648</v>
      </c>
      <c r="M8" s="26">
        <f aca="true" t="shared" si="2" ref="M8:M53">+D8/$B$55*100</f>
        <v>2.441084094446038</v>
      </c>
      <c r="N8" s="26">
        <f aca="true" t="shared" si="3" ref="N8:N53">+F8/$F$55*100</f>
        <v>2.263217644883374</v>
      </c>
      <c r="O8" s="26">
        <f aca="true" t="shared" si="4" ref="O8:O53">+F8/$B$55*100</f>
        <v>0.6567464079087194</v>
      </c>
      <c r="P8" s="26">
        <f aca="true" t="shared" si="5" ref="P8:P53">+H8/$H$55*100</f>
        <v>1.8966667272799003</v>
      </c>
      <c r="Q8" s="26">
        <f aca="true" t="shared" si="6" ref="Q8:Q53">+H8/$B$55*100</f>
        <v>0.20607495819496194</v>
      </c>
    </row>
    <row r="9" spans="1:17" s="25" customFormat="1" ht="11.25">
      <c r="A9" s="27" t="s">
        <v>9</v>
      </c>
      <c r="B9" s="28">
        <v>2182405</v>
      </c>
      <c r="C9" s="29">
        <v>0.7</v>
      </c>
      <c r="D9" s="28">
        <v>1403946</v>
      </c>
      <c r="E9" s="29">
        <v>0.8</v>
      </c>
      <c r="F9" s="28">
        <v>503413</v>
      </c>
      <c r="G9" s="29">
        <v>0.6</v>
      </c>
      <c r="H9" s="28">
        <v>275046</v>
      </c>
      <c r="I9" s="29">
        <v>0.9</v>
      </c>
      <c r="K9" s="26">
        <f t="shared" si="0"/>
        <v>0.7459855445943149</v>
      </c>
      <c r="L9" s="26">
        <f t="shared" si="1"/>
        <v>0.798271872791235</v>
      </c>
      <c r="M9" s="26">
        <f t="shared" si="2"/>
        <v>0.47989416326988343</v>
      </c>
      <c r="N9" s="26">
        <f t="shared" si="3"/>
        <v>0.5929910037789773</v>
      </c>
      <c r="O9" s="26">
        <f t="shared" si="4"/>
        <v>0.17207567841938495</v>
      </c>
      <c r="P9" s="26">
        <f t="shared" si="5"/>
        <v>0.8652990014106104</v>
      </c>
      <c r="Q9" s="26">
        <f t="shared" si="6"/>
        <v>0.09401570290504646</v>
      </c>
    </row>
    <row r="10" spans="1:17" s="25" customFormat="1" ht="11.25">
      <c r="A10" s="27" t="s">
        <v>10</v>
      </c>
      <c r="B10" s="28">
        <v>36003228</v>
      </c>
      <c r="C10" s="29">
        <v>12.3</v>
      </c>
      <c r="D10" s="28">
        <v>26409583</v>
      </c>
      <c r="E10" s="29">
        <v>15</v>
      </c>
      <c r="F10" s="28">
        <v>7345338</v>
      </c>
      <c r="G10" s="29">
        <v>8.7</v>
      </c>
      <c r="H10" s="28">
        <v>2248307</v>
      </c>
      <c r="I10" s="29">
        <v>7.1</v>
      </c>
      <c r="K10" s="26">
        <f t="shared" si="0"/>
        <v>12.30655522083815</v>
      </c>
      <c r="L10" s="26">
        <f t="shared" si="1"/>
        <v>15.016266495325006</v>
      </c>
      <c r="M10" s="26">
        <f t="shared" si="2"/>
        <v>9.027273653040456</v>
      </c>
      <c r="N10" s="26">
        <f t="shared" si="3"/>
        <v>8.652377578083732</v>
      </c>
      <c r="O10" s="26">
        <f t="shared" si="4"/>
        <v>2.5107695263524943</v>
      </c>
      <c r="P10" s="26">
        <f t="shared" si="5"/>
        <v>7.073208852208304</v>
      </c>
      <c r="Q10" s="26">
        <f t="shared" si="6"/>
        <v>0.7685120414451992</v>
      </c>
    </row>
    <row r="11" spans="1:17" s="25" customFormat="1" ht="11.25">
      <c r="A11" s="27" t="s">
        <v>11</v>
      </c>
      <c r="B11" s="28">
        <v>6384427</v>
      </c>
      <c r="C11" s="29">
        <v>2.2</v>
      </c>
      <c r="D11" s="28">
        <v>2403958</v>
      </c>
      <c r="E11" s="29">
        <v>1.4</v>
      </c>
      <c r="F11" s="28">
        <v>2693133</v>
      </c>
      <c r="G11" s="29">
        <v>3.2</v>
      </c>
      <c r="H11" s="28">
        <v>1287336</v>
      </c>
      <c r="I11" s="29">
        <v>4</v>
      </c>
      <c r="K11" s="26">
        <f t="shared" si="0"/>
        <v>2.182312747871109</v>
      </c>
      <c r="L11" s="26">
        <f t="shared" si="1"/>
        <v>1.3668702747623283</v>
      </c>
      <c r="M11" s="26">
        <f t="shared" si="2"/>
        <v>0.8217163715313426</v>
      </c>
      <c r="N11" s="26">
        <f t="shared" si="3"/>
        <v>3.1723528017359275</v>
      </c>
      <c r="O11" s="26">
        <f t="shared" si="4"/>
        <v>0.920561622462339</v>
      </c>
      <c r="P11" s="26">
        <f t="shared" si="5"/>
        <v>4.04997911360256</v>
      </c>
      <c r="Q11" s="26">
        <f t="shared" si="6"/>
        <v>0.4400347538774273</v>
      </c>
    </row>
    <row r="12" spans="1:17" ht="11.25">
      <c r="A12" s="5" t="s">
        <v>12</v>
      </c>
      <c r="B12" s="6">
        <v>5376136</v>
      </c>
      <c r="C12" s="7">
        <v>1.8</v>
      </c>
      <c r="D12" s="6">
        <v>2471725</v>
      </c>
      <c r="E12" s="7">
        <v>1.4</v>
      </c>
      <c r="F12" s="6">
        <v>2739750</v>
      </c>
      <c r="G12" s="7">
        <v>3.2</v>
      </c>
      <c r="H12" s="6">
        <v>164661</v>
      </c>
      <c r="I12" s="7">
        <v>0.5</v>
      </c>
      <c r="K12" s="10">
        <f t="shared" si="0"/>
        <v>1.8376606275063982</v>
      </c>
      <c r="L12" s="10">
        <f t="shared" si="1"/>
        <v>1.4054020202877568</v>
      </c>
      <c r="M12" s="10">
        <f t="shared" si="2"/>
        <v>0.8448803591507456</v>
      </c>
      <c r="N12" s="10">
        <f t="shared" si="3"/>
        <v>3.227264895033408</v>
      </c>
      <c r="O12" s="10">
        <f t="shared" si="4"/>
        <v>0.9364961571304474</v>
      </c>
      <c r="P12" s="10">
        <f t="shared" si="5"/>
        <v>0.5180260715344798</v>
      </c>
      <c r="Q12" s="10">
        <f t="shared" si="6"/>
        <v>0.056284111225205435</v>
      </c>
    </row>
    <row r="13" spans="1:17" ht="11.25">
      <c r="A13" s="5" t="s">
        <v>13</v>
      </c>
      <c r="B13" s="6">
        <v>916964</v>
      </c>
      <c r="C13" s="7">
        <v>0.3</v>
      </c>
      <c r="D13" s="6">
        <v>179468</v>
      </c>
      <c r="E13" s="7">
        <v>0.1</v>
      </c>
      <c r="F13" s="6">
        <v>673553</v>
      </c>
      <c r="G13" s="7">
        <v>0.8</v>
      </c>
      <c r="H13" s="6">
        <v>63943</v>
      </c>
      <c r="I13" s="7">
        <v>0.2</v>
      </c>
      <c r="K13" s="10">
        <f t="shared" si="0"/>
        <v>0.3134348981574828</v>
      </c>
      <c r="L13" s="10">
        <f t="shared" si="1"/>
        <v>0.10204399347702645</v>
      </c>
      <c r="M13" s="10">
        <f t="shared" si="2"/>
        <v>0.06134541192732444</v>
      </c>
      <c r="N13" s="10">
        <f t="shared" si="3"/>
        <v>0.793405950121156</v>
      </c>
      <c r="O13" s="10">
        <f t="shared" si="4"/>
        <v>0.23023261104979806</v>
      </c>
      <c r="P13" s="10">
        <f t="shared" si="5"/>
        <v>0.20116567427702517</v>
      </c>
      <c r="Q13" s="10">
        <f t="shared" si="6"/>
        <v>0.021856875180360325</v>
      </c>
    </row>
    <row r="14" spans="1:17" ht="11.25">
      <c r="A14" s="5" t="s">
        <v>14</v>
      </c>
      <c r="B14" s="6">
        <v>19724466</v>
      </c>
      <c r="C14" s="7">
        <v>6.7</v>
      </c>
      <c r="D14" s="6">
        <v>12006148</v>
      </c>
      <c r="E14" s="7">
        <v>6.8</v>
      </c>
      <c r="F14" s="6">
        <v>6492915</v>
      </c>
      <c r="G14" s="7">
        <v>7.6</v>
      </c>
      <c r="H14" s="6">
        <v>1225403</v>
      </c>
      <c r="I14" s="7">
        <v>3.9</v>
      </c>
      <c r="K14" s="10">
        <f t="shared" si="0"/>
        <v>6.742179618742647</v>
      </c>
      <c r="L14" s="10">
        <f t="shared" si="1"/>
        <v>6.8265946474926675</v>
      </c>
      <c r="M14" s="10">
        <f t="shared" si="2"/>
        <v>4.1039187750486015</v>
      </c>
      <c r="N14" s="10">
        <f t="shared" si="3"/>
        <v>7.648273253375615</v>
      </c>
      <c r="O14" s="10">
        <f t="shared" si="4"/>
        <v>2.2193959106030254</v>
      </c>
      <c r="P14" s="10">
        <f t="shared" si="5"/>
        <v>3.8551369306427516</v>
      </c>
      <c r="Q14" s="10">
        <f t="shared" si="6"/>
        <v>0.41886493309101985</v>
      </c>
    </row>
    <row r="15" spans="1:17" ht="11.25">
      <c r="A15" s="5" t="s">
        <v>15</v>
      </c>
      <c r="B15" s="6">
        <v>15735561</v>
      </c>
      <c r="C15" s="7">
        <v>5.4</v>
      </c>
      <c r="D15" s="6">
        <v>13229370</v>
      </c>
      <c r="E15" s="7">
        <v>7.5</v>
      </c>
      <c r="F15" s="6">
        <v>1969428</v>
      </c>
      <c r="G15" s="7">
        <v>2.3</v>
      </c>
      <c r="H15" s="6">
        <v>536763</v>
      </c>
      <c r="I15" s="7">
        <v>1.7</v>
      </c>
      <c r="K15" s="10">
        <f t="shared" si="0"/>
        <v>5.378699664856917</v>
      </c>
      <c r="L15" s="10">
        <f t="shared" si="1"/>
        <v>7.522108375783812</v>
      </c>
      <c r="M15" s="10">
        <f t="shared" si="2"/>
        <v>4.522038202849467</v>
      </c>
      <c r="N15" s="10">
        <f t="shared" si="3"/>
        <v>2.319870735540051</v>
      </c>
      <c r="O15" s="10">
        <f t="shared" si="4"/>
        <v>0.6731861497381523</v>
      </c>
      <c r="P15" s="10">
        <f t="shared" si="5"/>
        <v>1.688664761146003</v>
      </c>
      <c r="Q15" s="10">
        <f t="shared" si="6"/>
        <v>0.18347531226929842</v>
      </c>
    </row>
    <row r="16" spans="1:17" ht="11.25">
      <c r="A16" s="5" t="s">
        <v>16</v>
      </c>
      <c r="B16" s="6">
        <v>3226434</v>
      </c>
      <c r="C16" s="7">
        <v>1.1</v>
      </c>
      <c r="D16" s="6">
        <v>1140855</v>
      </c>
      <c r="E16" s="7">
        <v>0.6</v>
      </c>
      <c r="F16" s="6">
        <v>1811932</v>
      </c>
      <c r="G16" s="7">
        <v>2.1</v>
      </c>
      <c r="H16" s="6">
        <v>273647</v>
      </c>
      <c r="I16" s="7">
        <v>0.9</v>
      </c>
      <c r="K16" s="10">
        <f t="shared" si="0"/>
        <v>1.1028535604471277</v>
      </c>
      <c r="L16" s="10">
        <f t="shared" si="1"/>
        <v>0.648680545714183</v>
      </c>
      <c r="M16" s="10">
        <f t="shared" si="2"/>
        <v>0.38996489582737714</v>
      </c>
      <c r="N16" s="10">
        <f t="shared" si="3"/>
        <v>2.1343496800028006</v>
      </c>
      <c r="O16" s="10">
        <f t="shared" si="4"/>
        <v>0.6193511652456194</v>
      </c>
      <c r="P16" s="10">
        <f t="shared" si="5"/>
        <v>0.8608977256132041</v>
      </c>
      <c r="Q16" s="10">
        <f t="shared" si="6"/>
        <v>0.09353749937413104</v>
      </c>
    </row>
    <row r="17" spans="1:17" ht="11.25">
      <c r="A17" s="5" t="s">
        <v>17</v>
      </c>
      <c r="B17" s="6">
        <v>398905</v>
      </c>
      <c r="C17" s="7">
        <v>0.1</v>
      </c>
      <c r="D17" s="6">
        <v>277193</v>
      </c>
      <c r="E17" s="7">
        <v>0.2</v>
      </c>
      <c r="F17" s="6">
        <v>65994</v>
      </c>
      <c r="G17" s="7">
        <v>0.1</v>
      </c>
      <c r="H17" s="6">
        <v>55718</v>
      </c>
      <c r="I17" s="7">
        <v>0.2</v>
      </c>
      <c r="K17" s="10">
        <f t="shared" si="0"/>
        <v>0.13635295175111636</v>
      </c>
      <c r="L17" s="10">
        <f t="shared" si="1"/>
        <v>0.15760960552230696</v>
      </c>
      <c r="M17" s="10">
        <f t="shared" si="2"/>
        <v>0.09474958637958211</v>
      </c>
      <c r="N17" s="10">
        <f t="shared" si="3"/>
        <v>0.07773706341192982</v>
      </c>
      <c r="O17" s="10">
        <f t="shared" si="4"/>
        <v>0.02255794411667734</v>
      </c>
      <c r="P17" s="10">
        <f t="shared" si="5"/>
        <v>0.17528969612572587</v>
      </c>
      <c r="Q17" s="10">
        <f t="shared" si="6"/>
        <v>0.019045421254856927</v>
      </c>
    </row>
    <row r="18" spans="1:17" ht="11.25">
      <c r="A18" s="5" t="s">
        <v>18</v>
      </c>
      <c r="B18" s="6">
        <v>27812039</v>
      </c>
      <c r="C18" s="7">
        <v>9.5</v>
      </c>
      <c r="D18" s="6">
        <v>19553219</v>
      </c>
      <c r="E18" s="7">
        <v>11.1</v>
      </c>
      <c r="F18" s="6">
        <v>5337842</v>
      </c>
      <c r="G18" s="7">
        <v>6.3</v>
      </c>
      <c r="H18" s="6">
        <v>2920978</v>
      </c>
      <c r="I18" s="7">
        <v>9.2</v>
      </c>
      <c r="K18" s="10">
        <f t="shared" si="0"/>
        <v>9.50665850733174</v>
      </c>
      <c r="L18" s="10">
        <f t="shared" si="1"/>
        <v>11.117795663242859</v>
      </c>
      <c r="M18" s="10">
        <f t="shared" si="2"/>
        <v>6.683644293468401</v>
      </c>
      <c r="N18" s="10">
        <f t="shared" si="3"/>
        <v>6.287664970101256</v>
      </c>
      <c r="O18" s="10">
        <f t="shared" si="4"/>
        <v>1.8245710449382249</v>
      </c>
      <c r="P18" s="10">
        <f t="shared" si="5"/>
        <v>9.189442298896774</v>
      </c>
      <c r="Q18" s="10">
        <f t="shared" si="6"/>
        <v>0.9984431689251135</v>
      </c>
    </row>
    <row r="19" spans="1:17" ht="11.25">
      <c r="A19" s="5" t="s">
        <v>19</v>
      </c>
      <c r="B19" s="6">
        <v>8270056</v>
      </c>
      <c r="C19" s="7">
        <v>2.8</v>
      </c>
      <c r="D19" s="6">
        <v>6769316</v>
      </c>
      <c r="E19" s="7">
        <v>3.8</v>
      </c>
      <c r="F19" s="6">
        <v>1061741</v>
      </c>
      <c r="G19" s="7">
        <v>1.3</v>
      </c>
      <c r="H19" s="6">
        <v>438999</v>
      </c>
      <c r="I19" s="7">
        <v>1.4</v>
      </c>
      <c r="K19" s="10">
        <f t="shared" si="0"/>
        <v>2.8268548821073454</v>
      </c>
      <c r="L19" s="10">
        <f t="shared" si="1"/>
        <v>3.848976072324485</v>
      </c>
      <c r="M19" s="10">
        <f t="shared" si="2"/>
        <v>2.3138747770423036</v>
      </c>
      <c r="N19" s="10">
        <f t="shared" si="3"/>
        <v>1.2506686584241868</v>
      </c>
      <c r="O19" s="10">
        <f t="shared" si="4"/>
        <v>0.3629222981541521</v>
      </c>
      <c r="P19" s="10">
        <f t="shared" si="5"/>
        <v>1.381097693913951</v>
      </c>
      <c r="Q19" s="10">
        <f t="shared" si="6"/>
        <v>0.1500578069108894</v>
      </c>
    </row>
    <row r="20" spans="1:17" ht="11.25">
      <c r="A20" s="5" t="s">
        <v>20</v>
      </c>
      <c r="B20" s="6">
        <v>4406063</v>
      </c>
      <c r="C20" s="7">
        <v>1.5</v>
      </c>
      <c r="D20" s="6">
        <v>1543580</v>
      </c>
      <c r="E20" s="7">
        <v>0.9</v>
      </c>
      <c r="F20" s="6">
        <v>2708442</v>
      </c>
      <c r="G20" s="7">
        <v>3.2</v>
      </c>
      <c r="H20" s="6">
        <v>154041</v>
      </c>
      <c r="I20" s="7">
        <v>0.5</v>
      </c>
      <c r="K20" s="10">
        <f t="shared" si="0"/>
        <v>1.5060721115337714</v>
      </c>
      <c r="L20" s="10">
        <f t="shared" si="1"/>
        <v>0.8776665893154684</v>
      </c>
      <c r="M20" s="10">
        <f t="shared" si="2"/>
        <v>0.5276235927451104</v>
      </c>
      <c r="N20" s="10">
        <f t="shared" si="3"/>
        <v>3.190385906317757</v>
      </c>
      <c r="O20" s="10">
        <f t="shared" si="4"/>
        <v>0.9257945158538928</v>
      </c>
      <c r="P20" s="10">
        <f t="shared" si="5"/>
        <v>0.4846153860673918</v>
      </c>
      <c r="Q20" s="10">
        <f t="shared" si="6"/>
        <v>0.05265400293476823</v>
      </c>
    </row>
    <row r="21" spans="1:17" ht="11.25">
      <c r="A21" s="5" t="s">
        <v>21</v>
      </c>
      <c r="B21" s="6">
        <v>1224149</v>
      </c>
      <c r="C21" s="7">
        <v>0.4</v>
      </c>
      <c r="D21" s="6">
        <v>462988</v>
      </c>
      <c r="E21" s="7">
        <v>0.3</v>
      </c>
      <c r="F21" s="6">
        <v>736606</v>
      </c>
      <c r="G21" s="7">
        <v>0.9</v>
      </c>
      <c r="H21" s="6">
        <v>24555</v>
      </c>
      <c r="I21" s="7">
        <v>0.1</v>
      </c>
      <c r="K21" s="10">
        <f t="shared" si="0"/>
        <v>0.4184362931855389</v>
      </c>
      <c r="L21" s="10">
        <f t="shared" si="1"/>
        <v>0.26325107791885743</v>
      </c>
      <c r="M21" s="10">
        <f t="shared" si="2"/>
        <v>0.1582576814663789</v>
      </c>
      <c r="N21" s="10">
        <f t="shared" si="3"/>
        <v>0.8676786879353877</v>
      </c>
      <c r="O21" s="10">
        <f t="shared" si="4"/>
        <v>0.25178526811542307</v>
      </c>
      <c r="P21" s="10">
        <f t="shared" si="5"/>
        <v>0.07725041258421333</v>
      </c>
      <c r="Q21" s="10">
        <f t="shared" si="6"/>
        <v>0.008393343603736888</v>
      </c>
    </row>
    <row r="22" spans="1:17" ht="11.25">
      <c r="A22" s="5" t="s">
        <v>22</v>
      </c>
      <c r="B22" s="6">
        <v>9128087</v>
      </c>
      <c r="C22" s="7">
        <v>3.1</v>
      </c>
      <c r="D22" s="6">
        <v>2581116</v>
      </c>
      <c r="E22" s="7">
        <v>1.5</v>
      </c>
      <c r="F22" s="6">
        <v>6072089</v>
      </c>
      <c r="G22" s="7">
        <v>7.2</v>
      </c>
      <c r="H22" s="6">
        <v>474882</v>
      </c>
      <c r="I22" s="7">
        <v>1.5</v>
      </c>
      <c r="K22" s="10">
        <f t="shared" si="0"/>
        <v>3.1201454137977533</v>
      </c>
      <c r="L22" s="10">
        <f t="shared" si="1"/>
        <v>1.4676008216921599</v>
      </c>
      <c r="M22" s="10">
        <f t="shared" si="2"/>
        <v>0.8822721836327811</v>
      </c>
      <c r="N22" s="10">
        <f t="shared" si="3"/>
        <v>7.152564894321932</v>
      </c>
      <c r="O22" s="10">
        <f t="shared" si="4"/>
        <v>2.075549964140546</v>
      </c>
      <c r="P22" s="10">
        <f t="shared" si="5"/>
        <v>1.4939861709963915</v>
      </c>
      <c r="Q22" s="10">
        <f t="shared" si="6"/>
        <v>0.16232326602442598</v>
      </c>
    </row>
    <row r="23" spans="1:17" ht="11.25">
      <c r="A23" s="5" t="s">
        <v>23</v>
      </c>
      <c r="B23" s="6">
        <v>4996017</v>
      </c>
      <c r="C23" s="7">
        <v>1.7</v>
      </c>
      <c r="D23" s="6">
        <v>1973968</v>
      </c>
      <c r="E23" s="7">
        <v>1.1</v>
      </c>
      <c r="F23" s="6">
        <v>2721360</v>
      </c>
      <c r="G23" s="7">
        <v>3.2</v>
      </c>
      <c r="H23" s="6">
        <v>300689</v>
      </c>
      <c r="I23" s="7">
        <v>0.9</v>
      </c>
      <c r="K23" s="10">
        <f t="shared" si="0"/>
        <v>1.7077290707029422</v>
      </c>
      <c r="L23" s="10">
        <f t="shared" si="1"/>
        <v>1.1223815817630938</v>
      </c>
      <c r="M23" s="10">
        <f t="shared" si="2"/>
        <v>0.6747380039414089</v>
      </c>
      <c r="N23" s="10">
        <f t="shared" si="3"/>
        <v>3.205602553060723</v>
      </c>
      <c r="O23" s="10">
        <f t="shared" si="4"/>
        <v>0.9302101221529389</v>
      </c>
      <c r="P23" s="10">
        <f t="shared" si="5"/>
        <v>0.9459722789466308</v>
      </c>
      <c r="Q23" s="10">
        <f t="shared" si="6"/>
        <v>0.10278094460859462</v>
      </c>
    </row>
    <row r="24" spans="1:17" ht="11.25">
      <c r="A24" s="5" t="s">
        <v>24</v>
      </c>
      <c r="B24" s="6">
        <v>4349159</v>
      </c>
      <c r="C24" s="7">
        <v>1.5</v>
      </c>
      <c r="D24" s="6">
        <v>2691485</v>
      </c>
      <c r="E24" s="7">
        <v>1.5</v>
      </c>
      <c r="F24" s="6">
        <v>1568278</v>
      </c>
      <c r="G24" s="7">
        <v>1.8</v>
      </c>
      <c r="H24" s="6">
        <v>89396</v>
      </c>
      <c r="I24" s="7">
        <v>0.3</v>
      </c>
      <c r="K24" s="10">
        <f t="shared" si="0"/>
        <v>1.4866212940046717</v>
      </c>
      <c r="L24" s="10">
        <f t="shared" si="1"/>
        <v>1.5303557056607</v>
      </c>
      <c r="M24" s="10">
        <f t="shared" si="2"/>
        <v>0.9199983062229189</v>
      </c>
      <c r="N24" s="10">
        <f t="shared" si="3"/>
        <v>1.8473395510733472</v>
      </c>
      <c r="O24" s="10">
        <f t="shared" si="4"/>
        <v>0.5360658163380687</v>
      </c>
      <c r="P24" s="10">
        <f t="shared" si="5"/>
        <v>0.2812412088527117</v>
      </c>
      <c r="Q24" s="10">
        <f t="shared" si="6"/>
        <v>0.030557171443684087</v>
      </c>
    </row>
    <row r="25" spans="1:17" ht="11.25">
      <c r="A25" s="5" t="s">
        <v>25</v>
      </c>
      <c r="B25" s="6">
        <v>2387625</v>
      </c>
      <c r="C25" s="7">
        <v>0.8</v>
      </c>
      <c r="D25" s="6">
        <v>1240973</v>
      </c>
      <c r="E25" s="7">
        <v>0.7</v>
      </c>
      <c r="F25" s="6">
        <v>944161</v>
      </c>
      <c r="G25" s="7">
        <v>1.1</v>
      </c>
      <c r="H25" s="6">
        <v>202491</v>
      </c>
      <c r="I25" s="7">
        <v>0.6</v>
      </c>
      <c r="K25" s="10">
        <f t="shared" si="0"/>
        <v>0.8161334563987899</v>
      </c>
      <c r="L25" s="10">
        <f t="shared" si="1"/>
        <v>0.7056067974077046</v>
      </c>
      <c r="M25" s="10">
        <f t="shared" si="2"/>
        <v>0.42418704100835575</v>
      </c>
      <c r="N25" s="10">
        <f t="shared" si="3"/>
        <v>1.1121663109990465</v>
      </c>
      <c r="O25" s="10">
        <f t="shared" si="4"/>
        <v>0.3227313251984452</v>
      </c>
      <c r="P25" s="10">
        <f t="shared" si="5"/>
        <v>0.6370398409525531</v>
      </c>
      <c r="Q25" s="10">
        <f t="shared" si="6"/>
        <v>0.06921509019198883</v>
      </c>
    </row>
    <row r="26" spans="1:17" ht="11.25">
      <c r="A26" s="5" t="s">
        <v>26</v>
      </c>
      <c r="B26" s="6">
        <v>543488</v>
      </c>
      <c r="C26" s="7">
        <v>0.2</v>
      </c>
      <c r="D26" s="6">
        <v>177356</v>
      </c>
      <c r="E26" s="7">
        <v>0.1</v>
      </c>
      <c r="F26" s="6">
        <v>248592</v>
      </c>
      <c r="G26" s="7">
        <v>0.3</v>
      </c>
      <c r="H26" s="6">
        <v>117540</v>
      </c>
      <c r="I26" s="7">
        <v>0.4</v>
      </c>
      <c r="K26" s="10">
        <f t="shared" si="0"/>
        <v>0.18577403903513554</v>
      </c>
      <c r="L26" s="10">
        <f t="shared" si="1"/>
        <v>0.10084312806244845</v>
      </c>
      <c r="M26" s="10">
        <f t="shared" si="2"/>
        <v>0.060623492086514325</v>
      </c>
      <c r="N26" s="10">
        <f t="shared" si="3"/>
        <v>0.29282680346241263</v>
      </c>
      <c r="O26" s="10">
        <f t="shared" si="4"/>
        <v>0.08497324671717206</v>
      </c>
      <c r="P26" s="10">
        <f t="shared" si="5"/>
        <v>0.36978267135607557</v>
      </c>
      <c r="Q26" s="10">
        <f t="shared" si="6"/>
        <v>0.040177300231449144</v>
      </c>
    </row>
    <row r="27" spans="1:17" ht="11.25">
      <c r="A27" s="5" t="s">
        <v>27</v>
      </c>
      <c r="B27" s="6">
        <v>1085543</v>
      </c>
      <c r="C27" s="7">
        <v>0.4</v>
      </c>
      <c r="D27" s="6">
        <v>14435</v>
      </c>
      <c r="E27" s="7">
        <v>0</v>
      </c>
      <c r="F27" s="6">
        <v>846895</v>
      </c>
      <c r="G27" s="7">
        <v>1</v>
      </c>
      <c r="H27" s="6">
        <v>224213</v>
      </c>
      <c r="I27" s="7">
        <v>0.7</v>
      </c>
      <c r="K27" s="10">
        <f t="shared" si="0"/>
        <v>0.3710582527237366</v>
      </c>
      <c r="L27" s="10">
        <f t="shared" si="1"/>
        <v>0.008207619441019439</v>
      </c>
      <c r="M27" s="10">
        <f t="shared" si="2"/>
        <v>0.004934144366521766</v>
      </c>
      <c r="N27" s="10">
        <f t="shared" si="3"/>
        <v>0.9975926647611344</v>
      </c>
      <c r="O27" s="10">
        <f t="shared" si="4"/>
        <v>0.2894840452570454</v>
      </c>
      <c r="P27" s="10">
        <f t="shared" si="5"/>
        <v>0.7053775913966289</v>
      </c>
      <c r="Q27" s="10">
        <f t="shared" si="6"/>
        <v>0.07664006310016935</v>
      </c>
    </row>
    <row r="28" spans="1:17" ht="11.25">
      <c r="A28" s="5" t="s">
        <v>28</v>
      </c>
      <c r="B28" s="6">
        <v>957478</v>
      </c>
      <c r="C28" s="7">
        <v>0.3</v>
      </c>
      <c r="D28" s="6">
        <v>242731</v>
      </c>
      <c r="E28" s="7">
        <v>0.1</v>
      </c>
      <c r="F28" s="6">
        <v>630925</v>
      </c>
      <c r="G28" s="7">
        <v>0.7</v>
      </c>
      <c r="H28" s="6">
        <v>83822</v>
      </c>
      <c r="I28" s="7">
        <v>0.3</v>
      </c>
      <c r="K28" s="10">
        <f t="shared" si="0"/>
        <v>0.32728331692196244</v>
      </c>
      <c r="L28" s="10">
        <f t="shared" si="1"/>
        <v>0.13801480253121504</v>
      </c>
      <c r="M28" s="10">
        <f t="shared" si="2"/>
        <v>0.08296985079530272</v>
      </c>
      <c r="N28" s="10">
        <f t="shared" si="3"/>
        <v>0.7431926649872992</v>
      </c>
      <c r="O28" s="10">
        <f t="shared" si="4"/>
        <v>0.21566158880829545</v>
      </c>
      <c r="P28" s="10">
        <f t="shared" si="5"/>
        <v>0.26370531800586156</v>
      </c>
      <c r="Q28" s="10">
        <f t="shared" si="6"/>
        <v>0.028651877318364216</v>
      </c>
    </row>
    <row r="29" spans="1:17" s="20" customFormat="1" ht="11.25">
      <c r="A29" s="17" t="s">
        <v>29</v>
      </c>
      <c r="B29" s="18">
        <v>22550928</v>
      </c>
      <c r="C29" s="19">
        <v>7.7</v>
      </c>
      <c r="D29" s="18">
        <v>18107678</v>
      </c>
      <c r="E29" s="19">
        <v>10.3</v>
      </c>
      <c r="F29" s="18">
        <v>2853463</v>
      </c>
      <c r="G29" s="19">
        <v>3.4</v>
      </c>
      <c r="H29" s="18">
        <v>1589787</v>
      </c>
      <c r="I29" s="19">
        <v>5</v>
      </c>
      <c r="K29" s="21">
        <f t="shared" si="0"/>
        <v>7.708315507519083</v>
      </c>
      <c r="L29" s="21">
        <f t="shared" si="1"/>
        <v>10.295873223728437</v>
      </c>
      <c r="M29" s="21">
        <f t="shared" si="2"/>
        <v>6.189532206060971</v>
      </c>
      <c r="N29" s="21">
        <f t="shared" si="3"/>
        <v>3.361212143143248</v>
      </c>
      <c r="O29" s="21">
        <f t="shared" si="4"/>
        <v>0.9753653194685347</v>
      </c>
      <c r="P29" s="21">
        <f t="shared" si="5"/>
        <v>5.0014946720023925</v>
      </c>
      <c r="Q29" s="21">
        <f t="shared" si="6"/>
        <v>0.5434179819895767</v>
      </c>
    </row>
    <row r="30" spans="1:17" s="20" customFormat="1" ht="11.25">
      <c r="A30" s="17" t="s">
        <v>30</v>
      </c>
      <c r="B30" s="18">
        <v>35276632</v>
      </c>
      <c r="C30" s="19">
        <v>12.1</v>
      </c>
      <c r="D30" s="18">
        <v>15775175</v>
      </c>
      <c r="E30" s="19">
        <v>9</v>
      </c>
      <c r="F30" s="18">
        <v>9918661</v>
      </c>
      <c r="G30" s="19">
        <v>11.7</v>
      </c>
      <c r="H30" s="18">
        <v>9582796</v>
      </c>
      <c r="I30" s="19">
        <v>30.1</v>
      </c>
      <c r="K30" s="21">
        <f t="shared" si="0"/>
        <v>12.058191551968234</v>
      </c>
      <c r="L30" s="21">
        <f t="shared" si="1"/>
        <v>8.969631660234418</v>
      </c>
      <c r="M30" s="21">
        <f t="shared" si="2"/>
        <v>5.392240447325598</v>
      </c>
      <c r="N30" s="21">
        <f t="shared" si="3"/>
        <v>11.683601223117787</v>
      </c>
      <c r="O30" s="21">
        <f t="shared" si="4"/>
        <v>3.3903779214817553</v>
      </c>
      <c r="P30" s="21">
        <f t="shared" si="5"/>
        <v>30.147625522718354</v>
      </c>
      <c r="Q30" s="21">
        <f t="shared" si="6"/>
        <v>3.2755731831608808</v>
      </c>
    </row>
    <row r="31" spans="1:17" s="20" customFormat="1" ht="11.25">
      <c r="A31" s="17" t="s">
        <v>31</v>
      </c>
      <c r="B31" s="18">
        <v>12441496</v>
      </c>
      <c r="C31" s="19">
        <v>4.3</v>
      </c>
      <c r="D31" s="18">
        <v>2928754</v>
      </c>
      <c r="E31" s="19">
        <v>1.7</v>
      </c>
      <c r="F31" s="18">
        <v>8099250</v>
      </c>
      <c r="G31" s="19">
        <v>9.5</v>
      </c>
      <c r="H31" s="18">
        <v>1413492</v>
      </c>
      <c r="I31" s="19">
        <v>4.4</v>
      </c>
      <c r="K31" s="21">
        <f t="shared" si="0"/>
        <v>4.252728604052863</v>
      </c>
      <c r="L31" s="21">
        <f t="shared" si="1"/>
        <v>1.665264860988115</v>
      </c>
      <c r="M31" s="21">
        <f t="shared" si="2"/>
        <v>1.0011011465208235</v>
      </c>
      <c r="N31" s="21">
        <f t="shared" si="3"/>
        <v>9.54044171953621</v>
      </c>
      <c r="O31" s="21">
        <f t="shared" si="4"/>
        <v>2.7684702986180403</v>
      </c>
      <c r="P31" s="21">
        <f t="shared" si="5"/>
        <v>4.44686785520199</v>
      </c>
      <c r="Q31" s="21">
        <f t="shared" si="6"/>
        <v>0.48315715891399963</v>
      </c>
    </row>
    <row r="32" spans="1:17" s="20" customFormat="1" ht="11.25">
      <c r="A32" s="17" t="s">
        <v>32</v>
      </c>
      <c r="B32" s="18">
        <v>1738819</v>
      </c>
      <c r="C32" s="19">
        <v>0.6</v>
      </c>
      <c r="D32" s="18">
        <v>1405969</v>
      </c>
      <c r="E32" s="19">
        <v>0.8</v>
      </c>
      <c r="F32" s="18">
        <v>131433</v>
      </c>
      <c r="G32" s="19">
        <v>0.2</v>
      </c>
      <c r="H32" s="18">
        <v>201417</v>
      </c>
      <c r="I32" s="19">
        <v>0.6</v>
      </c>
      <c r="K32" s="21">
        <f t="shared" si="0"/>
        <v>0.5943598180291659</v>
      </c>
      <c r="L32" s="21">
        <f t="shared" si="1"/>
        <v>0.7994221335552933</v>
      </c>
      <c r="M32" s="21">
        <f t="shared" si="2"/>
        <v>0.48058566129922003</v>
      </c>
      <c r="N32" s="21">
        <f t="shared" si="3"/>
        <v>0.15482036935812607</v>
      </c>
      <c r="O32" s="21">
        <f t="shared" si="4"/>
        <v>0.04492617918427816</v>
      </c>
      <c r="P32" s="21">
        <f t="shared" si="5"/>
        <v>0.6336610202188758</v>
      </c>
      <c r="Q32" s="21">
        <f t="shared" si="6"/>
        <v>0.0688479775456678</v>
      </c>
    </row>
    <row r="33" spans="1:17" s="20" customFormat="1" ht="11.25">
      <c r="A33" s="17" t="s">
        <v>33</v>
      </c>
      <c r="B33" s="18">
        <v>509431</v>
      </c>
      <c r="C33" s="19">
        <v>0.2</v>
      </c>
      <c r="D33" s="18">
        <v>301900</v>
      </c>
      <c r="E33" s="19">
        <v>0.2</v>
      </c>
      <c r="F33" s="18">
        <v>197670</v>
      </c>
      <c r="G33" s="19">
        <v>0.2</v>
      </c>
      <c r="H33" s="18">
        <v>9861</v>
      </c>
      <c r="I33" s="19">
        <v>0</v>
      </c>
      <c r="K33" s="21">
        <f t="shared" si="0"/>
        <v>0.17413273978396604</v>
      </c>
      <c r="L33" s="21">
        <f t="shared" si="1"/>
        <v>0.1716577976615011</v>
      </c>
      <c r="M33" s="21">
        <f t="shared" si="2"/>
        <v>0.10319488633549852</v>
      </c>
      <c r="N33" s="21">
        <f t="shared" si="3"/>
        <v>0.23284367252532304</v>
      </c>
      <c r="O33" s="21">
        <f t="shared" si="4"/>
        <v>0.06756718510082144</v>
      </c>
      <c r="P33" s="21">
        <f t="shared" si="5"/>
        <v>0.03102285964133283</v>
      </c>
      <c r="Q33" s="21">
        <f t="shared" si="6"/>
        <v>0.0033706683476460776</v>
      </c>
    </row>
    <row r="34" spans="1:17" s="20" customFormat="1" ht="11.25">
      <c r="A34" s="17" t="s">
        <v>34</v>
      </c>
      <c r="B34" s="18">
        <v>7359611</v>
      </c>
      <c r="C34" s="19">
        <v>2.5</v>
      </c>
      <c r="D34" s="18">
        <v>4386310</v>
      </c>
      <c r="E34" s="19">
        <v>2.5</v>
      </c>
      <c r="F34" s="18">
        <v>2275600</v>
      </c>
      <c r="G34" s="19">
        <v>2.7</v>
      </c>
      <c r="H34" s="18">
        <v>697701</v>
      </c>
      <c r="I34" s="19">
        <v>2.2</v>
      </c>
      <c r="K34" s="21">
        <f t="shared" si="0"/>
        <v>2.515648296185772</v>
      </c>
      <c r="L34" s="21">
        <f t="shared" si="1"/>
        <v>2.494018928322686</v>
      </c>
      <c r="M34" s="21">
        <f t="shared" si="2"/>
        <v>1.4993201784771795</v>
      </c>
      <c r="N34" s="21">
        <f t="shared" si="3"/>
        <v>2.680523403645597</v>
      </c>
      <c r="O34" s="21">
        <f t="shared" si="4"/>
        <v>0.7778412830243804</v>
      </c>
      <c r="P34" s="21">
        <f t="shared" si="5"/>
        <v>2.1949782166735177</v>
      </c>
      <c r="Q34" s="21">
        <f t="shared" si="6"/>
        <v>0.23848683468421214</v>
      </c>
    </row>
    <row r="35" spans="1:17" s="20" customFormat="1" ht="11.25">
      <c r="A35" s="17" t="s">
        <v>35</v>
      </c>
      <c r="B35" s="18">
        <v>5807133</v>
      </c>
      <c r="C35" s="19">
        <v>2</v>
      </c>
      <c r="D35" s="18">
        <v>5585921</v>
      </c>
      <c r="E35" s="19">
        <v>3.2</v>
      </c>
      <c r="F35" s="18">
        <v>140545</v>
      </c>
      <c r="G35" s="19">
        <v>0.2</v>
      </c>
      <c r="H35" s="18">
        <v>80667</v>
      </c>
      <c r="I35" s="19">
        <v>0.3</v>
      </c>
      <c r="K35" s="21">
        <f t="shared" si="0"/>
        <v>1.9849832059295216</v>
      </c>
      <c r="L35" s="21">
        <f t="shared" si="1"/>
        <v>3.1761076408450806</v>
      </c>
      <c r="M35" s="21">
        <f t="shared" si="2"/>
        <v>1.909368938966791</v>
      </c>
      <c r="N35" s="21">
        <f t="shared" si="3"/>
        <v>0.1655537712099536</v>
      </c>
      <c r="O35" s="21">
        <f t="shared" si="4"/>
        <v>0.04804082577019755</v>
      </c>
      <c r="P35" s="21">
        <f t="shared" si="5"/>
        <v>0.253779638848737</v>
      </c>
      <c r="Q35" s="21">
        <f t="shared" si="6"/>
        <v>0.027573441192532824</v>
      </c>
    </row>
    <row r="36" spans="1:17" s="20" customFormat="1" ht="11.25">
      <c r="A36" s="17" t="s">
        <v>36</v>
      </c>
      <c r="B36" s="18">
        <v>315580</v>
      </c>
      <c r="C36" s="19">
        <v>0.1</v>
      </c>
      <c r="D36" s="18">
        <v>155573</v>
      </c>
      <c r="E36" s="19">
        <v>0.1</v>
      </c>
      <c r="F36" s="18">
        <v>117029</v>
      </c>
      <c r="G36" s="19">
        <v>0.1</v>
      </c>
      <c r="H36" s="18">
        <v>42978</v>
      </c>
      <c r="I36" s="19">
        <v>0.1</v>
      </c>
      <c r="K36" s="21">
        <f t="shared" si="0"/>
        <v>0.10787095803165493</v>
      </c>
      <c r="L36" s="21">
        <f t="shared" si="1"/>
        <v>0.08845749769987649</v>
      </c>
      <c r="M36" s="21">
        <f t="shared" si="2"/>
        <v>0.05317766827384071</v>
      </c>
      <c r="N36" s="21">
        <f t="shared" si="3"/>
        <v>0.13785330172492555</v>
      </c>
      <c r="O36" s="21">
        <f t="shared" si="4"/>
        <v>0.04000263117905616</v>
      </c>
      <c r="P36" s="21">
        <f t="shared" si="5"/>
        <v>0.13520945762754308</v>
      </c>
      <c r="Q36" s="21">
        <f t="shared" si="6"/>
        <v>0.01469065857875805</v>
      </c>
    </row>
    <row r="37" spans="1:17" s="20" customFormat="1" ht="11.25">
      <c r="A37" s="17" t="s">
        <v>37</v>
      </c>
      <c r="B37" s="18">
        <v>2571587</v>
      </c>
      <c r="C37" s="19">
        <v>0.9</v>
      </c>
      <c r="D37" s="18">
        <v>756288</v>
      </c>
      <c r="E37" s="19">
        <v>0.4</v>
      </c>
      <c r="F37" s="18">
        <v>1185095</v>
      </c>
      <c r="G37" s="19">
        <v>1.4</v>
      </c>
      <c r="H37" s="18">
        <v>630204</v>
      </c>
      <c r="I37" s="19">
        <v>2</v>
      </c>
      <c r="K37" s="21">
        <f t="shared" si="0"/>
        <v>0.8790149988964744</v>
      </c>
      <c r="L37" s="21">
        <f t="shared" si="1"/>
        <v>0.4300189880020581</v>
      </c>
      <c r="M37" s="21">
        <f t="shared" si="2"/>
        <v>0.2585129320864574</v>
      </c>
      <c r="N37" s="21">
        <f t="shared" si="3"/>
        <v>1.3959724393757156</v>
      </c>
      <c r="O37" s="21">
        <f t="shared" si="4"/>
        <v>0.4050869288564678</v>
      </c>
      <c r="P37" s="21">
        <f t="shared" si="5"/>
        <v>1.9826316030226665</v>
      </c>
      <c r="Q37" s="21">
        <f t="shared" si="6"/>
        <v>0.2154151379535492</v>
      </c>
    </row>
    <row r="38" spans="1:17" s="20" customFormat="1" ht="11.25">
      <c r="A38" s="17" t="s">
        <v>38</v>
      </c>
      <c r="B38" s="18">
        <v>637710</v>
      </c>
      <c r="C38" s="19">
        <v>0.2</v>
      </c>
      <c r="D38" s="18">
        <v>180446</v>
      </c>
      <c r="E38" s="19">
        <v>0.1</v>
      </c>
      <c r="F38" s="18">
        <v>173704</v>
      </c>
      <c r="G38" s="19">
        <v>0.2</v>
      </c>
      <c r="H38" s="18">
        <v>283560</v>
      </c>
      <c r="I38" s="19">
        <v>0.9</v>
      </c>
      <c r="K38" s="21">
        <f t="shared" si="0"/>
        <v>0.21798082466051924</v>
      </c>
      <c r="L38" s="21">
        <f t="shared" si="1"/>
        <v>0.10260007604116339</v>
      </c>
      <c r="M38" s="21">
        <f t="shared" si="2"/>
        <v>0.06167971003542685</v>
      </c>
      <c r="N38" s="21">
        <f t="shared" si="3"/>
        <v>0.2046131294194299</v>
      </c>
      <c r="O38" s="21">
        <f t="shared" si="4"/>
        <v>0.05937517236178017</v>
      </c>
      <c r="P38" s="21">
        <f t="shared" si="5"/>
        <v>0.8920841780647335</v>
      </c>
      <c r="Q38" s="21">
        <f t="shared" si="6"/>
        <v>0.09692594226331223</v>
      </c>
    </row>
    <row r="39" spans="1:17" ht="11.25">
      <c r="A39" s="5" t="s">
        <v>39</v>
      </c>
      <c r="B39" s="6">
        <v>654333</v>
      </c>
      <c r="C39" s="7">
        <v>0.2</v>
      </c>
      <c r="D39" s="6">
        <v>301610</v>
      </c>
      <c r="E39" s="7">
        <v>0.2</v>
      </c>
      <c r="F39" s="6">
        <v>238894</v>
      </c>
      <c r="G39" s="7">
        <v>0.3</v>
      </c>
      <c r="H39" s="6">
        <v>113829</v>
      </c>
      <c r="I39" s="7">
        <v>0.4</v>
      </c>
      <c r="K39" s="10">
        <f t="shared" si="0"/>
        <v>0.2236628670439409</v>
      </c>
      <c r="L39" s="10">
        <f t="shared" si="1"/>
        <v>0.17149290610362816</v>
      </c>
      <c r="M39" s="10">
        <f t="shared" si="2"/>
        <v>0.10309575908462972</v>
      </c>
      <c r="N39" s="10">
        <f t="shared" si="3"/>
        <v>0.28140312796208083</v>
      </c>
      <c r="O39" s="10">
        <f t="shared" si="4"/>
        <v>0.08165829472087639</v>
      </c>
      <c r="P39" s="10">
        <f t="shared" si="5"/>
        <v>0.35810780753607896</v>
      </c>
      <c r="Q39" s="10">
        <f t="shared" si="6"/>
        <v>0.038908813238434786</v>
      </c>
    </row>
    <row r="40" spans="1:17" ht="11.25">
      <c r="A40" s="5" t="s">
        <v>40</v>
      </c>
      <c r="B40" s="6">
        <v>2306221</v>
      </c>
      <c r="C40" s="7">
        <v>0.8</v>
      </c>
      <c r="D40" s="6">
        <v>1318437</v>
      </c>
      <c r="E40" s="7">
        <v>0.7</v>
      </c>
      <c r="F40" s="6">
        <v>938385</v>
      </c>
      <c r="G40" s="7">
        <v>1.1</v>
      </c>
      <c r="H40" s="6">
        <v>49399</v>
      </c>
      <c r="I40" s="7">
        <v>0.2</v>
      </c>
      <c r="K40" s="10">
        <f t="shared" si="0"/>
        <v>0.7883080952618077</v>
      </c>
      <c r="L40" s="10">
        <f t="shared" si="1"/>
        <v>0.7496521754734565</v>
      </c>
      <c r="M40" s="10">
        <f t="shared" si="2"/>
        <v>0.4506656388059479</v>
      </c>
      <c r="N40" s="10">
        <f t="shared" si="3"/>
        <v>1.1053625215898986</v>
      </c>
      <c r="O40" s="10">
        <f t="shared" si="4"/>
        <v>0.3207569838156236</v>
      </c>
      <c r="P40" s="10">
        <f t="shared" si="5"/>
        <v>0.15541002367125042</v>
      </c>
      <c r="Q40" s="10">
        <f t="shared" si="6"/>
        <v>0.016885472640236144</v>
      </c>
    </row>
    <row r="41" spans="1:17" ht="11.25">
      <c r="A41" s="5" t="s">
        <v>41</v>
      </c>
      <c r="B41" s="6">
        <v>879271</v>
      </c>
      <c r="C41" s="7">
        <v>0.3</v>
      </c>
      <c r="D41" s="6">
        <v>740972</v>
      </c>
      <c r="E41" s="7">
        <v>0.4</v>
      </c>
      <c r="F41" s="6">
        <v>72003</v>
      </c>
      <c r="G41" s="7">
        <v>0.1</v>
      </c>
      <c r="H41" s="6">
        <v>66296</v>
      </c>
      <c r="I41" s="7">
        <v>0.2</v>
      </c>
      <c r="K41" s="10">
        <f t="shared" si="0"/>
        <v>0.30055074827128225</v>
      </c>
      <c r="L41" s="10">
        <f t="shared" si="1"/>
        <v>0.4213104393800523</v>
      </c>
      <c r="M41" s="10">
        <f t="shared" si="2"/>
        <v>0.2532776459681584</v>
      </c>
      <c r="N41" s="10">
        <f t="shared" si="3"/>
        <v>0.08481531316254785</v>
      </c>
      <c r="O41" s="10">
        <f t="shared" si="4"/>
        <v>0.02461192911830043</v>
      </c>
      <c r="P41" s="10">
        <f t="shared" si="5"/>
        <v>0.20856824893842424</v>
      </c>
      <c r="Q41" s="10">
        <f t="shared" si="6"/>
        <v>0.022661173184823483</v>
      </c>
    </row>
    <row r="42" spans="1:17" ht="11.25">
      <c r="A42" s="5" t="s">
        <v>42</v>
      </c>
      <c r="B42" s="6">
        <v>2868077</v>
      </c>
      <c r="C42" s="7">
        <v>1</v>
      </c>
      <c r="D42" s="6">
        <v>1004716</v>
      </c>
      <c r="E42" s="7">
        <v>0.6</v>
      </c>
      <c r="F42" s="6">
        <v>1311165</v>
      </c>
      <c r="G42" s="7">
        <v>1.5</v>
      </c>
      <c r="H42" s="6">
        <v>552196</v>
      </c>
      <c r="I42" s="7">
        <v>1.7</v>
      </c>
      <c r="K42" s="10">
        <f t="shared" si="0"/>
        <v>0.9803606492761099</v>
      </c>
      <c r="L42" s="10">
        <f t="shared" si="1"/>
        <v>0.5712730567581078</v>
      </c>
      <c r="M42" s="10">
        <f t="shared" si="2"/>
        <v>0.34343012063417266</v>
      </c>
      <c r="N42" s="10">
        <f t="shared" si="3"/>
        <v>1.54447550911451</v>
      </c>
      <c r="O42" s="10">
        <f t="shared" si="4"/>
        <v>0.44817993753588575</v>
      </c>
      <c r="P42" s="10">
        <f t="shared" si="5"/>
        <v>1.7372172196030247</v>
      </c>
      <c r="Q42" s="10">
        <f t="shared" si="6"/>
        <v>0.1887505911060515</v>
      </c>
    </row>
    <row r="43" spans="1:17" ht="11.25">
      <c r="A43" s="5" t="s">
        <v>43</v>
      </c>
      <c r="B43" s="6">
        <v>1929075</v>
      </c>
      <c r="C43" s="7">
        <v>0.7</v>
      </c>
      <c r="D43" s="6">
        <v>1241803</v>
      </c>
      <c r="E43" s="7">
        <v>0.7</v>
      </c>
      <c r="F43" s="6">
        <v>493945</v>
      </c>
      <c r="G43" s="7">
        <v>0.6</v>
      </c>
      <c r="H43" s="6">
        <v>193327</v>
      </c>
      <c r="I43" s="7">
        <v>0.6</v>
      </c>
      <c r="K43" s="10">
        <f t="shared" si="0"/>
        <v>0.6593927636888103</v>
      </c>
      <c r="L43" s="10">
        <f t="shared" si="1"/>
        <v>0.7060787284181684</v>
      </c>
      <c r="M43" s="10">
        <f t="shared" si="2"/>
        <v>0.4244707500367044</v>
      </c>
      <c r="N43" s="10">
        <f t="shared" si="3"/>
        <v>0.5818382547959766</v>
      </c>
      <c r="O43" s="10">
        <f t="shared" si="4"/>
        <v>0.1688393445875714</v>
      </c>
      <c r="P43" s="10">
        <f t="shared" si="5"/>
        <v>0.6082097541709717</v>
      </c>
      <c r="Q43" s="10">
        <f t="shared" si="6"/>
        <v>0.06608266906453435</v>
      </c>
    </row>
    <row r="44" spans="1:17" ht="11.25">
      <c r="A44" s="5" t="s">
        <v>44</v>
      </c>
      <c r="B44" s="6">
        <v>3377576</v>
      </c>
      <c r="C44" s="7">
        <v>1.2</v>
      </c>
      <c r="D44" s="6">
        <v>1710679</v>
      </c>
      <c r="E44" s="7">
        <v>1</v>
      </c>
      <c r="F44" s="6">
        <v>1233266</v>
      </c>
      <c r="G44" s="7">
        <v>1.5</v>
      </c>
      <c r="H44" s="6">
        <v>433631</v>
      </c>
      <c r="I44" s="7">
        <v>1.4</v>
      </c>
      <c r="K44" s="10">
        <f t="shared" si="0"/>
        <v>1.154516632691314</v>
      </c>
      <c r="L44" s="10">
        <f t="shared" si="1"/>
        <v>0.972677673553425</v>
      </c>
      <c r="M44" s="10">
        <f t="shared" si="2"/>
        <v>0.5847410565138267</v>
      </c>
      <c r="N44" s="10">
        <f t="shared" si="3"/>
        <v>1.4527150535772502</v>
      </c>
      <c r="O44" s="10">
        <f t="shared" si="4"/>
        <v>0.42155264886199045</v>
      </c>
      <c r="P44" s="10">
        <f t="shared" si="5"/>
        <v>1.3642098822767261</v>
      </c>
      <c r="Q44" s="10">
        <f t="shared" si="6"/>
        <v>0.14822292731549705</v>
      </c>
    </row>
    <row r="45" spans="1:17" ht="11.25">
      <c r="A45" s="5" t="s">
        <v>45</v>
      </c>
      <c r="B45" s="6">
        <v>10897080</v>
      </c>
      <c r="C45" s="7">
        <v>3.7</v>
      </c>
      <c r="D45" s="6">
        <v>6947804</v>
      </c>
      <c r="E45" s="7">
        <v>4</v>
      </c>
      <c r="F45" s="6">
        <v>2917303</v>
      </c>
      <c r="G45" s="7">
        <v>3.4</v>
      </c>
      <c r="H45" s="6">
        <v>1031973</v>
      </c>
      <c r="I45" s="7">
        <v>3.2</v>
      </c>
      <c r="K45" s="10">
        <f t="shared" si="0"/>
        <v>3.724819251370766</v>
      </c>
      <c r="L45" s="10">
        <f t="shared" si="1"/>
        <v>3.950462846054217</v>
      </c>
      <c r="M45" s="10">
        <f t="shared" si="2"/>
        <v>2.374885207225313</v>
      </c>
      <c r="N45" s="10">
        <f t="shared" si="3"/>
        <v>3.436411920823304</v>
      </c>
      <c r="O45" s="10">
        <f t="shared" si="4"/>
        <v>0.9971869873839313</v>
      </c>
      <c r="P45" s="10">
        <f t="shared" si="5"/>
        <v>3.246603136866967</v>
      </c>
      <c r="Q45" s="10">
        <f t="shared" si="6"/>
        <v>0.35274705676152174</v>
      </c>
    </row>
    <row r="46" spans="1:17" ht="11.25">
      <c r="A46" s="5" t="s">
        <v>46</v>
      </c>
      <c r="B46" s="6">
        <v>3728381</v>
      </c>
      <c r="C46" s="7">
        <v>1.3</v>
      </c>
      <c r="D46" s="6">
        <v>2073833</v>
      </c>
      <c r="E46" s="7">
        <v>1.2</v>
      </c>
      <c r="F46" s="6">
        <v>1050309</v>
      </c>
      <c r="G46" s="7">
        <v>1.2</v>
      </c>
      <c r="H46" s="6">
        <v>604239</v>
      </c>
      <c r="I46" s="7">
        <v>1.9</v>
      </c>
      <c r="K46" s="10">
        <f t="shared" si="0"/>
        <v>1.2744281335224654</v>
      </c>
      <c r="L46" s="10">
        <f t="shared" si="1"/>
        <v>1.1791639797871607</v>
      </c>
      <c r="M46" s="10">
        <f t="shared" si="2"/>
        <v>0.7088736691414571</v>
      </c>
      <c r="N46" s="10">
        <f t="shared" si="3"/>
        <v>1.237202432571455</v>
      </c>
      <c r="O46" s="10">
        <f t="shared" si="4"/>
        <v>0.35901463356128227</v>
      </c>
      <c r="P46" s="10">
        <f t="shared" si="5"/>
        <v>1.9009453084696593</v>
      </c>
      <c r="Q46" s="10">
        <f t="shared" si="6"/>
        <v>0.20653983081972602</v>
      </c>
    </row>
    <row r="47" spans="1:17" s="15" customFormat="1" ht="11.25">
      <c r="A47" s="12" t="s">
        <v>47</v>
      </c>
      <c r="B47" s="13">
        <v>1931073</v>
      </c>
      <c r="C47" s="14">
        <v>0.7</v>
      </c>
      <c r="D47" s="13">
        <v>1247829</v>
      </c>
      <c r="E47" s="14">
        <v>0.7</v>
      </c>
      <c r="F47" s="13">
        <v>455161</v>
      </c>
      <c r="G47" s="14">
        <v>0.5</v>
      </c>
      <c r="H47" s="13">
        <v>228083</v>
      </c>
      <c r="I47" s="14">
        <v>0.7</v>
      </c>
      <c r="K47" s="16">
        <f t="shared" si="0"/>
        <v>0.6600757162654857</v>
      </c>
      <c r="L47" s="16">
        <f t="shared" si="1"/>
        <v>0.7095050612724519</v>
      </c>
      <c r="M47" s="16">
        <f t="shared" si="2"/>
        <v>0.42653054594613704</v>
      </c>
      <c r="N47" s="16">
        <f t="shared" si="3"/>
        <v>0.536152976325687</v>
      </c>
      <c r="O47" s="16">
        <f t="shared" si="4"/>
        <v>0.15558227114724027</v>
      </c>
      <c r="P47" s="16">
        <f t="shared" si="5"/>
        <v>0.7175526716939576</v>
      </c>
      <c r="Q47" s="16">
        <f t="shared" si="6"/>
        <v>0.07796289917210834</v>
      </c>
    </row>
    <row r="48" spans="1:17" s="15" customFormat="1" ht="11.25">
      <c r="A48" s="12" t="s">
        <v>48</v>
      </c>
      <c r="B48" s="13">
        <v>1668346</v>
      </c>
      <c r="C48" s="14">
        <v>0.6</v>
      </c>
      <c r="D48" s="13">
        <v>281728</v>
      </c>
      <c r="E48" s="14">
        <v>0.2</v>
      </c>
      <c r="F48" s="13">
        <v>480447</v>
      </c>
      <c r="G48" s="14">
        <v>0.6</v>
      </c>
      <c r="H48" s="13">
        <v>906171</v>
      </c>
      <c r="I48" s="14">
        <v>2.9</v>
      </c>
      <c r="K48" s="16">
        <f t="shared" si="0"/>
        <v>0.5702708706137251</v>
      </c>
      <c r="L48" s="16">
        <f t="shared" si="1"/>
        <v>0.16018816833249216</v>
      </c>
      <c r="M48" s="16">
        <f t="shared" si="2"/>
        <v>0.09629973149230647</v>
      </c>
      <c r="N48" s="16">
        <f t="shared" si="3"/>
        <v>0.5659384020527843</v>
      </c>
      <c r="O48" s="16">
        <f t="shared" si="4"/>
        <v>0.16422548378678786</v>
      </c>
      <c r="P48" s="16">
        <f t="shared" si="5"/>
        <v>2.8508280847831067</v>
      </c>
      <c r="Q48" s="16">
        <f t="shared" si="6"/>
        <v>0.3097456553346308</v>
      </c>
    </row>
    <row r="49" spans="1:17" s="15" customFormat="1" ht="11.25">
      <c r="A49" s="12" t="s">
        <v>49</v>
      </c>
      <c r="B49" s="13">
        <v>431253</v>
      </c>
      <c r="C49" s="14">
        <v>0.1</v>
      </c>
      <c r="D49" s="13">
        <v>82473</v>
      </c>
      <c r="E49" s="14">
        <v>0</v>
      </c>
      <c r="F49" s="13">
        <v>18327</v>
      </c>
      <c r="G49" s="14">
        <v>0</v>
      </c>
      <c r="H49" s="13">
        <v>330453</v>
      </c>
      <c r="I49" s="14">
        <v>1</v>
      </c>
      <c r="K49" s="16">
        <f t="shared" si="0"/>
        <v>0.1474100838583728</v>
      </c>
      <c r="L49" s="16">
        <f t="shared" si="1"/>
        <v>0.04689345328432256</v>
      </c>
      <c r="M49" s="16">
        <f t="shared" si="2"/>
        <v>0.028190764692771014</v>
      </c>
      <c r="N49" s="16">
        <f t="shared" si="3"/>
        <v>0.021588131665764128</v>
      </c>
      <c r="O49" s="16">
        <f t="shared" si="4"/>
        <v>0.006264500436802522</v>
      </c>
      <c r="P49" s="16">
        <f t="shared" si="5"/>
        <v>1.039610286690737</v>
      </c>
      <c r="Q49" s="16">
        <f t="shared" si="6"/>
        <v>0.11295481872879924</v>
      </c>
    </row>
    <row r="50" spans="1:17" s="15" customFormat="1" ht="11.25">
      <c r="A50" s="12" t="s">
        <v>50</v>
      </c>
      <c r="B50" s="13">
        <v>1441527</v>
      </c>
      <c r="C50" s="14">
        <v>0.5</v>
      </c>
      <c r="D50" s="13">
        <v>632049</v>
      </c>
      <c r="E50" s="14">
        <v>0.4</v>
      </c>
      <c r="F50" s="13">
        <v>134387</v>
      </c>
      <c r="G50" s="14">
        <v>0.2</v>
      </c>
      <c r="H50" s="13">
        <v>675091</v>
      </c>
      <c r="I50" s="14">
        <v>2.1</v>
      </c>
      <c r="K50" s="16">
        <f t="shared" si="0"/>
        <v>0.4927400295281622</v>
      </c>
      <c r="L50" s="16">
        <f t="shared" si="1"/>
        <v>0.3593777388345615</v>
      </c>
      <c r="M50" s="16">
        <f t="shared" si="2"/>
        <v>0.21604579235993873</v>
      </c>
      <c r="N50" s="16">
        <f t="shared" si="3"/>
        <v>0.15830000819376022</v>
      </c>
      <c r="O50" s="16">
        <f t="shared" si="4"/>
        <v>0.045935909870714275</v>
      </c>
      <c r="P50" s="16">
        <f t="shared" si="5"/>
        <v>2.1238468043937755</v>
      </c>
      <c r="Q50" s="16">
        <f t="shared" si="6"/>
        <v>0.2307583272975092</v>
      </c>
    </row>
    <row r="51" spans="1:17" ht="11.25">
      <c r="A51" s="5" t="s">
        <v>51</v>
      </c>
      <c r="B51" s="6">
        <v>2066019</v>
      </c>
      <c r="C51" s="7">
        <v>0.7</v>
      </c>
      <c r="D51" s="6">
        <v>1333082</v>
      </c>
      <c r="E51" s="7">
        <v>0.8</v>
      </c>
      <c r="F51" s="6">
        <v>643315</v>
      </c>
      <c r="G51" s="7">
        <v>0.8</v>
      </c>
      <c r="H51" s="6">
        <v>89622</v>
      </c>
      <c r="I51" s="7">
        <v>0.3</v>
      </c>
      <c r="K51" s="10">
        <f t="shared" si="0"/>
        <v>0.7062027024577023</v>
      </c>
      <c r="L51" s="10">
        <f t="shared" si="1"/>
        <v>0.7579791991460391</v>
      </c>
      <c r="M51" s="10">
        <f t="shared" si="2"/>
        <v>0.4556715649748229</v>
      </c>
      <c r="N51" s="10">
        <f t="shared" si="3"/>
        <v>0.7577873586817837</v>
      </c>
      <c r="O51" s="10">
        <f t="shared" si="4"/>
        <v>0.21989671514713888</v>
      </c>
      <c r="P51" s="10">
        <f t="shared" si="5"/>
        <v>0.281952208373951</v>
      </c>
      <c r="Q51" s="10">
        <f t="shared" si="6"/>
        <v>0.030634422335740475</v>
      </c>
    </row>
    <row r="52" spans="1:17" ht="11.25">
      <c r="A52" s="5" t="s">
        <v>52</v>
      </c>
      <c r="B52" s="6">
        <v>1439506</v>
      </c>
      <c r="C52" s="7">
        <v>0.5</v>
      </c>
      <c r="D52" s="6">
        <v>1027895</v>
      </c>
      <c r="E52" s="7">
        <v>0.6</v>
      </c>
      <c r="F52" s="6">
        <v>334629</v>
      </c>
      <c r="G52" s="7">
        <v>0.4</v>
      </c>
      <c r="H52" s="6">
        <v>76982</v>
      </c>
      <c r="I52" s="7">
        <v>0.2</v>
      </c>
      <c r="K52" s="10">
        <f t="shared" si="0"/>
        <v>0.4920492151350386</v>
      </c>
      <c r="L52" s="10">
        <f t="shared" si="1"/>
        <v>0.5844524409647853</v>
      </c>
      <c r="M52" s="10">
        <f t="shared" si="2"/>
        <v>0.35135312252344236</v>
      </c>
      <c r="N52" s="10">
        <f t="shared" si="3"/>
        <v>0.394173345947672</v>
      </c>
      <c r="O52" s="10">
        <f t="shared" si="4"/>
        <v>0.11438225114131013</v>
      </c>
      <c r="P52" s="10">
        <f t="shared" si="5"/>
        <v>0.24218657143383876</v>
      </c>
      <c r="Q52" s="10">
        <f t="shared" si="6"/>
        <v>0.02631384147028601</v>
      </c>
    </row>
    <row r="53" spans="1:17" ht="11.25">
      <c r="A53" s="5" t="s">
        <v>53</v>
      </c>
      <c r="B53" s="6">
        <v>2952677</v>
      </c>
      <c r="C53" s="7">
        <v>1</v>
      </c>
      <c r="D53" s="6">
        <v>2429353</v>
      </c>
      <c r="E53" s="7">
        <v>1.4</v>
      </c>
      <c r="F53" s="6">
        <v>386157</v>
      </c>
      <c r="G53" s="7">
        <v>0.5</v>
      </c>
      <c r="H53" s="6">
        <v>137167</v>
      </c>
      <c r="I53" s="7">
        <v>0.4</v>
      </c>
      <c r="K53" s="10">
        <f t="shared" si="0"/>
        <v>1.0092784610812877</v>
      </c>
      <c r="L53" s="10">
        <f t="shared" si="1"/>
        <v>1.3813096579077861</v>
      </c>
      <c r="M53" s="10">
        <f t="shared" si="2"/>
        <v>0.8303968423444927</v>
      </c>
      <c r="N53" s="10">
        <f t="shared" si="3"/>
        <v>0.45487030936085987</v>
      </c>
      <c r="O53" s="10">
        <f t="shared" si="4"/>
        <v>0.13199545453016595</v>
      </c>
      <c r="P53" s="10">
        <f t="shared" si="5"/>
        <v>0.43152951915857424</v>
      </c>
      <c r="Q53" s="10">
        <f t="shared" si="6"/>
        <v>0.046886164206629104</v>
      </c>
    </row>
    <row r="54" spans="1:9" ht="11.25">
      <c r="A54" s="8"/>
      <c r="B54" s="8"/>
      <c r="C54" s="8">
        <f>SUM(C7:C53)</f>
        <v>101.99999999999999</v>
      </c>
      <c r="D54" s="8"/>
      <c r="E54" s="8">
        <f>SUM(E7:E53)</f>
        <v>104.20000000000002</v>
      </c>
      <c r="F54" s="8"/>
      <c r="G54" s="8">
        <f>SUM(G7:G53)</f>
        <v>106.2</v>
      </c>
      <c r="H54" s="8"/>
      <c r="I54" s="8">
        <f>SUM(I7:I53)</f>
        <v>108.00000000000001</v>
      </c>
    </row>
    <row r="55" spans="2:17" ht="11.25">
      <c r="B55" s="1">
        <f>SUM(B7:B54)</f>
        <v>292553256</v>
      </c>
      <c r="C55" s="1">
        <f>+B55/B55*100</f>
        <v>100</v>
      </c>
      <c r="D55" s="1">
        <f>SUM(D7:D54)</f>
        <v>175873164</v>
      </c>
      <c r="E55" s="1">
        <f>+D55/B55*100</f>
        <v>60.116631892827066</v>
      </c>
      <c r="F55" s="1">
        <f>SUM(F7:F54)</f>
        <v>84893868</v>
      </c>
      <c r="G55" s="1">
        <f>+F55/B55*100</f>
        <v>29.018261208482325</v>
      </c>
      <c r="H55" s="1">
        <f>SUM(H7:H54)</f>
        <v>31786238</v>
      </c>
      <c r="I55" s="1">
        <f>+H55/B55*100</f>
        <v>10.865111684144098</v>
      </c>
      <c r="K55" s="10">
        <f aca="true" t="shared" si="7" ref="K55:Q55">SUM(K8:K54)</f>
        <v>99.99999965818189</v>
      </c>
      <c r="L55" s="10">
        <f t="shared" si="7"/>
        <v>99.99999829422528</v>
      </c>
      <c r="M55" s="10">
        <f t="shared" si="7"/>
        <v>60.11663086737275</v>
      </c>
      <c r="N55" s="10">
        <f t="shared" si="7"/>
        <v>99.99999411029307</v>
      </c>
      <c r="O55" s="10">
        <f t="shared" si="7"/>
        <v>29.01825949939179</v>
      </c>
      <c r="P55" s="10">
        <f t="shared" si="7"/>
        <v>99.99997797789092</v>
      </c>
      <c r="Q55" s="10">
        <f t="shared" si="7"/>
        <v>10.865109291417356</v>
      </c>
    </row>
    <row r="57" ht="11.25">
      <c r="I57" s="1">
        <f>+I55+G55+E55</f>
        <v>100.00000478545348</v>
      </c>
    </row>
    <row r="58" spans="5:7" ht="11.25">
      <c r="E58" s="1" t="s">
        <v>2</v>
      </c>
      <c r="F58" s="1" t="s">
        <v>55</v>
      </c>
      <c r="G58" s="1" t="s">
        <v>3</v>
      </c>
    </row>
    <row r="59" spans="5:8" ht="11.25">
      <c r="E59" s="10">
        <f>+E55</f>
        <v>60.116631892827066</v>
      </c>
      <c r="F59" s="10">
        <f>+G55</f>
        <v>29.018261208482325</v>
      </c>
      <c r="G59" s="10">
        <f>+I55</f>
        <v>10.865111684144098</v>
      </c>
      <c r="H59" s="10">
        <f>SUM(E59:G59)</f>
        <v>100.00000478545348</v>
      </c>
    </row>
    <row r="62" spans="2:9" ht="11.25">
      <c r="B62" s="35" t="s">
        <v>0</v>
      </c>
      <c r="C62" s="36"/>
      <c r="D62" s="39" t="s">
        <v>1</v>
      </c>
      <c r="E62" s="40"/>
      <c r="F62" s="40"/>
      <c r="G62" s="40"/>
      <c r="H62" s="40"/>
      <c r="I62" s="41"/>
    </row>
    <row r="63" spans="2:9" ht="11.25">
      <c r="B63" s="37"/>
      <c r="C63" s="38"/>
      <c r="D63" s="39" t="s">
        <v>2</v>
      </c>
      <c r="E63" s="41"/>
      <c r="F63" s="39" t="s">
        <v>55</v>
      </c>
      <c r="G63" s="41"/>
      <c r="H63" s="39" t="s">
        <v>3</v>
      </c>
      <c r="I63" s="41"/>
    </row>
    <row r="65" spans="1:9" ht="11.25">
      <c r="A65" s="1" t="s">
        <v>57</v>
      </c>
      <c r="B65" s="11">
        <f>+B8+B9+B10+B11</f>
        <v>54235743</v>
      </c>
      <c r="C65" s="11">
        <f aca="true" t="shared" si="8" ref="C65:I65">+C8+C9+C10+C11</f>
        <v>18.5</v>
      </c>
      <c r="D65" s="11">
        <f t="shared" si="8"/>
        <v>37358958</v>
      </c>
      <c r="E65" s="11">
        <f t="shared" si="8"/>
        <v>21.299999999999997</v>
      </c>
      <c r="F65" s="11">
        <f t="shared" si="8"/>
        <v>12463217</v>
      </c>
      <c r="G65" s="11">
        <f t="shared" si="8"/>
        <v>14.8</v>
      </c>
      <c r="H65" s="11">
        <f t="shared" si="8"/>
        <v>4413568</v>
      </c>
      <c r="I65" s="11">
        <f t="shared" si="8"/>
        <v>13.899999999999999</v>
      </c>
    </row>
    <row r="66" spans="1:9" ht="11.25">
      <c r="A66" s="1" t="s">
        <v>62</v>
      </c>
      <c r="B66" s="11">
        <f>+B12+B13+B14+B15+B16+B17+B18+B19+B20+B21+B22+B23+B24+B25+B26+B27+B28</f>
        <v>110538170</v>
      </c>
      <c r="C66" s="11">
        <f aca="true" t="shared" si="9" ref="C66:I66">+C12+C13+C14+C15+C16+C17+C18+C19+C20+C21+C22+C23+C24+C25+C26+C27+C28</f>
        <v>37.599999999999994</v>
      </c>
      <c r="D66" s="11">
        <f t="shared" si="9"/>
        <v>66555926</v>
      </c>
      <c r="E66" s="11">
        <f t="shared" si="9"/>
        <v>37.70000000000001</v>
      </c>
      <c r="F66" s="11">
        <f t="shared" si="9"/>
        <v>36630503</v>
      </c>
      <c r="G66" s="11">
        <f t="shared" si="9"/>
        <v>43.1</v>
      </c>
      <c r="H66" s="11">
        <f t="shared" si="9"/>
        <v>7351741</v>
      </c>
      <c r="I66" s="11">
        <f t="shared" si="9"/>
        <v>23.3</v>
      </c>
    </row>
    <row r="67" spans="1:9" ht="11.25">
      <c r="A67" s="1" t="s">
        <v>58</v>
      </c>
      <c r="B67" s="11">
        <f>+B29+B30+B31+B32+B33+B34+B35+B36+B37+B38</f>
        <v>89208927</v>
      </c>
      <c r="C67" s="11">
        <f aca="true" t="shared" si="10" ref="C67:I67">+C29+C30+C31+C32+C33+C34+C35+C36+C37+C38</f>
        <v>30.6</v>
      </c>
      <c r="D67" s="11">
        <f t="shared" si="10"/>
        <v>49584014</v>
      </c>
      <c r="E67" s="11">
        <f t="shared" si="10"/>
        <v>28.3</v>
      </c>
      <c r="F67" s="11">
        <f t="shared" si="10"/>
        <v>25092450</v>
      </c>
      <c r="G67" s="11">
        <f t="shared" si="10"/>
        <v>29.599999999999998</v>
      </c>
      <c r="H67" s="11">
        <f t="shared" si="10"/>
        <v>14532463</v>
      </c>
      <c r="I67" s="11">
        <f t="shared" si="10"/>
        <v>45.6</v>
      </c>
    </row>
    <row r="68" spans="1:9" ht="11.25">
      <c r="A68" s="1" t="s">
        <v>59</v>
      </c>
      <c r="B68" s="11">
        <f>+B46+B45+B44+B43+B42+B41+B40+B39</f>
        <v>26640014</v>
      </c>
      <c r="C68" s="11">
        <f aca="true" t="shared" si="11" ref="C68:I68">+C46+C45+C44+C43+C42+C41+C40+C39</f>
        <v>9.200000000000001</v>
      </c>
      <c r="D68" s="11">
        <f t="shared" si="11"/>
        <v>15339854</v>
      </c>
      <c r="E68" s="11">
        <f t="shared" si="11"/>
        <v>8.799999999999999</v>
      </c>
      <c r="F68" s="11">
        <f t="shared" si="11"/>
        <v>8255270</v>
      </c>
      <c r="G68" s="11">
        <f t="shared" si="11"/>
        <v>9.7</v>
      </c>
      <c r="H68" s="11">
        <f t="shared" si="11"/>
        <v>3044890</v>
      </c>
      <c r="I68" s="11">
        <f t="shared" si="11"/>
        <v>9.599999999999998</v>
      </c>
    </row>
    <row r="69" spans="1:9" ht="22.5">
      <c r="A69" s="4" t="s">
        <v>64</v>
      </c>
      <c r="B69" s="11">
        <f>+B47+B48+B49+B50</f>
        <v>5472199</v>
      </c>
      <c r="C69" s="11">
        <f aca="true" t="shared" si="12" ref="C69:I69">+C47+C48+C49+C50</f>
        <v>1.9</v>
      </c>
      <c r="D69" s="11">
        <f t="shared" si="12"/>
        <v>2244079</v>
      </c>
      <c r="E69" s="11">
        <f t="shared" si="12"/>
        <v>1.2999999999999998</v>
      </c>
      <c r="F69" s="11">
        <f t="shared" si="12"/>
        <v>1088322</v>
      </c>
      <c r="G69" s="11">
        <f t="shared" si="12"/>
        <v>1.3</v>
      </c>
      <c r="H69" s="11">
        <f t="shared" si="12"/>
        <v>2139798</v>
      </c>
      <c r="I69" s="11">
        <f t="shared" si="12"/>
        <v>6.699999999999999</v>
      </c>
    </row>
    <row r="70" spans="1:9" ht="11.25">
      <c r="A70" s="1" t="s">
        <v>61</v>
      </c>
      <c r="B70" s="11">
        <f>+B53+B52+B51</f>
        <v>6458202</v>
      </c>
      <c r="C70" s="11">
        <f aca="true" t="shared" si="13" ref="C70:I70">+C53+C52+C51</f>
        <v>2.2</v>
      </c>
      <c r="D70" s="11">
        <f t="shared" si="13"/>
        <v>4790330</v>
      </c>
      <c r="E70" s="11">
        <f t="shared" si="13"/>
        <v>2.8</v>
      </c>
      <c r="F70" s="11">
        <f t="shared" si="13"/>
        <v>1364101</v>
      </c>
      <c r="G70" s="11">
        <f t="shared" si="13"/>
        <v>1.7000000000000002</v>
      </c>
      <c r="H70" s="11">
        <f t="shared" si="13"/>
        <v>303771</v>
      </c>
      <c r="I70" s="11">
        <f t="shared" si="13"/>
        <v>0.9000000000000001</v>
      </c>
    </row>
    <row r="71" spans="2:9" ht="11.25">
      <c r="B71" s="11">
        <f>SUM(B65:B70)</f>
        <v>292553255</v>
      </c>
      <c r="C71" s="11">
        <f aca="true" t="shared" si="14" ref="C71:I71">SUM(C65:C70)</f>
        <v>100</v>
      </c>
      <c r="D71" s="11">
        <f t="shared" si="14"/>
        <v>175873161</v>
      </c>
      <c r="E71" s="11">
        <f t="shared" si="14"/>
        <v>100.2</v>
      </c>
      <c r="F71" s="11">
        <f t="shared" si="14"/>
        <v>84893863</v>
      </c>
      <c r="G71" s="11">
        <f t="shared" si="14"/>
        <v>100.2</v>
      </c>
      <c r="H71" s="11">
        <f t="shared" si="14"/>
        <v>31786231</v>
      </c>
      <c r="I71" s="11">
        <f t="shared" si="14"/>
        <v>100.00000000000001</v>
      </c>
    </row>
    <row r="73" spans="2:9" ht="11.25">
      <c r="B73" s="11">
        <f>+B71-B55</f>
        <v>-1</v>
      </c>
      <c r="C73" s="11"/>
      <c r="D73" s="11">
        <f>+D71-D55</f>
        <v>-3</v>
      </c>
      <c r="E73" s="11"/>
      <c r="F73" s="11">
        <f>+F71-F55</f>
        <v>-5</v>
      </c>
      <c r="G73" s="11"/>
      <c r="H73" s="11">
        <f>+H71-H55</f>
        <v>-7</v>
      </c>
      <c r="I73" s="11"/>
    </row>
    <row r="77" spans="1:9" ht="11.25">
      <c r="A77" s="1" t="s">
        <v>57</v>
      </c>
      <c r="B77" s="11">
        <v>54235743</v>
      </c>
      <c r="C77" s="11">
        <f aca="true" t="shared" si="15" ref="C77:C82">+B77/$B$83*100</f>
        <v>18.53875903722213</v>
      </c>
      <c r="D77" s="11">
        <v>37358958</v>
      </c>
      <c r="E77" s="11">
        <f aca="true" t="shared" si="16" ref="E77:E82">+D77/$B$83*100</f>
        <v>12.769968325937786</v>
      </c>
      <c r="F77" s="11">
        <v>12463217</v>
      </c>
      <c r="G77" s="11">
        <f aca="true" t="shared" si="17" ref="G77:G82">+F77/$B$83*100</f>
        <v>4.260153249704913</v>
      </c>
      <c r="H77" s="11">
        <v>4413568</v>
      </c>
      <c r="I77" s="11">
        <f aca="true" t="shared" si="18" ref="I77:I82">+H77/$B$83*100</f>
        <v>1.5086374615794311</v>
      </c>
    </row>
    <row r="78" spans="1:9" ht="11.25">
      <c r="A78" s="1" t="s">
        <v>62</v>
      </c>
      <c r="B78" s="11">
        <v>110538170</v>
      </c>
      <c r="C78" s="11">
        <f t="shared" si="15"/>
        <v>37.78394808835745</v>
      </c>
      <c r="D78" s="11">
        <v>66555926</v>
      </c>
      <c r="E78" s="11">
        <f t="shared" si="16"/>
        <v>22.750020675722784</v>
      </c>
      <c r="F78" s="11">
        <v>36630503</v>
      </c>
      <c r="G78" s="11">
        <f t="shared" si="17"/>
        <v>12.520969216356864</v>
      </c>
      <c r="H78" s="11">
        <v>7351741</v>
      </c>
      <c r="I78" s="11">
        <f t="shared" si="18"/>
        <v>2.5129581962778027</v>
      </c>
    </row>
    <row r="79" spans="1:9" ht="11.25">
      <c r="A79" s="1" t="s">
        <v>58</v>
      </c>
      <c r="B79" s="11">
        <v>89208927</v>
      </c>
      <c r="C79" s="11">
        <f t="shared" si="15"/>
        <v>30.49322660928862</v>
      </c>
      <c r="D79" s="11">
        <v>49584014</v>
      </c>
      <c r="E79" s="11">
        <f t="shared" si="16"/>
        <v>16.94871383331558</v>
      </c>
      <c r="F79" s="11">
        <v>25092450</v>
      </c>
      <c r="G79" s="11">
        <f t="shared" si="17"/>
        <v>8.577053774363236</v>
      </c>
      <c r="H79" s="11">
        <v>14532463</v>
      </c>
      <c r="I79" s="11">
        <f t="shared" si="18"/>
        <v>4.967459001609809</v>
      </c>
    </row>
    <row r="80" spans="1:9" ht="11.25">
      <c r="A80" s="1" t="s">
        <v>59</v>
      </c>
      <c r="B80" s="11">
        <v>26640014</v>
      </c>
      <c r="C80" s="11">
        <f t="shared" si="15"/>
        <v>9.106039172252586</v>
      </c>
      <c r="D80" s="11">
        <v>15339854</v>
      </c>
      <c r="E80" s="11">
        <f t="shared" si="16"/>
        <v>5.243439865333237</v>
      </c>
      <c r="F80" s="11">
        <v>8255270</v>
      </c>
      <c r="G80" s="11">
        <f t="shared" si="17"/>
        <v>2.8218007692308875</v>
      </c>
      <c r="H80" s="11">
        <v>3044890</v>
      </c>
      <c r="I80" s="11">
        <f t="shared" si="18"/>
        <v>1.040798537688463</v>
      </c>
    </row>
    <row r="81" spans="1:9" ht="11.25">
      <c r="A81" s="1" t="s">
        <v>60</v>
      </c>
      <c r="B81" s="11">
        <v>5472199</v>
      </c>
      <c r="C81" s="11">
        <f t="shared" si="15"/>
        <v>1.8704967066594425</v>
      </c>
      <c r="D81" s="11">
        <v>2244079</v>
      </c>
      <c r="E81" s="11">
        <f t="shared" si="16"/>
        <v>0.7670668371131266</v>
      </c>
      <c r="F81" s="11">
        <v>1088322</v>
      </c>
      <c r="G81" s="11">
        <f t="shared" si="17"/>
        <v>0.3720081665131362</v>
      </c>
      <c r="H81" s="11">
        <v>2139798</v>
      </c>
      <c r="I81" s="11">
        <f t="shared" si="18"/>
        <v>0.7314217030331794</v>
      </c>
    </row>
    <row r="82" spans="1:9" ht="11.25">
      <c r="A82" s="1" t="s">
        <v>61</v>
      </c>
      <c r="B82" s="11">
        <v>6458202</v>
      </c>
      <c r="C82" s="11">
        <f t="shared" si="15"/>
        <v>2.207530386219767</v>
      </c>
      <c r="D82" s="11">
        <v>4790330</v>
      </c>
      <c r="E82" s="11">
        <f t="shared" si="16"/>
        <v>1.6374215354397612</v>
      </c>
      <c r="F82" s="11">
        <v>1364101</v>
      </c>
      <c r="G82" s="11">
        <f t="shared" si="17"/>
        <v>0.4662744224124254</v>
      </c>
      <c r="H82" s="11">
        <v>303771</v>
      </c>
      <c r="I82" s="11">
        <f t="shared" si="18"/>
        <v>0.10383442836758044</v>
      </c>
    </row>
    <row r="83" spans="2:10" ht="11.25">
      <c r="B83" s="11">
        <v>292553255</v>
      </c>
      <c r="C83" s="11">
        <v>100.2</v>
      </c>
      <c r="D83" s="11">
        <v>175873161</v>
      </c>
      <c r="E83" s="11">
        <f>SUM(E77:E82)</f>
        <v>60.116631072862276</v>
      </c>
      <c r="F83" s="11">
        <v>84893863</v>
      </c>
      <c r="G83" s="11">
        <f>SUM(G77:G82)</f>
        <v>29.018259598581462</v>
      </c>
      <c r="H83" s="11">
        <v>31786231</v>
      </c>
      <c r="I83" s="11">
        <f>SUM(I77:I82)</f>
        <v>10.865109328556267</v>
      </c>
      <c r="J83" s="11">
        <f>+I83+G83+E83</f>
        <v>100</v>
      </c>
    </row>
    <row r="84" spans="5:9" ht="11.25">
      <c r="E84" s="1">
        <f>+D83/B83*100</f>
        <v>60.11663107286227</v>
      </c>
      <c r="G84" s="1">
        <f>+F83/B83*100</f>
        <v>29.018259598581466</v>
      </c>
      <c r="I84" s="1">
        <f>+H83/B83*100</f>
        <v>10.865109328556265</v>
      </c>
    </row>
    <row r="87" spans="2:5" ht="11.25">
      <c r="B87" s="1" t="s">
        <v>63</v>
      </c>
      <c r="C87" s="1" t="s">
        <v>2</v>
      </c>
      <c r="D87" s="1" t="s">
        <v>55</v>
      </c>
      <c r="E87" s="1" t="s">
        <v>3</v>
      </c>
    </row>
    <row r="88" spans="1:7" ht="11.25">
      <c r="A88" s="1" t="s">
        <v>57</v>
      </c>
      <c r="B88" s="10">
        <v>18.53875903722213</v>
      </c>
      <c r="C88" s="10">
        <v>12.769968325937786</v>
      </c>
      <c r="D88" s="10">
        <v>4.260153249704913</v>
      </c>
      <c r="E88" s="10">
        <v>1.5086374615794311</v>
      </c>
      <c r="G88" s="30"/>
    </row>
    <row r="89" spans="1:7" ht="11.25">
      <c r="A89" s="1" t="s">
        <v>62</v>
      </c>
      <c r="B89" s="10">
        <v>37.78394808835745</v>
      </c>
      <c r="C89" s="10">
        <v>22.750020675722784</v>
      </c>
      <c r="D89" s="10">
        <v>12.520969216356864</v>
      </c>
      <c r="E89" s="10">
        <v>2.5129581962778027</v>
      </c>
      <c r="G89" s="30"/>
    </row>
    <row r="90" spans="1:7" ht="11.25">
      <c r="A90" s="1" t="s">
        <v>58</v>
      </c>
      <c r="B90" s="10">
        <v>30.49322660928862</v>
      </c>
      <c r="C90" s="10">
        <v>16.94871383331558</v>
      </c>
      <c r="D90" s="10">
        <v>8.577053774363236</v>
      </c>
      <c r="E90" s="10">
        <v>4.967459001609809</v>
      </c>
      <c r="G90" s="30"/>
    </row>
    <row r="91" spans="1:7" ht="11.25">
      <c r="A91" s="1" t="s">
        <v>59</v>
      </c>
      <c r="B91" s="10">
        <v>9.106039172252586</v>
      </c>
      <c r="C91" s="10">
        <v>5.243439865333237</v>
      </c>
      <c r="D91" s="10">
        <v>2.8218007692308875</v>
      </c>
      <c r="E91" s="10">
        <v>1.040798537688463</v>
      </c>
      <c r="G91" s="30"/>
    </row>
    <row r="92" spans="1:7" ht="11.25">
      <c r="A92" s="1" t="s">
        <v>60</v>
      </c>
      <c r="B92" s="10">
        <v>1.8704967066594425</v>
      </c>
      <c r="C92" s="10">
        <v>0.7670668371131266</v>
      </c>
      <c r="D92" s="10">
        <v>0.3720081665131362</v>
      </c>
      <c r="E92" s="10">
        <v>0.7314217030331794</v>
      </c>
      <c r="G92" s="30"/>
    </row>
    <row r="93" spans="1:7" ht="11.25">
      <c r="A93" s="1" t="s">
        <v>61</v>
      </c>
      <c r="B93" s="10">
        <v>2.207530386219767</v>
      </c>
      <c r="C93" s="10">
        <v>1.6374215354397612</v>
      </c>
      <c r="D93" s="10">
        <v>0.4662744224124254</v>
      </c>
      <c r="E93" s="10">
        <v>0.10383442836758044</v>
      </c>
      <c r="G93" s="30"/>
    </row>
    <row r="94" spans="2:10" ht="11.25">
      <c r="B94" s="10">
        <f>SUM(B88:B93)</f>
        <v>100</v>
      </c>
      <c r="C94" s="10">
        <f>SUM(C88:C93)</f>
        <v>60.116631072862276</v>
      </c>
      <c r="D94" s="10">
        <f>SUM(D88:D93)</f>
        <v>29.018259598581462</v>
      </c>
      <c r="E94" s="10">
        <f>SUM(E88:E93)</f>
        <v>10.865109328556267</v>
      </c>
      <c r="G94" s="10"/>
      <c r="H94" s="10"/>
      <c r="I94" s="10"/>
      <c r="J94" s="10"/>
    </row>
    <row r="97" ht="11.25">
      <c r="C97" s="10"/>
    </row>
    <row r="98" ht="11.25">
      <c r="C98" s="10"/>
    </row>
    <row r="99" ht="11.25">
      <c r="C99" s="10"/>
    </row>
    <row r="100" ht="11.25">
      <c r="C100" s="10"/>
    </row>
    <row r="101" ht="11.25">
      <c r="C101" s="10"/>
    </row>
    <row r="102" spans="3:5" ht="11.25">
      <c r="C102" s="10"/>
      <c r="E102" s="10"/>
    </row>
    <row r="103" ht="11.25">
      <c r="C103" s="10"/>
    </row>
    <row r="104" ht="11.25">
      <c r="C104" s="10"/>
    </row>
    <row r="105" ht="11.25">
      <c r="C105" s="10"/>
    </row>
    <row r="106" ht="11.25">
      <c r="C106" s="10"/>
    </row>
    <row r="107" ht="11.25">
      <c r="C107" s="10"/>
    </row>
    <row r="108" spans="3:5" ht="11.25">
      <c r="C108" s="10"/>
      <c r="E108" s="10"/>
    </row>
    <row r="109" ht="11.25">
      <c r="C109" s="10"/>
    </row>
    <row r="110" ht="11.25">
      <c r="C110" s="10"/>
    </row>
    <row r="111" ht="11.25">
      <c r="C111" s="10"/>
    </row>
    <row r="112" ht="11.25">
      <c r="C112" s="10"/>
    </row>
    <row r="113" ht="11.25">
      <c r="C113" s="10"/>
    </row>
    <row r="114" spans="3:5" ht="11.25">
      <c r="C114" s="10"/>
      <c r="E114" s="10"/>
    </row>
  </sheetData>
  <mergeCells count="18">
    <mergeCell ref="B62:C63"/>
    <mergeCell ref="D62:I62"/>
    <mergeCell ref="D63:E63"/>
    <mergeCell ref="F63:G63"/>
    <mergeCell ref="H63:I63"/>
    <mergeCell ref="K5:K6"/>
    <mergeCell ref="L5:Q5"/>
    <mergeCell ref="L6:M6"/>
    <mergeCell ref="N6:O6"/>
    <mergeCell ref="P6:Q6"/>
    <mergeCell ref="A1:I1"/>
    <mergeCell ref="A4:A6"/>
    <mergeCell ref="B4:C5"/>
    <mergeCell ref="D4:I4"/>
    <mergeCell ref="D5:E5"/>
    <mergeCell ref="F5:G5"/>
    <mergeCell ref="H5:I5"/>
    <mergeCell ref="A2:I2"/>
  </mergeCells>
  <printOptions/>
  <pageMargins left="0.7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2007-08-03T10:45:07Z</cp:lastPrinted>
  <dcterms:created xsi:type="dcterms:W3CDTF">2005-06-07T08:06:16Z</dcterms:created>
  <dcterms:modified xsi:type="dcterms:W3CDTF">2007-08-27T08:14:24Z</dcterms:modified>
  <cp:category/>
  <cp:version/>
  <cp:contentType/>
  <cp:contentStatus/>
</cp:coreProperties>
</file>