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70" yWindow="-14" windowWidth="7742" windowHeight="8284"/>
  </bookViews>
  <sheets>
    <sheet name="Tab.7.0" sheetId="20" r:id="rId1"/>
  </sheets>
  <externalReferences>
    <externalReference r:id="rId2"/>
    <externalReference r:id="rId3"/>
  </externalReferences>
  <definedNames>
    <definedName name="___INDEX_SHEET___ASAP_Utilities">#REF!</definedName>
    <definedName name="Data">#REF!</definedName>
    <definedName name="SearchKey">#REF!</definedName>
    <definedName name="Tabulky">[2]Tabulky!$A$1:$G$65536</definedName>
  </definedNames>
  <calcPr calcId="125725" fullCalcOnLoad="1"/>
</workbook>
</file>

<file path=xl/calcChain.xml><?xml version="1.0" encoding="utf-8"?>
<calcChain xmlns="http://schemas.openxmlformats.org/spreadsheetml/2006/main">
  <c r="D49" i="20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E41"/>
  <c r="F41" s="1"/>
  <c r="E40"/>
  <c r="F40" s="1"/>
  <c r="D39"/>
  <c r="F39" s="1"/>
  <c r="D38"/>
  <c r="F38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1"/>
  <c r="F21" s="1"/>
  <c r="D20"/>
  <c r="F20" s="1"/>
  <c r="D19"/>
  <c r="F19" s="1"/>
  <c r="D18"/>
  <c r="F18" s="1"/>
  <c r="E17"/>
  <c r="E23" s="1"/>
  <c r="C17"/>
  <c r="C23" s="1"/>
  <c r="C37" s="1"/>
  <c r="E16"/>
  <c r="E22" s="1"/>
  <c r="C16"/>
  <c r="C22" s="1"/>
  <c r="C36" s="1"/>
  <c r="D15"/>
  <c r="F15" s="1"/>
  <c r="D14"/>
  <c r="F14" s="1"/>
  <c r="D13"/>
  <c r="F13" s="1"/>
  <c r="D12"/>
  <c r="F12" s="1"/>
  <c r="D11"/>
  <c r="D17" s="1"/>
  <c r="D23" s="1"/>
  <c r="D37" s="1"/>
  <c r="D10"/>
  <c r="D16" s="1"/>
  <c r="D22" s="1"/>
  <c r="D36" s="1"/>
  <c r="E36" l="1"/>
  <c r="F36" s="1"/>
  <c r="F22"/>
  <c r="E37"/>
  <c r="F37" s="1"/>
  <c r="F23"/>
  <c r="F10"/>
  <c r="F16" s="1"/>
  <c r="F11"/>
  <c r="F17" s="1"/>
</calcChain>
</file>

<file path=xl/sharedStrings.xml><?xml version="1.0" encoding="utf-8"?>
<sst xmlns="http://schemas.openxmlformats.org/spreadsheetml/2006/main" count="60" uniqueCount="54">
  <si>
    <t>Rok</t>
  </si>
  <si>
    <t>Year</t>
  </si>
  <si>
    <t>Tuzemské přírodní zdroje</t>
  </si>
  <si>
    <t>Indigenous Production</t>
  </si>
  <si>
    <t>Dovoz</t>
  </si>
  <si>
    <t>Import</t>
  </si>
  <si>
    <t>Vývoz</t>
  </si>
  <si>
    <t>Export</t>
  </si>
  <si>
    <t>Prvotní energetické zdroje celkem</t>
  </si>
  <si>
    <t>Total Primary Energy Sources</t>
  </si>
  <si>
    <t>Výroba - výtěžky energetických pochodů</t>
  </si>
  <si>
    <t>Konečná spotřeba celkem</t>
  </si>
  <si>
    <t>Transmission and Distribution Losses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</si>
  <si>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</si>
  <si>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</si>
  <si>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</si>
  <si>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</si>
  <si>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</si>
  <si>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</si>
  <si>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</si>
  <si>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</si>
  <si>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</si>
  <si>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</si>
  <si>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</si>
  <si>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</si>
  <si>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</si>
  <si>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</si>
  <si>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</si>
  <si>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</si>
  <si>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t xml:space="preserve">Total Final Consumption </t>
  </si>
  <si>
    <t>Electricity Use for Heat Generation</t>
  </si>
  <si>
    <t>Spotřeba elektřiny na výrobu tepla</t>
  </si>
  <si>
    <t>Own Electricity Use for Electricity Generation</t>
  </si>
  <si>
    <t>Vlastní spotřeba elektřiny na výrobu.elektřiny</t>
  </si>
  <si>
    <t>Ztráty v rozvodu energie, skládce a dopravě paliv</t>
  </si>
  <si>
    <t>Charge of Electricity for Repumping and Heat for Electricity Production</t>
  </si>
  <si>
    <t>Vsázka el.na přečerpání a tepla na výrobu elektřiny</t>
  </si>
  <si>
    <t>Total Sources (incl. Transformation Sector and Secondary Energy Sources)</t>
  </si>
  <si>
    <t>Zdroje celkem (včetně výtěžků a druhotných zdrojů)</t>
  </si>
  <si>
    <t>Secondary Energy Sources</t>
  </si>
  <si>
    <t>Druhotné energetické zdroje</t>
  </si>
  <si>
    <t>Transformation Sector (Outputs of Energy Processes)</t>
  </si>
  <si>
    <t>TJ</t>
  </si>
  <si>
    <t>GWh</t>
  </si>
  <si>
    <t>Electricity and Heat</t>
  </si>
  <si>
    <t>Heat</t>
  </si>
  <si>
    <t>Electricity</t>
  </si>
  <si>
    <t xml:space="preserve">Elektřina a teplo </t>
  </si>
  <si>
    <t>Teplo</t>
  </si>
  <si>
    <t xml:space="preserve">Elektřina </t>
  </si>
  <si>
    <t>Electricity and Heat Balance</t>
  </si>
  <si>
    <t>Bilance elektrické a tepelné energie</t>
  </si>
  <si>
    <t>Tabulka (Table): 7</t>
  </si>
  <si>
    <t>Období (Period): 2012, 2011</t>
  </si>
</sst>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18"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</font>
    <font>
      <sz val="10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CE"/>
      <charset val="238"/>
    </font>
    <font>
      <i/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6"/>
    <xf numFmtId="0" fontId="1" fillId="0" borderId="0" xfId="6" applyFont="1"/>
    <xf numFmtId="0" fontId="13" fillId="0" borderId="1" xfId="7" applyFont="1" applyBorder="1" applyAlignment="1">
      <alignment vertical="top"/>
    </xf>
    <xf numFmtId="0" fontId="13" fillId="0" borderId="2" xfId="7" applyFont="1" applyBorder="1" applyAlignment="1">
      <alignment vertical="top"/>
    </xf>
    <xf numFmtId="0" fontId="1" fillId="0" borderId="0" xfId="7"/>
    <xf numFmtId="0" fontId="9" fillId="0" borderId="0" xfId="7" applyFont="1"/>
    <xf numFmtId="3" fontId="11" fillId="0" borderId="3" xfId="7" applyNumberFormat="1" applyFont="1" applyBorder="1"/>
    <xf numFmtId="3" fontId="11" fillId="0" borderId="4" xfId="7" applyNumberFormat="1" applyFont="1" applyBorder="1"/>
    <xf numFmtId="0" fontId="1" fillId="0" borderId="5" xfId="7" applyFont="1" applyBorder="1" applyAlignment="1">
      <alignment horizontal="center"/>
    </xf>
    <xf numFmtId="0" fontId="12" fillId="0" borderId="6" xfId="5" applyFont="1" applyBorder="1" applyAlignment="1">
      <alignment wrapText="1"/>
    </xf>
    <xf numFmtId="0" fontId="10" fillId="0" borderId="0" xfId="7" applyFont="1"/>
    <xf numFmtId="3" fontId="11" fillId="0" borderId="7" xfId="7" applyNumberFormat="1" applyFont="1" applyBorder="1"/>
    <xf numFmtId="3" fontId="11" fillId="0" borderId="8" xfId="7" applyNumberFormat="1" applyFont="1" applyBorder="1"/>
    <xf numFmtId="0" fontId="1" fillId="0" borderId="9" xfId="7" applyFont="1" applyBorder="1" applyAlignment="1">
      <alignment horizontal="center"/>
    </xf>
    <xf numFmtId="0" fontId="13" fillId="0" borderId="1" xfId="5" applyFont="1" applyBorder="1" applyAlignment="1">
      <alignment wrapText="1"/>
    </xf>
    <xf numFmtId="3" fontId="11" fillId="0" borderId="10" xfId="7" applyNumberFormat="1" applyFont="1" applyBorder="1"/>
    <xf numFmtId="3" fontId="11" fillId="0" borderId="11" xfId="7" applyNumberFormat="1" applyFont="1" applyBorder="1"/>
    <xf numFmtId="0" fontId="1" fillId="0" borderId="12" xfId="7" applyFont="1" applyBorder="1" applyAlignment="1">
      <alignment horizontal="center"/>
    </xf>
    <xf numFmtId="0" fontId="12" fillId="0" borderId="13" xfId="5" applyFont="1" applyBorder="1" applyAlignment="1">
      <alignment wrapText="1"/>
    </xf>
    <xf numFmtId="3" fontId="11" fillId="0" borderId="14" xfId="7" applyNumberFormat="1" applyFont="1" applyBorder="1"/>
    <xf numFmtId="3" fontId="11" fillId="0" borderId="15" xfId="7" applyNumberFormat="1" applyFont="1" applyBorder="1"/>
    <xf numFmtId="0" fontId="1" fillId="0" borderId="16" xfId="7" applyFont="1" applyBorder="1" applyAlignment="1">
      <alignment horizontal="center"/>
    </xf>
    <xf numFmtId="0" fontId="13" fillId="0" borderId="2" xfId="5" applyFont="1" applyBorder="1" applyAlignment="1">
      <alignment wrapText="1"/>
    </xf>
    <xf numFmtId="3" fontId="10" fillId="0" borderId="0" xfId="7" applyNumberFormat="1" applyFont="1"/>
    <xf numFmtId="0" fontId="12" fillId="0" borderId="1" xfId="5" applyFont="1" applyBorder="1" applyAlignment="1">
      <alignment wrapText="1"/>
    </xf>
    <xf numFmtId="3" fontId="5" fillId="0" borderId="0" xfId="7" applyNumberFormat="1" applyFont="1"/>
    <xf numFmtId="0" fontId="2" fillId="0" borderId="0" xfId="7" applyFont="1"/>
    <xf numFmtId="0" fontId="5" fillId="0" borderId="0" xfId="7" applyFont="1"/>
    <xf numFmtId="3" fontId="11" fillId="2" borderId="10" xfId="7" applyNumberFormat="1" applyFont="1" applyFill="1" applyBorder="1"/>
    <xf numFmtId="3" fontId="11" fillId="2" borderId="11" xfId="7" applyNumberFormat="1" applyFont="1" applyFill="1" applyBorder="1"/>
    <xf numFmtId="0" fontId="1" fillId="2" borderId="12" xfId="7" applyFont="1" applyFill="1" applyBorder="1" applyAlignment="1">
      <alignment horizontal="center"/>
    </xf>
    <xf numFmtId="0" fontId="12" fillId="2" borderId="13" xfId="7" applyFont="1" applyFill="1" applyBorder="1" applyAlignment="1">
      <alignment vertical="top"/>
    </xf>
    <xf numFmtId="3" fontId="11" fillId="2" borderId="14" xfId="7" applyNumberFormat="1" applyFont="1" applyFill="1" applyBorder="1"/>
    <xf numFmtId="3" fontId="11" fillId="2" borderId="15" xfId="7" applyNumberFormat="1" applyFont="1" applyFill="1" applyBorder="1"/>
    <xf numFmtId="0" fontId="1" fillId="2" borderId="16" xfId="7" applyFont="1" applyFill="1" applyBorder="1" applyAlignment="1">
      <alignment horizontal="center"/>
    </xf>
    <xf numFmtId="0" fontId="13" fillId="2" borderId="16" xfId="7" applyFont="1" applyFill="1" applyBorder="1" applyAlignment="1">
      <alignment vertical="top"/>
    </xf>
    <xf numFmtId="0" fontId="12" fillId="0" borderId="1" xfId="7" applyFont="1" applyBorder="1" applyAlignment="1">
      <alignment vertical="top"/>
    </xf>
    <xf numFmtId="0" fontId="12" fillId="0" borderId="13" xfId="7" applyFont="1" applyBorder="1" applyAlignment="1">
      <alignment vertical="top"/>
    </xf>
    <xf numFmtId="3" fontId="11" fillId="0" borderId="15" xfId="7" applyNumberFormat="1" applyFont="1" applyFill="1" applyBorder="1"/>
    <xf numFmtId="3" fontId="11" fillId="0" borderId="8" xfId="7" applyNumberFormat="1" applyFont="1" applyFill="1" applyBorder="1"/>
    <xf numFmtId="3" fontId="11" fillId="0" borderId="11" xfId="7" applyNumberFormat="1" applyFont="1" applyFill="1" applyBorder="1"/>
    <xf numFmtId="3" fontId="11" fillId="0" borderId="7" xfId="7" applyNumberFormat="1" applyFont="1" applyFill="1" applyBorder="1"/>
    <xf numFmtId="0" fontId="1" fillId="0" borderId="9" xfId="7" applyFont="1" applyFill="1" applyBorder="1" applyAlignment="1">
      <alignment horizontal="center"/>
    </xf>
    <xf numFmtId="0" fontId="12" fillId="0" borderId="1" xfId="7" applyFont="1" applyFill="1" applyBorder="1" applyAlignment="1">
      <alignment vertical="top"/>
    </xf>
    <xf numFmtId="0" fontId="13" fillId="0" borderId="1" xfId="7" applyFont="1" applyFill="1" applyBorder="1" applyAlignment="1">
      <alignment vertical="top"/>
    </xf>
    <xf numFmtId="3" fontId="11" fillId="2" borderId="17" xfId="7" applyNumberFormat="1" applyFont="1" applyFill="1" applyBorder="1"/>
    <xf numFmtId="3" fontId="11" fillId="2" borderId="18" xfId="7" applyNumberFormat="1" applyFont="1" applyFill="1" applyBorder="1"/>
    <xf numFmtId="0" fontId="13" fillId="2" borderId="2" xfId="7" applyFont="1" applyFill="1" applyBorder="1" applyAlignment="1">
      <alignment vertical="top"/>
    </xf>
    <xf numFmtId="3" fontId="11" fillId="0" borderId="19" xfId="7" applyNumberFormat="1" applyFont="1" applyFill="1" applyBorder="1"/>
    <xf numFmtId="3" fontId="11" fillId="0" borderId="20" xfId="7" applyNumberFormat="1" applyFont="1" applyFill="1" applyBorder="1"/>
    <xf numFmtId="0" fontId="1" fillId="0" borderId="21" xfId="7" applyFont="1" applyFill="1" applyBorder="1" applyAlignment="1">
      <alignment horizontal="center"/>
    </xf>
    <xf numFmtId="0" fontId="13" fillId="0" borderId="22" xfId="7" applyFont="1" applyFill="1" applyBorder="1" applyAlignment="1">
      <alignment vertical="top"/>
    </xf>
    <xf numFmtId="0" fontId="1" fillId="3" borderId="23" xfId="7" applyFont="1" applyFill="1" applyBorder="1" applyAlignment="1">
      <alignment horizontal="center" vertical="top" wrapText="1"/>
    </xf>
    <xf numFmtId="0" fontId="1" fillId="3" borderId="24" xfId="7" applyFont="1" applyFill="1" applyBorder="1" applyAlignment="1">
      <alignment horizontal="center" vertical="top" wrapText="1"/>
    </xf>
    <xf numFmtId="0" fontId="13" fillId="3" borderId="1" xfId="7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 vertical="top" wrapText="1"/>
    </xf>
    <xf numFmtId="0" fontId="13" fillId="3" borderId="8" xfId="7" applyFont="1" applyFill="1" applyBorder="1" applyAlignment="1">
      <alignment horizontal="center" vertical="top" wrapText="1"/>
    </xf>
    <xf numFmtId="0" fontId="4" fillId="0" borderId="0" xfId="7" applyFont="1"/>
    <xf numFmtId="0" fontId="12" fillId="3" borderId="25" xfId="7" applyFont="1" applyFill="1" applyBorder="1" applyAlignment="1">
      <alignment horizontal="center" vertical="top" wrapText="1"/>
    </xf>
    <xf numFmtId="0" fontId="12" fillId="3" borderId="26" xfId="7" applyFont="1" applyFill="1" applyBorder="1" applyAlignment="1">
      <alignment horizontal="center" vertical="top" wrapText="1"/>
    </xf>
    <xf numFmtId="0" fontId="13" fillId="3" borderId="27" xfId="7" applyFont="1" applyFill="1" applyBorder="1" applyAlignment="1">
      <alignment horizontal="center" vertical="top" wrapText="1"/>
    </xf>
    <xf numFmtId="0" fontId="13" fillId="3" borderId="28" xfId="7" applyFont="1" applyFill="1" applyBorder="1" applyAlignment="1">
      <alignment horizontal="center" vertical="top" wrapText="1"/>
    </xf>
    <xf numFmtId="0" fontId="13" fillId="3" borderId="29" xfId="7" applyFont="1" applyFill="1" applyBorder="1" applyAlignment="1">
      <alignment horizontal="center" vertical="center"/>
    </xf>
    <xf numFmtId="0" fontId="3" fillId="0" borderId="0" xfId="7" applyFont="1"/>
    <xf numFmtId="4" fontId="1" fillId="0" borderId="0" xfId="7" applyNumberFormat="1"/>
    <xf numFmtId="0" fontId="7" fillId="0" borderId="0" xfId="5" applyFont="1" applyAlignment="1"/>
    <xf numFmtId="0" fontId="16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0" fontId="13" fillId="3" borderId="22" xfId="7" applyFont="1" applyFill="1" applyBorder="1" applyAlignment="1">
      <alignment horizontal="center"/>
    </xf>
    <xf numFmtId="0" fontId="13" fillId="3" borderId="1" xfId="7" applyFont="1" applyFill="1" applyBorder="1" applyAlignment="1">
      <alignment horizontal="center"/>
    </xf>
    <xf numFmtId="0" fontId="13" fillId="3" borderId="35" xfId="7" applyFont="1" applyFill="1" applyBorder="1" applyAlignment="1">
      <alignment horizontal="center" vertical="top" wrapText="1"/>
    </xf>
    <xf numFmtId="0" fontId="13" fillId="3" borderId="36" xfId="7" applyFont="1" applyFill="1" applyBorder="1" applyAlignment="1">
      <alignment horizontal="center" vertical="top" wrapText="1"/>
    </xf>
    <xf numFmtId="0" fontId="12" fillId="3" borderId="33" xfId="7" applyFont="1" applyFill="1" applyBorder="1" applyAlignment="1">
      <alignment horizontal="center" vertical="top" wrapText="1"/>
    </xf>
    <xf numFmtId="0" fontId="12" fillId="3" borderId="34" xfId="7" applyFont="1" applyFill="1" applyBorder="1" applyAlignment="1">
      <alignment horizontal="center" vertical="top" wrapText="1"/>
    </xf>
    <xf numFmtId="0" fontId="12" fillId="3" borderId="30" xfId="7" applyFont="1" applyFill="1" applyBorder="1" applyAlignment="1">
      <alignment horizontal="center" vertical="center"/>
    </xf>
    <xf numFmtId="0" fontId="12" fillId="3" borderId="31" xfId="7" applyFont="1" applyFill="1" applyBorder="1" applyAlignment="1">
      <alignment horizontal="center" vertical="center"/>
    </xf>
    <xf numFmtId="0" fontId="12" fillId="3" borderId="32" xfId="7" applyFont="1" applyFill="1" applyBorder="1" applyAlignment="1">
      <alignment horizontal="center" vertical="center"/>
    </xf>
  </cellXfs>
  <cellStyles count="11">
    <cellStyle name="Datum" xfId="1"/>
    <cellStyle name="Finanční0" xfId="2"/>
    <cellStyle name="Měna0" xfId="3"/>
    <cellStyle name="normální" xfId="0" builtinId="0"/>
    <cellStyle name="normální 2" xfId="4"/>
    <cellStyle name="normální_A1" xfId="5"/>
    <cellStyle name="normální_A2" xfId="6"/>
    <cellStyle name="normální_A4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Enviros\Archive\&#268;S&#218;\Publikace\8106-06%20-%20Energetick&#233;%20bilance%202002%20-%202004\EB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0"/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Normal="100" workbookViewId="0"/>
  </sheetViews>
  <sheetFormatPr defaultColWidth="9.125" defaultRowHeight="12.85"/>
  <cols>
    <col min="1" max="1" width="65.125" style="5" customWidth="1"/>
    <col min="2" max="2" width="5.625" style="5" customWidth="1"/>
    <col min="3" max="5" width="12.75" style="5" customWidth="1"/>
    <col min="6" max="6" width="18.25" style="5" customWidth="1"/>
    <col min="7" max="7" width="9.125" style="5"/>
    <col min="8" max="8" width="9.625" style="5" bestFit="1" customWidth="1"/>
    <col min="9" max="16384" width="9.125" style="5"/>
  </cols>
  <sheetData>
    <row r="1" spans="1:15">
      <c r="A1" s="2" t="s">
        <v>52</v>
      </c>
      <c r="B1" s="1"/>
      <c r="C1" s="1"/>
      <c r="D1" s="1"/>
    </row>
    <row r="2" spans="1:15">
      <c r="A2" s="66" t="s">
        <v>53</v>
      </c>
      <c r="B2" s="66"/>
      <c r="C2" s="66"/>
      <c r="D2" s="66"/>
      <c r="E2" s="65"/>
    </row>
    <row r="3" spans="1:15" ht="14.3">
      <c r="A3" s="67" t="s">
        <v>51</v>
      </c>
      <c r="B3" s="67"/>
      <c r="C3" s="67"/>
      <c r="D3" s="67"/>
      <c r="E3" s="67"/>
      <c r="F3" s="67"/>
    </row>
    <row r="4" spans="1:15" ht="13.55">
      <c r="A4" s="68" t="s">
        <v>50</v>
      </c>
      <c r="B4" s="68"/>
      <c r="C4" s="68"/>
      <c r="D4" s="68"/>
      <c r="E4" s="68"/>
      <c r="F4" s="68"/>
    </row>
    <row r="5" spans="1:15" s="64" customFormat="1" ht="8.0500000000000007" customHeight="1" thickBot="1"/>
    <row r="6" spans="1:15" s="27" customFormat="1">
      <c r="A6" s="69"/>
      <c r="B6" s="63" t="s">
        <v>0</v>
      </c>
      <c r="C6" s="71" t="s">
        <v>49</v>
      </c>
      <c r="D6" s="72"/>
      <c r="E6" s="62" t="s">
        <v>48</v>
      </c>
      <c r="F6" s="61" t="s">
        <v>47</v>
      </c>
    </row>
    <row r="7" spans="1:15" s="58" customFormat="1">
      <c r="A7" s="70"/>
      <c r="B7" s="75" t="s">
        <v>1</v>
      </c>
      <c r="C7" s="73" t="s">
        <v>46</v>
      </c>
      <c r="D7" s="74"/>
      <c r="E7" s="60" t="s">
        <v>45</v>
      </c>
      <c r="F7" s="59" t="s">
        <v>44</v>
      </c>
    </row>
    <row r="8" spans="1:15" s="27" customFormat="1" ht="12.85" hidden="1" customHeight="1" thickBot="1">
      <c r="A8" s="70"/>
      <c r="B8" s="76"/>
      <c r="C8" s="57" t="s">
        <v>43</v>
      </c>
      <c r="D8" s="57" t="s">
        <v>42</v>
      </c>
      <c r="E8" s="57" t="s">
        <v>42</v>
      </c>
      <c r="F8" s="56" t="s">
        <v>42</v>
      </c>
    </row>
    <row r="9" spans="1:15" s="27" customFormat="1" ht="12.85" customHeight="1" thickBot="1">
      <c r="A9" s="55"/>
      <c r="B9" s="77"/>
      <c r="C9" s="54" t="s">
        <v>43</v>
      </c>
      <c r="D9" s="54" t="s">
        <v>42</v>
      </c>
      <c r="E9" s="54" t="s">
        <v>42</v>
      </c>
      <c r="F9" s="53" t="s">
        <v>42</v>
      </c>
    </row>
    <row r="10" spans="1:15" s="27" customFormat="1">
      <c r="A10" s="52" t="s">
        <v>2</v>
      </c>
      <c r="B10" s="51">
        <v>2012</v>
      </c>
      <c r="C10" s="50">
        <v>4649</v>
      </c>
      <c r="D10" s="50">
        <f t="shared" ref="D10:D15" si="0">+ROUND(C10*3.6,0)</f>
        <v>16736</v>
      </c>
      <c r="E10" s="50">
        <v>317337</v>
      </c>
      <c r="F10" s="49">
        <f t="shared" ref="F10:F49" si="1">+E10+D10</f>
        <v>334073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s="27" customFormat="1">
      <c r="A11" s="44" t="s">
        <v>3</v>
      </c>
      <c r="B11" s="43">
        <v>2011</v>
      </c>
      <c r="C11" s="40">
        <v>4542</v>
      </c>
      <c r="D11" s="40">
        <f t="shared" si="0"/>
        <v>16351</v>
      </c>
      <c r="E11" s="40">
        <v>297548</v>
      </c>
      <c r="F11" s="42">
        <f t="shared" si="1"/>
        <v>313899</v>
      </c>
      <c r="G11" s="28"/>
      <c r="H11" s="28"/>
      <c r="I11" s="28"/>
      <c r="J11" s="28"/>
      <c r="K11" s="28"/>
      <c r="L11" s="28"/>
      <c r="M11" s="28"/>
      <c r="N11" s="28"/>
      <c r="O11" s="28"/>
    </row>
    <row r="12" spans="1:15" s="27" customFormat="1">
      <c r="A12" s="4" t="s">
        <v>4</v>
      </c>
      <c r="B12" s="22">
        <v>2012</v>
      </c>
      <c r="C12" s="21">
        <v>11587</v>
      </c>
      <c r="D12" s="21">
        <f t="shared" si="0"/>
        <v>41713</v>
      </c>
      <c r="E12" s="21">
        <v>0</v>
      </c>
      <c r="F12" s="20">
        <f t="shared" si="1"/>
        <v>41713</v>
      </c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>
      <c r="A13" s="38" t="s">
        <v>5</v>
      </c>
      <c r="B13" s="18">
        <v>2011</v>
      </c>
      <c r="C13" s="17">
        <v>10457</v>
      </c>
      <c r="D13" s="17">
        <f t="shared" si="0"/>
        <v>37645</v>
      </c>
      <c r="E13" s="17">
        <v>0</v>
      </c>
      <c r="F13" s="16">
        <f t="shared" si="1"/>
        <v>37645</v>
      </c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>
      <c r="A14" s="3" t="s">
        <v>6</v>
      </c>
      <c r="B14" s="14">
        <v>2012</v>
      </c>
      <c r="C14" s="13">
        <v>28707</v>
      </c>
      <c r="D14" s="13">
        <f t="shared" si="0"/>
        <v>103345</v>
      </c>
      <c r="E14" s="13">
        <v>88</v>
      </c>
      <c r="F14" s="12">
        <f t="shared" si="1"/>
        <v>103433</v>
      </c>
      <c r="G14" s="28"/>
      <c r="H14" s="28"/>
      <c r="I14" s="28"/>
      <c r="J14" s="28"/>
      <c r="K14" s="28"/>
      <c r="L14" s="28"/>
      <c r="M14" s="28"/>
      <c r="N14" s="28"/>
      <c r="O14" s="28"/>
    </row>
    <row r="15" spans="1:15" s="27" customFormat="1">
      <c r="A15" s="37" t="s">
        <v>7</v>
      </c>
      <c r="B15" s="14">
        <v>2011</v>
      </c>
      <c r="C15" s="13">
        <v>27501</v>
      </c>
      <c r="D15" s="13">
        <f t="shared" si="0"/>
        <v>99004</v>
      </c>
      <c r="E15" s="13">
        <v>95</v>
      </c>
      <c r="F15" s="12">
        <f t="shared" si="1"/>
        <v>99099</v>
      </c>
      <c r="G15" s="28"/>
      <c r="H15" s="28"/>
      <c r="I15" s="28"/>
      <c r="J15" s="28"/>
      <c r="K15" s="28"/>
      <c r="L15" s="28"/>
      <c r="M15" s="28"/>
      <c r="N15" s="28"/>
      <c r="O15" s="28"/>
    </row>
    <row r="16" spans="1:15" s="27" customFormat="1">
      <c r="A16" s="48" t="s">
        <v>8</v>
      </c>
      <c r="B16" s="35">
        <v>2012</v>
      </c>
      <c r="C16" s="34">
        <f t="shared" ref="C16:F17" si="2">+C10+C12-C14</f>
        <v>-12471</v>
      </c>
      <c r="D16" s="47">
        <f t="shared" si="2"/>
        <v>-44896</v>
      </c>
      <c r="E16" s="34">
        <f t="shared" si="2"/>
        <v>317249</v>
      </c>
      <c r="F16" s="33">
        <f t="shared" si="2"/>
        <v>272353</v>
      </c>
      <c r="G16" s="26"/>
      <c r="H16" s="28"/>
      <c r="I16" s="28"/>
      <c r="J16" s="28"/>
      <c r="K16" s="28"/>
      <c r="L16" s="28"/>
      <c r="M16" s="28"/>
      <c r="N16" s="28"/>
      <c r="O16" s="28"/>
    </row>
    <row r="17" spans="1:15" s="27" customFormat="1">
      <c r="A17" s="32" t="s">
        <v>9</v>
      </c>
      <c r="B17" s="31">
        <v>2011</v>
      </c>
      <c r="C17" s="30">
        <f t="shared" si="2"/>
        <v>-12502</v>
      </c>
      <c r="D17" s="46">
        <f t="shared" si="2"/>
        <v>-45008</v>
      </c>
      <c r="E17" s="30">
        <f t="shared" si="2"/>
        <v>297453</v>
      </c>
      <c r="F17" s="29">
        <f t="shared" si="2"/>
        <v>252445</v>
      </c>
      <c r="G17" s="28"/>
      <c r="H17" s="28"/>
      <c r="I17" s="28"/>
      <c r="J17" s="28"/>
      <c r="K17" s="28"/>
      <c r="L17" s="28"/>
      <c r="M17" s="28"/>
      <c r="N17" s="28"/>
      <c r="O17" s="28"/>
    </row>
    <row r="18" spans="1:15" s="27" customFormat="1">
      <c r="A18" s="3" t="s">
        <v>10</v>
      </c>
      <c r="B18" s="14">
        <v>2012</v>
      </c>
      <c r="C18" s="13">
        <v>82924</v>
      </c>
      <c r="D18" s="13">
        <f t="shared" ref="D18:D35" si="3">+ROUND(C18*3.6,0)</f>
        <v>298526</v>
      </c>
      <c r="E18" s="13">
        <v>176424</v>
      </c>
      <c r="F18" s="12">
        <f t="shared" si="1"/>
        <v>474950</v>
      </c>
      <c r="G18" s="28"/>
      <c r="H18" s="28"/>
      <c r="I18" s="28"/>
      <c r="J18" s="28"/>
      <c r="K18" s="28"/>
      <c r="L18" s="28"/>
      <c r="M18" s="28"/>
      <c r="N18" s="28"/>
      <c r="O18" s="28"/>
    </row>
    <row r="19" spans="1:15" s="27" customFormat="1">
      <c r="A19" s="37" t="s">
        <v>41</v>
      </c>
      <c r="B19" s="14">
        <v>2011</v>
      </c>
      <c r="C19" s="13">
        <v>82912</v>
      </c>
      <c r="D19" s="13">
        <f t="shared" si="3"/>
        <v>298483</v>
      </c>
      <c r="E19" s="13">
        <v>173192</v>
      </c>
      <c r="F19" s="12">
        <f t="shared" si="1"/>
        <v>471675</v>
      </c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7" customFormat="1">
      <c r="A20" s="4" t="s">
        <v>40</v>
      </c>
      <c r="B20" s="22">
        <v>2012</v>
      </c>
      <c r="C20" s="21">
        <v>0</v>
      </c>
      <c r="D20" s="21">
        <f t="shared" si="3"/>
        <v>0</v>
      </c>
      <c r="E20" s="21">
        <v>8638</v>
      </c>
      <c r="F20" s="20">
        <f t="shared" si="1"/>
        <v>8638</v>
      </c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7" customFormat="1">
      <c r="A21" s="38" t="s">
        <v>39</v>
      </c>
      <c r="B21" s="18">
        <v>2011</v>
      </c>
      <c r="C21" s="17">
        <v>0</v>
      </c>
      <c r="D21" s="17">
        <f t="shared" si="3"/>
        <v>0</v>
      </c>
      <c r="E21" s="17">
        <v>9131</v>
      </c>
      <c r="F21" s="16">
        <f t="shared" si="1"/>
        <v>9131</v>
      </c>
      <c r="G21" s="28"/>
      <c r="H21" s="26"/>
      <c r="I21" s="28"/>
      <c r="J21" s="28"/>
      <c r="K21" s="28"/>
      <c r="L21" s="28"/>
      <c r="M21" s="28"/>
      <c r="N21" s="28"/>
      <c r="O21" s="28"/>
    </row>
    <row r="22" spans="1:15" s="27" customFormat="1">
      <c r="A22" s="45" t="s">
        <v>38</v>
      </c>
      <c r="B22" s="43">
        <v>2012</v>
      </c>
      <c r="C22" s="40">
        <f t="shared" ref="C22:E23" si="4">+C16+C18+C20</f>
        <v>70453</v>
      </c>
      <c r="D22" s="40">
        <f t="shared" si="4"/>
        <v>253630</v>
      </c>
      <c r="E22" s="40">
        <f t="shared" si="4"/>
        <v>502311</v>
      </c>
      <c r="F22" s="42">
        <f t="shared" si="1"/>
        <v>755941</v>
      </c>
      <c r="G22" s="26"/>
      <c r="H22" s="26"/>
      <c r="I22" s="28"/>
      <c r="J22" s="28"/>
      <c r="K22" s="28"/>
      <c r="L22" s="28"/>
      <c r="M22" s="28"/>
      <c r="N22" s="28"/>
      <c r="O22" s="28"/>
    </row>
    <row r="23" spans="1:15" s="27" customFormat="1">
      <c r="A23" s="44" t="s">
        <v>37</v>
      </c>
      <c r="B23" s="43">
        <v>2011</v>
      </c>
      <c r="C23" s="40">
        <f t="shared" si="4"/>
        <v>70410</v>
      </c>
      <c r="D23" s="40">
        <f t="shared" si="4"/>
        <v>253475</v>
      </c>
      <c r="E23" s="40">
        <f t="shared" si="4"/>
        <v>479776</v>
      </c>
      <c r="F23" s="42">
        <f t="shared" si="1"/>
        <v>733251</v>
      </c>
      <c r="G23" s="26"/>
      <c r="H23" s="28"/>
      <c r="I23" s="28"/>
      <c r="J23" s="28"/>
      <c r="K23" s="28"/>
      <c r="L23" s="28"/>
      <c r="M23" s="28"/>
      <c r="N23" s="28"/>
      <c r="O23" s="28"/>
    </row>
    <row r="24" spans="1:15" s="27" customFormat="1">
      <c r="A24" s="4" t="s">
        <v>36</v>
      </c>
      <c r="B24" s="22">
        <v>2012</v>
      </c>
      <c r="C24" s="21">
        <v>982</v>
      </c>
      <c r="D24" s="21">
        <f t="shared" si="3"/>
        <v>3535</v>
      </c>
      <c r="E24" s="21">
        <v>316810</v>
      </c>
      <c r="F24" s="20">
        <f t="shared" si="1"/>
        <v>320345</v>
      </c>
      <c r="G24" s="28"/>
      <c r="H24" s="26"/>
      <c r="I24" s="28"/>
      <c r="J24" s="28"/>
      <c r="K24" s="28"/>
      <c r="L24" s="28"/>
      <c r="M24" s="28"/>
      <c r="N24" s="28"/>
      <c r="O24" s="28"/>
    </row>
    <row r="25" spans="1:15" s="27" customFormat="1">
      <c r="A25" s="38" t="s">
        <v>35</v>
      </c>
      <c r="B25" s="18">
        <v>2011</v>
      </c>
      <c r="C25" s="17">
        <v>944</v>
      </c>
      <c r="D25" s="17">
        <f t="shared" si="3"/>
        <v>3398</v>
      </c>
      <c r="E25" s="17">
        <v>297152</v>
      </c>
      <c r="F25" s="16">
        <f t="shared" si="1"/>
        <v>300550</v>
      </c>
      <c r="G25" s="28"/>
      <c r="H25" s="26"/>
      <c r="I25" s="28"/>
      <c r="J25" s="28"/>
      <c r="K25" s="28"/>
      <c r="L25" s="28"/>
      <c r="M25" s="28"/>
      <c r="N25" s="28"/>
      <c r="O25" s="28"/>
    </row>
    <row r="26" spans="1:15" s="27" customFormat="1">
      <c r="A26" s="3" t="s">
        <v>16</v>
      </c>
      <c r="B26" s="14">
        <v>2012</v>
      </c>
      <c r="C26" s="40">
        <v>541</v>
      </c>
      <c r="D26" s="40">
        <f t="shared" si="3"/>
        <v>1948</v>
      </c>
      <c r="E26" s="40">
        <v>10915</v>
      </c>
      <c r="F26" s="12">
        <f t="shared" si="1"/>
        <v>12863</v>
      </c>
      <c r="G26" s="28"/>
      <c r="H26" s="26"/>
      <c r="I26" s="28"/>
      <c r="J26" s="28"/>
      <c r="K26" s="28"/>
      <c r="L26" s="28"/>
      <c r="M26" s="28"/>
      <c r="N26" s="28"/>
      <c r="O26" s="28"/>
    </row>
    <row r="27" spans="1:15" s="27" customFormat="1">
      <c r="A27" s="37" t="s">
        <v>15</v>
      </c>
      <c r="B27" s="14">
        <v>2011</v>
      </c>
      <c r="C27" s="40">
        <v>537</v>
      </c>
      <c r="D27" s="40">
        <f t="shared" si="3"/>
        <v>1933</v>
      </c>
      <c r="E27" s="40">
        <v>11566</v>
      </c>
      <c r="F27" s="12">
        <f t="shared" si="1"/>
        <v>13499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s="27" customFormat="1">
      <c r="A28" s="4" t="s">
        <v>33</v>
      </c>
      <c r="B28" s="22">
        <v>2012</v>
      </c>
      <c r="C28" s="39">
        <v>6485</v>
      </c>
      <c r="D28" s="39">
        <f t="shared" si="3"/>
        <v>23346</v>
      </c>
      <c r="E28" s="39">
        <v>0</v>
      </c>
      <c r="F28" s="20">
        <f t="shared" si="1"/>
        <v>23346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s="27" customFormat="1">
      <c r="A29" s="38" t="s">
        <v>32</v>
      </c>
      <c r="B29" s="18">
        <v>2011</v>
      </c>
      <c r="C29" s="41">
        <v>6533</v>
      </c>
      <c r="D29" s="41">
        <f t="shared" si="3"/>
        <v>23519</v>
      </c>
      <c r="E29" s="41">
        <v>0</v>
      </c>
      <c r="F29" s="16">
        <f t="shared" si="1"/>
        <v>23519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s="27" customFormat="1">
      <c r="A30" s="3" t="s">
        <v>31</v>
      </c>
      <c r="B30" s="14">
        <v>2012</v>
      </c>
      <c r="C30" s="40">
        <v>1597</v>
      </c>
      <c r="D30" s="40">
        <f t="shared" si="3"/>
        <v>5749</v>
      </c>
      <c r="E30" s="40">
        <v>0</v>
      </c>
      <c r="F30" s="12">
        <f t="shared" si="1"/>
        <v>5749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s="27" customFormat="1">
      <c r="A31" s="37" t="s">
        <v>30</v>
      </c>
      <c r="B31" s="14">
        <v>2011</v>
      </c>
      <c r="C31" s="40">
        <v>1687</v>
      </c>
      <c r="D31" s="40">
        <f t="shared" si="3"/>
        <v>6073</v>
      </c>
      <c r="E31" s="40">
        <v>0</v>
      </c>
      <c r="F31" s="12">
        <f t="shared" si="1"/>
        <v>6073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s="27" customFormat="1">
      <c r="A32" s="4" t="s">
        <v>14</v>
      </c>
      <c r="B32" s="22">
        <v>2012</v>
      </c>
      <c r="C32" s="39">
        <v>1513</v>
      </c>
      <c r="D32" s="39">
        <f t="shared" si="3"/>
        <v>5447</v>
      </c>
      <c r="E32" s="39">
        <v>4292</v>
      </c>
      <c r="F32" s="20">
        <f t="shared" si="1"/>
        <v>9739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>
      <c r="A33" s="38" t="s">
        <v>13</v>
      </c>
      <c r="B33" s="18">
        <v>2011</v>
      </c>
      <c r="C33" s="17">
        <v>1506</v>
      </c>
      <c r="D33" s="17">
        <f t="shared" si="3"/>
        <v>5422</v>
      </c>
      <c r="E33" s="17">
        <v>4224</v>
      </c>
      <c r="F33" s="16">
        <f t="shared" si="1"/>
        <v>9646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>
      <c r="A34" s="3" t="s">
        <v>34</v>
      </c>
      <c r="B34" s="14">
        <v>2012</v>
      </c>
      <c r="C34" s="13">
        <v>4187</v>
      </c>
      <c r="D34" s="13">
        <f t="shared" si="3"/>
        <v>15073</v>
      </c>
      <c r="E34" s="13">
        <v>19552</v>
      </c>
      <c r="F34" s="12">
        <f t="shared" si="1"/>
        <v>34625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s="27" customFormat="1">
      <c r="A35" s="37" t="s">
        <v>12</v>
      </c>
      <c r="B35" s="14">
        <v>2011</v>
      </c>
      <c r="C35" s="13">
        <v>4405</v>
      </c>
      <c r="D35" s="13">
        <f t="shared" si="3"/>
        <v>15858</v>
      </c>
      <c r="E35" s="13">
        <v>19630</v>
      </c>
      <c r="F35" s="12">
        <f t="shared" si="1"/>
        <v>35488</v>
      </c>
      <c r="G35" s="28"/>
      <c r="H35" s="26"/>
      <c r="I35" s="26"/>
      <c r="J35" s="28"/>
      <c r="K35" s="28"/>
      <c r="L35" s="28"/>
      <c r="M35" s="28"/>
      <c r="N35" s="28"/>
      <c r="O35" s="28"/>
    </row>
    <row r="36" spans="1:15" s="27" customFormat="1">
      <c r="A36" s="36" t="s">
        <v>11</v>
      </c>
      <c r="B36" s="35">
        <v>2012</v>
      </c>
      <c r="C36" s="34">
        <f t="shared" ref="C36:E37" si="5">+C22-C24-C26-C28-C30-C32-C34</f>
        <v>55148</v>
      </c>
      <c r="D36" s="34">
        <f t="shared" si="5"/>
        <v>198532</v>
      </c>
      <c r="E36" s="34">
        <f t="shared" si="5"/>
        <v>150742</v>
      </c>
      <c r="F36" s="33">
        <f t="shared" si="1"/>
        <v>349274</v>
      </c>
      <c r="G36" s="26"/>
      <c r="H36" s="26"/>
      <c r="I36" s="28"/>
      <c r="J36" s="28"/>
      <c r="K36" s="28"/>
      <c r="L36" s="28"/>
      <c r="M36" s="28"/>
      <c r="N36" s="28"/>
      <c r="O36" s="28"/>
    </row>
    <row r="37" spans="1:15" s="27" customFormat="1">
      <c r="A37" s="32" t="s">
        <v>29</v>
      </c>
      <c r="B37" s="31">
        <v>2011</v>
      </c>
      <c r="C37" s="30">
        <f t="shared" si="5"/>
        <v>54798</v>
      </c>
      <c r="D37" s="30">
        <f t="shared" si="5"/>
        <v>197272</v>
      </c>
      <c r="E37" s="30">
        <f t="shared" si="5"/>
        <v>147204</v>
      </c>
      <c r="F37" s="29">
        <f t="shared" si="1"/>
        <v>344476</v>
      </c>
      <c r="G37" s="26"/>
      <c r="H37" s="26"/>
      <c r="I37" s="28"/>
      <c r="J37" s="26"/>
      <c r="K37" s="28"/>
      <c r="L37" s="28"/>
      <c r="M37" s="28"/>
      <c r="N37" s="28"/>
      <c r="O37" s="28"/>
    </row>
    <row r="38" spans="1:15" s="6" customFormat="1" ht="15.7">
      <c r="A38" s="15" t="s">
        <v>17</v>
      </c>
      <c r="B38" s="14">
        <v>2012</v>
      </c>
      <c r="C38" s="13">
        <v>1011</v>
      </c>
      <c r="D38" s="13">
        <f t="shared" ref="D38:D49" si="6">+ROUND(C38*3.6,0)</f>
        <v>3640</v>
      </c>
      <c r="E38" s="13">
        <v>1213</v>
      </c>
      <c r="F38" s="12">
        <f t="shared" si="1"/>
        <v>4853</v>
      </c>
      <c r="G38" s="26"/>
      <c r="H38" s="11"/>
      <c r="I38" s="11"/>
      <c r="J38" s="11"/>
      <c r="K38" s="11"/>
      <c r="L38" s="11"/>
      <c r="M38" s="11"/>
      <c r="N38" s="11"/>
      <c r="O38" s="11"/>
    </row>
    <row r="39" spans="1:15" s="6" customFormat="1" ht="15.7">
      <c r="A39" s="25" t="s">
        <v>18</v>
      </c>
      <c r="B39" s="14">
        <v>2011</v>
      </c>
      <c r="C39" s="13">
        <v>1043</v>
      </c>
      <c r="D39" s="13">
        <f t="shared" si="6"/>
        <v>3755</v>
      </c>
      <c r="E39" s="13">
        <v>1200</v>
      </c>
      <c r="F39" s="12">
        <f t="shared" si="1"/>
        <v>4955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s="6" customFormat="1" ht="15.7">
      <c r="A40" s="23" t="s">
        <v>19</v>
      </c>
      <c r="B40" s="22">
        <v>2012</v>
      </c>
      <c r="C40" s="21">
        <v>22275</v>
      </c>
      <c r="D40" s="21">
        <v>80189</v>
      </c>
      <c r="E40" s="21">
        <f>93285+113-88</f>
        <v>93310</v>
      </c>
      <c r="F40" s="20">
        <f t="shared" si="1"/>
        <v>173499</v>
      </c>
      <c r="G40" s="11"/>
      <c r="H40" s="11"/>
      <c r="I40" s="11"/>
      <c r="J40" s="11"/>
      <c r="K40" s="11"/>
      <c r="L40" s="11"/>
      <c r="M40" s="11"/>
      <c r="N40" s="11"/>
      <c r="O40" s="11"/>
    </row>
    <row r="41" spans="1:15" s="6" customFormat="1" ht="15.7">
      <c r="A41" s="19" t="s">
        <v>20</v>
      </c>
      <c r="B41" s="18">
        <v>2011</v>
      </c>
      <c r="C41" s="17">
        <v>22579</v>
      </c>
      <c r="D41" s="17">
        <v>81283</v>
      </c>
      <c r="E41" s="17">
        <f>90043-35</f>
        <v>90008</v>
      </c>
      <c r="F41" s="16">
        <f t="shared" si="1"/>
        <v>171291</v>
      </c>
      <c r="G41" s="11"/>
      <c r="H41" s="11"/>
      <c r="I41" s="11"/>
      <c r="J41" s="11"/>
      <c r="K41" s="11"/>
      <c r="L41" s="11"/>
      <c r="M41" s="11"/>
      <c r="N41" s="11"/>
      <c r="O41" s="11"/>
    </row>
    <row r="42" spans="1:15" s="6" customFormat="1" ht="15.7">
      <c r="A42" s="15" t="s">
        <v>21</v>
      </c>
      <c r="B42" s="14">
        <v>2012</v>
      </c>
      <c r="C42" s="13">
        <v>462</v>
      </c>
      <c r="D42" s="13">
        <f t="shared" si="6"/>
        <v>1663</v>
      </c>
      <c r="E42" s="13">
        <v>1100</v>
      </c>
      <c r="F42" s="12">
        <f t="shared" si="1"/>
        <v>2763</v>
      </c>
      <c r="G42" s="11"/>
      <c r="H42" s="11"/>
      <c r="I42" s="11"/>
      <c r="J42" s="11"/>
      <c r="K42" s="11"/>
      <c r="L42" s="11"/>
      <c r="M42" s="11"/>
      <c r="N42" s="11"/>
      <c r="O42" s="11"/>
    </row>
    <row r="43" spans="1:15" s="6" customFormat="1" ht="15.7">
      <c r="A43" s="25" t="s">
        <v>22</v>
      </c>
      <c r="B43" s="14">
        <v>2011</v>
      </c>
      <c r="C43" s="13">
        <v>429</v>
      </c>
      <c r="D43" s="13">
        <f t="shared" si="6"/>
        <v>1544</v>
      </c>
      <c r="E43" s="13">
        <v>1100</v>
      </c>
      <c r="F43" s="12">
        <f t="shared" si="1"/>
        <v>2644</v>
      </c>
      <c r="G43" s="11"/>
      <c r="H43" s="24"/>
      <c r="I43" s="11"/>
      <c r="J43" s="11"/>
      <c r="K43" s="11"/>
      <c r="L43" s="11"/>
      <c r="M43" s="11"/>
      <c r="N43" s="11"/>
      <c r="O43" s="11"/>
    </row>
    <row r="44" spans="1:15" s="6" customFormat="1" ht="15.7">
      <c r="A44" s="23" t="s">
        <v>23</v>
      </c>
      <c r="B44" s="22">
        <v>2012</v>
      </c>
      <c r="C44" s="21">
        <v>2234</v>
      </c>
      <c r="D44" s="21">
        <f t="shared" si="6"/>
        <v>8042</v>
      </c>
      <c r="E44" s="21">
        <v>0</v>
      </c>
      <c r="F44" s="20">
        <f t="shared" si="1"/>
        <v>8042</v>
      </c>
      <c r="G44" s="11"/>
      <c r="H44" s="11"/>
      <c r="I44" s="11"/>
      <c r="J44" s="11"/>
      <c r="K44" s="11"/>
      <c r="L44" s="11"/>
      <c r="M44" s="11"/>
      <c r="N44" s="11"/>
      <c r="O44" s="11"/>
    </row>
    <row r="45" spans="1:15" s="6" customFormat="1" ht="15.7">
      <c r="A45" s="19" t="s">
        <v>24</v>
      </c>
      <c r="B45" s="18">
        <v>2011</v>
      </c>
      <c r="C45" s="17">
        <v>2251</v>
      </c>
      <c r="D45" s="17">
        <f t="shared" si="6"/>
        <v>8104</v>
      </c>
      <c r="E45" s="17">
        <v>0</v>
      </c>
      <c r="F45" s="16">
        <f t="shared" si="1"/>
        <v>8104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1:15" s="6" customFormat="1" ht="15.7">
      <c r="A46" s="15" t="s">
        <v>25</v>
      </c>
      <c r="B46" s="14">
        <v>2012</v>
      </c>
      <c r="C46" s="13">
        <v>14585</v>
      </c>
      <c r="D46" s="13">
        <f t="shared" si="6"/>
        <v>52506</v>
      </c>
      <c r="E46" s="13">
        <v>11573</v>
      </c>
      <c r="F46" s="12">
        <f t="shared" si="1"/>
        <v>64079</v>
      </c>
      <c r="G46" s="11"/>
      <c r="H46" s="11"/>
      <c r="I46" s="11"/>
      <c r="J46" s="11"/>
      <c r="K46" s="11"/>
      <c r="L46" s="11"/>
      <c r="M46" s="11"/>
      <c r="N46" s="11"/>
      <c r="O46" s="11"/>
    </row>
    <row r="47" spans="1:15" s="6" customFormat="1" ht="15.7">
      <c r="A47" s="19" t="s">
        <v>26</v>
      </c>
      <c r="B47" s="18">
        <v>2011</v>
      </c>
      <c r="C47" s="17">
        <v>14296</v>
      </c>
      <c r="D47" s="17">
        <f t="shared" si="6"/>
        <v>51466</v>
      </c>
      <c r="E47" s="17">
        <v>11506</v>
      </c>
      <c r="F47" s="16">
        <f t="shared" si="1"/>
        <v>62972</v>
      </c>
      <c r="G47" s="11"/>
      <c r="H47" s="11"/>
      <c r="I47" s="11"/>
      <c r="J47" s="11"/>
      <c r="K47" s="11"/>
      <c r="L47" s="11"/>
      <c r="M47" s="11"/>
      <c r="N47" s="11"/>
      <c r="O47" s="11"/>
    </row>
    <row r="48" spans="1:15" s="6" customFormat="1" ht="15.7">
      <c r="A48" s="15" t="s">
        <v>27</v>
      </c>
      <c r="B48" s="14">
        <v>2012</v>
      </c>
      <c r="C48" s="13">
        <v>14581</v>
      </c>
      <c r="D48" s="13">
        <f t="shared" si="6"/>
        <v>52492</v>
      </c>
      <c r="E48" s="13">
        <v>43546</v>
      </c>
      <c r="F48" s="12">
        <f t="shared" si="1"/>
        <v>96038</v>
      </c>
      <c r="G48" s="11"/>
      <c r="H48" s="24"/>
      <c r="I48" s="11"/>
      <c r="J48" s="11"/>
      <c r="K48" s="11"/>
      <c r="L48" s="11"/>
      <c r="M48" s="11"/>
      <c r="N48" s="11"/>
      <c r="O48" s="11"/>
    </row>
    <row r="49" spans="1:6" s="6" customFormat="1" ht="16.399999999999999" thickBot="1">
      <c r="A49" s="10" t="s">
        <v>28</v>
      </c>
      <c r="B49" s="9">
        <v>2011</v>
      </c>
      <c r="C49" s="8">
        <v>14200</v>
      </c>
      <c r="D49" s="8">
        <f t="shared" si="6"/>
        <v>51120</v>
      </c>
      <c r="E49" s="8">
        <v>43390</v>
      </c>
      <c r="F49" s="7">
        <f t="shared" si="1"/>
        <v>94510</v>
      </c>
    </row>
    <row r="50" spans="1:6" s="6" customFormat="1" ht="15.7"/>
    <row r="51" spans="1:6" s="6" customFormat="1" ht="15.7"/>
    <row r="52" spans="1:6" s="6" customFormat="1" ht="15.7"/>
    <row r="53" spans="1:6" s="6" customFormat="1" ht="15.7"/>
  </sheetData>
  <mergeCells count="7">
    <mergeCell ref="A2:D2"/>
    <mergeCell ref="A3:F3"/>
    <mergeCell ref="A4:F4"/>
    <mergeCell ref="A6:A8"/>
    <mergeCell ref="C6:D6"/>
    <mergeCell ref="C7:D7"/>
    <mergeCell ref="B7:B9"/>
  </mergeCells>
  <phoneticPr fontId="0" type="noConversion"/>
  <printOptions horizontalCentered="1"/>
  <pageMargins left="0.78740157480314965" right="0.78740157480314965" top="0.6" bottom="0.78740157480314965" header="0.59055118110236227" footer="0.78740157480314965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Tab.7.0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creator>Mgr. Ladislav Krejčí</dc:creator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2014-03-24T14:11:52Z</dcterms:modified>
</cp:coreProperties>
</file>