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7.0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<sst xmlns="http://schemas.openxmlformats.org/spreadsheetml/2006/main" count="60" uniqueCount="54">
  <si>
    <t>Rok</t>
  </si>
  <si>
    <t>Year</t>
  </si>
  <si>
    <t>Tuzemské přírodní zdroje</t>
  </si>
  <si>
    <t>Indigenous Production</t>
  </si>
  <si>
    <t>Dovoz</t>
  </si>
  <si>
    <t>Import</t>
  </si>
  <si>
    <t>Vývoz</t>
  </si>
  <si>
    <t>Export</t>
  </si>
  <si>
    <t>Prvotní energetické zdroje celkem</t>
  </si>
  <si>
    <t>Total Primary Energy Sources</t>
  </si>
  <si>
    <t>Výroba - výtěžky energetických pochodů</t>
  </si>
  <si>
    <t>Konečná spotřeba celkem</t>
  </si>
  <si>
    <t>Transmission and Distribution Losses</t>
  </si>
  <si>
    <t>Fuels Extraction and Preparation Working Consumption</t>
  </si>
  <si>
    <t>Provozovací spotřeba při těžbě a úpravě paliv</t>
  </si>
  <si>
    <t>Working Consumption at Fuels Upgrading Processes</t>
  </si>
  <si>
    <t>Provozovací spotřeba při zušlechťování paliv</t>
  </si>
  <si>
    <t>Spotřeba v zemědělství a lesnictví</t>
  </si>
  <si>
    <t>Consumption in Agriculture and Forestry</t>
  </si>
  <si>
    <t>Spotřeba v průmyslu</t>
  </si>
  <si>
    <t>Consumption in Industry</t>
  </si>
  <si>
    <t>Spotřeba ve stavebnictví</t>
  </si>
  <si>
    <t>Consumption in Construction</t>
  </si>
  <si>
    <t>Spotřeba v dopravě</t>
  </si>
  <si>
    <t>Consumption in Transport</t>
  </si>
  <si>
    <t>Spotřeba ostatních odvětví</t>
  </si>
  <si>
    <t>Consumption in other Sectors</t>
  </si>
  <si>
    <t>Spotřeba v domácnostech</t>
  </si>
  <si>
    <t>Consumption in Households</t>
  </si>
  <si>
    <t xml:space="preserve">Total Final Consumption </t>
  </si>
  <si>
    <t>Electricity Use for Heat Generation</t>
  </si>
  <si>
    <t>Spotřeba elektřiny na výrobu tepla</t>
  </si>
  <si>
    <t>Own Electricity Use for Electricity Generation</t>
  </si>
  <si>
    <t>Vlastní spotřeba elektřiny na výrobu.elektřiny</t>
  </si>
  <si>
    <t>Ztráty v rozvodu energie, skládce a dopravě paliv</t>
  </si>
  <si>
    <t>Charge of Electricity for Repumping and Heat for Electricity Production</t>
  </si>
  <si>
    <t>Vsázka el.na přečerpání a tepla na výrobu elektřiny</t>
  </si>
  <si>
    <t>Total Sources (incl. Transformation Sector and Secondary Energy Sources)</t>
  </si>
  <si>
    <t>Zdroje celkem (včetně výtěžků a druhotných zdrojů)</t>
  </si>
  <si>
    <t>Secondary Energy Sources</t>
  </si>
  <si>
    <t>Druhotné energetické zdroje</t>
  </si>
  <si>
    <t>Transformation Sector (Outputs of Energy Processes)</t>
  </si>
  <si>
    <t>TJ</t>
  </si>
  <si>
    <t>GWh</t>
  </si>
  <si>
    <t>Electricity and Heat</t>
  </si>
  <si>
    <t>Heat</t>
  </si>
  <si>
    <t>Electricity</t>
  </si>
  <si>
    <t xml:space="preserve">Elektřina a teplo </t>
  </si>
  <si>
    <t>Teplo</t>
  </si>
  <si>
    <t xml:space="preserve">Elektřina </t>
  </si>
  <si>
    <t>Electricity and Heat Balance</t>
  </si>
  <si>
    <t>Bilance elektrické a tepelné energie</t>
  </si>
  <si>
    <r>
      <t xml:space="preserve">Období </t>
    </r>
    <r>
      <rPr>
        <i/>
        <sz val="9"/>
        <rFont val="Arial CE"/>
        <family val="0"/>
      </rPr>
      <t>(Period)</t>
    </r>
    <r>
      <rPr>
        <sz val="9"/>
        <rFont val="Arial CE"/>
        <family val="0"/>
      </rPr>
      <t>: 2010, 2009</t>
    </r>
  </si>
  <si>
    <r>
      <t>Tabulka (</t>
    </r>
    <r>
      <rPr>
        <i/>
        <sz val="10"/>
        <rFont val="Arial"/>
        <family val="2"/>
      </rPr>
      <t>Table</t>
    </r>
    <r>
      <rPr>
        <sz val="10"/>
        <rFont val="Arial"/>
        <family val="2"/>
      </rPr>
      <t>): 7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</si>
</sst>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35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sz val="11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13" fillId="0" borderId="10" xfId="53" applyFont="1" applyBorder="1" applyAlignment="1">
      <alignment vertical="top"/>
      <protection/>
    </xf>
    <xf numFmtId="0" fontId="13" fillId="0" borderId="11" xfId="53" applyFont="1" applyBorder="1" applyAlignment="1">
      <alignment vertical="top"/>
      <protection/>
    </xf>
    <xf numFmtId="0" fontId="2" fillId="0" borderId="0" xfId="53">
      <alignment/>
      <protection/>
    </xf>
    <xf numFmtId="0" fontId="11" fillId="0" borderId="0" xfId="53" applyFont="1">
      <alignment/>
      <protection/>
    </xf>
    <xf numFmtId="3" fontId="2" fillId="0" borderId="12" xfId="53" applyNumberFormat="1" applyFont="1" applyBorder="1">
      <alignment/>
      <protection/>
    </xf>
    <xf numFmtId="3" fontId="2" fillId="0" borderId="13" xfId="53" applyNumberFormat="1" applyFont="1" applyBorder="1">
      <alignment/>
      <protection/>
    </xf>
    <xf numFmtId="0" fontId="2" fillId="0" borderId="14" xfId="53" applyFont="1" applyBorder="1" applyAlignment="1">
      <alignment horizontal="center"/>
      <protection/>
    </xf>
    <xf numFmtId="0" fontId="4" fillId="0" borderId="15" xfId="51" applyFont="1" applyBorder="1" applyAlignment="1">
      <alignment wrapText="1"/>
      <protection/>
    </xf>
    <xf numFmtId="0" fontId="12" fillId="0" borderId="0" xfId="53" applyFont="1">
      <alignment/>
      <protection/>
    </xf>
    <xf numFmtId="3" fontId="2" fillId="0" borderId="16" xfId="53" applyNumberFormat="1" applyFont="1" applyBorder="1">
      <alignment/>
      <protection/>
    </xf>
    <xf numFmtId="3" fontId="2" fillId="0" borderId="17" xfId="53" applyNumberFormat="1" applyFont="1" applyBorder="1">
      <alignment/>
      <protection/>
    </xf>
    <xf numFmtId="0" fontId="2" fillId="0" borderId="18" xfId="53" applyFont="1" applyBorder="1" applyAlignment="1">
      <alignment horizontal="center"/>
      <protection/>
    </xf>
    <xf numFmtId="0" fontId="13" fillId="0" borderId="10" xfId="51" applyFont="1" applyBorder="1" applyAlignment="1">
      <alignment wrapText="1"/>
      <protection/>
    </xf>
    <xf numFmtId="3" fontId="2" fillId="0" borderId="19" xfId="53" applyNumberFormat="1" applyFont="1" applyBorder="1">
      <alignment/>
      <protection/>
    </xf>
    <xf numFmtId="3" fontId="2" fillId="0" borderId="20" xfId="53" applyNumberFormat="1" applyFont="1" applyBorder="1">
      <alignment/>
      <protection/>
    </xf>
    <xf numFmtId="0" fontId="2" fillId="0" borderId="21" xfId="53" applyFont="1" applyBorder="1" applyAlignment="1">
      <alignment horizontal="center"/>
      <protection/>
    </xf>
    <xf numFmtId="0" fontId="4" fillId="0" borderId="22" xfId="51" applyFont="1" applyBorder="1" applyAlignment="1">
      <alignment wrapText="1"/>
      <protection/>
    </xf>
    <xf numFmtId="3" fontId="2" fillId="0" borderId="23" xfId="53" applyNumberFormat="1" applyFont="1" applyBorder="1">
      <alignment/>
      <protection/>
    </xf>
    <xf numFmtId="3" fontId="2" fillId="0" borderId="24" xfId="53" applyNumberFormat="1" applyFont="1" applyBorder="1">
      <alignment/>
      <protection/>
    </xf>
    <xf numFmtId="0" fontId="2" fillId="0" borderId="25" xfId="53" applyFont="1" applyBorder="1" applyAlignment="1">
      <alignment horizontal="center"/>
      <protection/>
    </xf>
    <xf numFmtId="0" fontId="13" fillId="0" borderId="11" xfId="51" applyFont="1" applyBorder="1" applyAlignment="1">
      <alignment wrapText="1"/>
      <protection/>
    </xf>
    <xf numFmtId="3" fontId="12" fillId="0" borderId="0" xfId="53" applyNumberFormat="1" applyFont="1">
      <alignment/>
      <protection/>
    </xf>
    <xf numFmtId="0" fontId="4" fillId="0" borderId="10" xfId="51" applyFont="1" applyBorder="1" applyAlignment="1">
      <alignment wrapText="1"/>
      <protection/>
    </xf>
    <xf numFmtId="3" fontId="6" fillId="0" borderId="0" xfId="53" applyNumberFormat="1" applyFont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3" fontId="2" fillId="4" borderId="19" xfId="53" applyNumberFormat="1" applyFont="1" applyFill="1" applyBorder="1">
      <alignment/>
      <protection/>
    </xf>
    <xf numFmtId="3" fontId="2" fillId="4" borderId="20" xfId="53" applyNumberFormat="1" applyFont="1" applyFill="1" applyBorder="1">
      <alignment/>
      <protection/>
    </xf>
    <xf numFmtId="0" fontId="2" fillId="4" borderId="21" xfId="53" applyFont="1" applyFill="1" applyBorder="1" applyAlignment="1">
      <alignment horizontal="center"/>
      <protection/>
    </xf>
    <xf numFmtId="0" fontId="4" fillId="4" borderId="22" xfId="53" applyFont="1" applyFill="1" applyBorder="1" applyAlignment="1">
      <alignment vertical="top"/>
      <protection/>
    </xf>
    <xf numFmtId="3" fontId="2" fillId="4" borderId="23" xfId="53" applyNumberFormat="1" applyFont="1" applyFill="1" applyBorder="1">
      <alignment/>
      <protection/>
    </xf>
    <xf numFmtId="3" fontId="2" fillId="4" borderId="24" xfId="53" applyNumberFormat="1" applyFont="1" applyFill="1" applyBorder="1">
      <alignment/>
      <protection/>
    </xf>
    <xf numFmtId="0" fontId="2" fillId="4" borderId="25" xfId="53" applyFont="1" applyFill="1" applyBorder="1" applyAlignment="1">
      <alignment horizontal="center"/>
      <protection/>
    </xf>
    <xf numFmtId="0" fontId="13" fillId="4" borderId="25" xfId="53" applyFont="1" applyFill="1" applyBorder="1" applyAlignment="1">
      <alignment vertical="top"/>
      <protection/>
    </xf>
    <xf numFmtId="0" fontId="4" fillId="0" borderId="10" xfId="53" applyFont="1" applyBorder="1" applyAlignment="1">
      <alignment vertical="top"/>
      <protection/>
    </xf>
    <xf numFmtId="0" fontId="4" fillId="0" borderId="22" xfId="53" applyFont="1" applyBorder="1" applyAlignment="1">
      <alignment vertical="top"/>
      <protection/>
    </xf>
    <xf numFmtId="3" fontId="2" fillId="0" borderId="24" xfId="53" applyNumberFormat="1" applyFont="1" applyFill="1" applyBorder="1">
      <alignment/>
      <protection/>
    </xf>
    <xf numFmtId="3" fontId="2" fillId="0" borderId="17" xfId="53" applyNumberFormat="1" applyFont="1" applyFill="1" applyBorder="1">
      <alignment/>
      <protection/>
    </xf>
    <xf numFmtId="3" fontId="2" fillId="0" borderId="20" xfId="53" applyNumberFormat="1" applyFont="1" applyFill="1" applyBorder="1">
      <alignment/>
      <protection/>
    </xf>
    <xf numFmtId="3" fontId="2" fillId="0" borderId="16" xfId="53" applyNumberFormat="1" applyFont="1" applyFill="1" applyBorder="1">
      <alignment/>
      <protection/>
    </xf>
    <xf numFmtId="3" fontId="2" fillId="0" borderId="26" xfId="53" applyNumberFormat="1" applyFont="1" applyFill="1" applyBorder="1">
      <alignment/>
      <protection/>
    </xf>
    <xf numFmtId="0" fontId="2" fillId="0" borderId="18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vertical="top"/>
      <protection/>
    </xf>
    <xf numFmtId="0" fontId="13" fillId="0" borderId="10" xfId="53" applyFont="1" applyFill="1" applyBorder="1" applyAlignment="1">
      <alignment vertical="top"/>
      <protection/>
    </xf>
    <xf numFmtId="3" fontId="2" fillId="4" borderId="27" xfId="53" applyNumberFormat="1" applyFont="1" applyFill="1" applyBorder="1">
      <alignment/>
      <protection/>
    </xf>
    <xf numFmtId="3" fontId="2" fillId="4" borderId="28" xfId="53" applyNumberFormat="1" applyFont="1" applyFill="1" applyBorder="1">
      <alignment/>
      <protection/>
    </xf>
    <xf numFmtId="0" fontId="13" fillId="4" borderId="11" xfId="53" applyFont="1" applyFill="1" applyBorder="1" applyAlignment="1">
      <alignment vertical="top"/>
      <protection/>
    </xf>
    <xf numFmtId="3" fontId="2" fillId="0" borderId="29" xfId="53" applyNumberFormat="1" applyFont="1" applyFill="1" applyBorder="1">
      <alignment/>
      <protection/>
    </xf>
    <xf numFmtId="3" fontId="2" fillId="0" borderId="30" xfId="53" applyNumberFormat="1" applyFont="1" applyFill="1" applyBorder="1">
      <alignment/>
      <protection/>
    </xf>
    <xf numFmtId="0" fontId="2" fillId="0" borderId="31" xfId="53" applyFont="1" applyFill="1" applyBorder="1" applyAlignment="1">
      <alignment horizontal="center"/>
      <protection/>
    </xf>
    <xf numFmtId="0" fontId="13" fillId="0" borderId="32" xfId="53" applyFont="1" applyFill="1" applyBorder="1" applyAlignment="1">
      <alignment vertical="top"/>
      <protection/>
    </xf>
    <xf numFmtId="0" fontId="2" fillId="17" borderId="33" xfId="53" applyFont="1" applyFill="1" applyBorder="1" applyAlignment="1">
      <alignment horizontal="center" vertical="top" wrapText="1"/>
      <protection/>
    </xf>
    <xf numFmtId="0" fontId="2" fillId="17" borderId="34" xfId="53" applyFont="1" applyFill="1" applyBorder="1" applyAlignment="1">
      <alignment horizontal="center" vertical="top" wrapText="1"/>
      <protection/>
    </xf>
    <xf numFmtId="0" fontId="13" fillId="17" borderId="10" xfId="53" applyFont="1" applyFill="1" applyBorder="1" applyAlignment="1">
      <alignment horizontal="center"/>
      <protection/>
    </xf>
    <xf numFmtId="0" fontId="13" fillId="17" borderId="16" xfId="53" applyFont="1" applyFill="1" applyBorder="1" applyAlignment="1">
      <alignment horizontal="center" vertical="top" wrapText="1"/>
      <protection/>
    </xf>
    <xf numFmtId="0" fontId="13" fillId="17" borderId="17" xfId="53" applyFont="1" applyFill="1" applyBorder="1" applyAlignment="1">
      <alignment horizontal="center" vertical="top" wrapText="1"/>
      <protection/>
    </xf>
    <xf numFmtId="0" fontId="7" fillId="0" borderId="0" xfId="53" applyFont="1">
      <alignment/>
      <protection/>
    </xf>
    <xf numFmtId="0" fontId="4" fillId="17" borderId="35" xfId="53" applyFont="1" applyFill="1" applyBorder="1" applyAlignment="1">
      <alignment horizontal="center" vertical="top" wrapText="1"/>
      <protection/>
    </xf>
    <xf numFmtId="0" fontId="4" fillId="17" borderId="36" xfId="53" applyFont="1" applyFill="1" applyBorder="1" applyAlignment="1">
      <alignment horizontal="center" vertical="top" wrapText="1"/>
      <protection/>
    </xf>
    <xf numFmtId="0" fontId="13" fillId="17" borderId="37" xfId="53" applyFont="1" applyFill="1" applyBorder="1" applyAlignment="1">
      <alignment horizontal="center" vertical="top" wrapText="1"/>
      <protection/>
    </xf>
    <xf numFmtId="0" fontId="13" fillId="17" borderId="38" xfId="53" applyFont="1" applyFill="1" applyBorder="1" applyAlignment="1">
      <alignment horizontal="center" vertical="top" wrapText="1"/>
      <protection/>
    </xf>
    <xf numFmtId="0" fontId="13" fillId="17" borderId="39" xfId="53" applyFont="1" applyFill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8" fillId="0" borderId="0" xfId="51" applyFont="1" applyAlignment="1">
      <alignment/>
      <protection/>
    </xf>
    <xf numFmtId="0" fontId="17" fillId="0" borderId="0" xfId="51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16" fillId="0" borderId="0" xfId="51" applyFont="1" applyAlignment="1">
      <alignment horizontal="center"/>
      <protection/>
    </xf>
    <xf numFmtId="0" fontId="13" fillId="17" borderId="40" xfId="53" applyFont="1" applyFill="1" applyBorder="1" applyAlignment="1">
      <alignment horizontal="center"/>
      <protection/>
    </xf>
    <xf numFmtId="0" fontId="13" fillId="17" borderId="41" xfId="53" applyFont="1" applyFill="1" applyBorder="1" applyAlignment="1">
      <alignment horizontal="center"/>
      <protection/>
    </xf>
    <xf numFmtId="0" fontId="13" fillId="17" borderId="11" xfId="53" applyFont="1" applyFill="1" applyBorder="1" applyAlignment="1">
      <alignment horizontal="center"/>
      <protection/>
    </xf>
    <xf numFmtId="0" fontId="13" fillId="17" borderId="38" xfId="53" applyFont="1" applyFill="1" applyBorder="1" applyAlignment="1">
      <alignment horizontal="center" vertical="top" wrapText="1"/>
      <protection/>
    </xf>
    <xf numFmtId="0" fontId="4" fillId="17" borderId="36" xfId="53" applyFont="1" applyFill="1" applyBorder="1" applyAlignment="1">
      <alignment horizontal="center" vertical="top" wrapText="1"/>
      <protection/>
    </xf>
    <xf numFmtId="0" fontId="4" fillId="17" borderId="42" xfId="53" applyFont="1" applyFill="1" applyBorder="1" applyAlignment="1">
      <alignment horizontal="center" vertical="center"/>
      <protection/>
    </xf>
    <xf numFmtId="0" fontId="4" fillId="17" borderId="43" xfId="53" applyFont="1" applyFill="1" applyBorder="1" applyAlignment="1">
      <alignment horizontal="center" vertical="center"/>
      <protection/>
    </xf>
    <xf numFmtId="0" fontId="4" fillId="17" borderId="44" xfId="53" applyFont="1" applyFill="1" applyBorder="1" applyAlignment="1">
      <alignment horizontal="center" vertical="center"/>
      <protection/>
    </xf>
  </cellXfs>
  <cellStyles count="5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Hyperlink" xfId="39"/>
    <cellStyle name="Chybně" xfId="40"/>
    <cellStyle name="Kontrolní buňka" xfId="41"/>
    <cellStyle name="Měna0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normální_A2" xfId="52"/>
    <cellStyle name="normální_A4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65.125" style="5" customWidth="1"/>
    <col min="2" max="2" width="5.625" style="5" customWidth="1"/>
    <col min="3" max="5" width="12.75390625" style="5" customWidth="1"/>
    <col min="6" max="6" width="18.25390625" style="5" customWidth="1"/>
    <col min="7" max="7" width="9.125" style="5" customWidth="1"/>
    <col min="8" max="8" width="9.625" style="5" bestFit="1" customWidth="1"/>
    <col min="9" max="16384" width="9.125" style="5" customWidth="1"/>
  </cols>
  <sheetData>
    <row r="1" spans="1:4" ht="12.75">
      <c r="A1" s="2" t="s">
        <v>53</v>
      </c>
      <c r="B1" s="1"/>
      <c r="C1" s="1"/>
      <c r="D1" s="1"/>
    </row>
    <row r="2" spans="1:4" ht="12.75">
      <c r="A2" s="66" t="s">
        <v>52</v>
      </c>
      <c r="B2" s="66"/>
      <c r="C2" s="66"/>
      <c r="D2" s="66"/>
    </row>
    <row r="3" spans="1:6" ht="15">
      <c r="A3" s="67" t="s">
        <v>51</v>
      </c>
      <c r="B3" s="68"/>
      <c r="C3" s="68"/>
      <c r="D3" s="68"/>
      <c r="E3" s="68"/>
      <c r="F3" s="68"/>
    </row>
    <row r="4" spans="1:6" ht="14.25">
      <c r="A4" s="69" t="s">
        <v>50</v>
      </c>
      <c r="B4" s="68"/>
      <c r="C4" s="68"/>
      <c r="D4" s="68"/>
      <c r="E4" s="68"/>
      <c r="F4" s="68"/>
    </row>
    <row r="5" s="65" customFormat="1" ht="7.5" customHeight="1" thickBot="1"/>
    <row r="6" spans="1:6" s="27" customFormat="1" ht="12.75">
      <c r="A6" s="70"/>
      <c r="B6" s="64" t="s">
        <v>0</v>
      </c>
      <c r="C6" s="73" t="s">
        <v>49</v>
      </c>
      <c r="D6" s="73"/>
      <c r="E6" s="63" t="s">
        <v>48</v>
      </c>
      <c r="F6" s="62" t="s">
        <v>47</v>
      </c>
    </row>
    <row r="7" spans="1:6" s="59" customFormat="1" ht="12.75">
      <c r="A7" s="71"/>
      <c r="B7" s="75" t="s">
        <v>1</v>
      </c>
      <c r="C7" s="74" t="s">
        <v>46</v>
      </c>
      <c r="D7" s="74"/>
      <c r="E7" s="61" t="s">
        <v>45</v>
      </c>
      <c r="F7" s="60" t="s">
        <v>44</v>
      </c>
    </row>
    <row r="8" spans="1:6" s="27" customFormat="1" ht="12.75" customHeight="1" hidden="1" thickBot="1">
      <c r="A8" s="72"/>
      <c r="B8" s="76"/>
      <c r="C8" s="58" t="s">
        <v>43</v>
      </c>
      <c r="D8" s="58" t="s">
        <v>42</v>
      </c>
      <c r="E8" s="58" t="s">
        <v>42</v>
      </c>
      <c r="F8" s="57" t="s">
        <v>42</v>
      </c>
    </row>
    <row r="9" spans="1:6" s="27" customFormat="1" ht="12.75" customHeight="1" thickBot="1">
      <c r="A9" s="56"/>
      <c r="B9" s="77"/>
      <c r="C9" s="55" t="s">
        <v>43</v>
      </c>
      <c r="D9" s="55" t="s">
        <v>42</v>
      </c>
      <c r="E9" s="55" t="s">
        <v>42</v>
      </c>
      <c r="F9" s="54" t="s">
        <v>42</v>
      </c>
    </row>
    <row r="10" spans="1:15" s="27" customFormat="1" ht="12.75">
      <c r="A10" s="53" t="s">
        <v>2</v>
      </c>
      <c r="B10" s="52">
        <v>2010</v>
      </c>
      <c r="C10" s="51">
        <v>3741</v>
      </c>
      <c r="D10" s="51">
        <f aca="true" t="shared" si="0" ref="D10:D35">+C10*3.6</f>
        <v>13467.6</v>
      </c>
      <c r="E10" s="51">
        <v>295763</v>
      </c>
      <c r="F10" s="50">
        <f aca="true" t="shared" si="1" ref="F10:F49">+E10+D10</f>
        <v>309230.6</v>
      </c>
      <c r="G10" s="28"/>
      <c r="H10" s="28"/>
      <c r="I10" s="28"/>
      <c r="J10" s="28"/>
      <c r="K10" s="28"/>
      <c r="L10" s="28"/>
      <c r="M10" s="28"/>
      <c r="N10" s="28"/>
      <c r="O10" s="28"/>
    </row>
    <row r="11" spans="1:15" s="27" customFormat="1" ht="12.75">
      <c r="A11" s="45" t="s">
        <v>3</v>
      </c>
      <c r="B11" s="44">
        <v>2009</v>
      </c>
      <c r="C11" s="40">
        <v>2807</v>
      </c>
      <c r="D11" s="40">
        <f t="shared" si="0"/>
        <v>10105.2</v>
      </c>
      <c r="E11" s="40">
        <v>287692</v>
      </c>
      <c r="F11" s="42">
        <f t="shared" si="1"/>
        <v>297797.2</v>
      </c>
      <c r="G11" s="28"/>
      <c r="H11" s="28"/>
      <c r="I11" s="28"/>
      <c r="J11" s="28"/>
      <c r="K11" s="28"/>
      <c r="L11" s="28"/>
      <c r="M11" s="28"/>
      <c r="N11" s="28"/>
      <c r="O11" s="28"/>
    </row>
    <row r="12" spans="1:15" s="27" customFormat="1" ht="12.75">
      <c r="A12" s="4" t="s">
        <v>4</v>
      </c>
      <c r="B12" s="22">
        <v>2010</v>
      </c>
      <c r="C12" s="21">
        <v>6642</v>
      </c>
      <c r="D12" s="21">
        <f t="shared" si="0"/>
        <v>23911.2</v>
      </c>
      <c r="E12" s="21">
        <v>0</v>
      </c>
      <c r="F12" s="20">
        <f t="shared" si="1"/>
        <v>23911.2</v>
      </c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.75">
      <c r="A13" s="38" t="s">
        <v>5</v>
      </c>
      <c r="B13" s="18">
        <v>2009</v>
      </c>
      <c r="C13" s="17">
        <v>8586</v>
      </c>
      <c r="D13" s="17">
        <f t="shared" si="0"/>
        <v>30909.600000000002</v>
      </c>
      <c r="E13" s="17">
        <v>0</v>
      </c>
      <c r="F13" s="16">
        <f t="shared" si="1"/>
        <v>30909.600000000002</v>
      </c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" t="s">
        <v>6</v>
      </c>
      <c r="B14" s="14">
        <v>2010</v>
      </c>
      <c r="C14" s="13">
        <v>21590</v>
      </c>
      <c r="D14" s="13">
        <f t="shared" si="0"/>
        <v>77724</v>
      </c>
      <c r="E14" s="13">
        <v>0</v>
      </c>
      <c r="F14" s="12">
        <f t="shared" si="1"/>
        <v>77724</v>
      </c>
      <c r="G14" s="28"/>
      <c r="H14" s="28"/>
      <c r="I14" s="28"/>
      <c r="J14" s="28"/>
      <c r="K14" s="28"/>
      <c r="L14" s="28"/>
      <c r="M14" s="28"/>
      <c r="N14" s="28"/>
      <c r="O14" s="28"/>
    </row>
    <row r="15" spans="1:15" s="27" customFormat="1" ht="12.75">
      <c r="A15" s="37" t="s">
        <v>7</v>
      </c>
      <c r="B15" s="14">
        <v>2009</v>
      </c>
      <c r="C15" s="13">
        <v>22230</v>
      </c>
      <c r="D15" s="13">
        <f t="shared" si="0"/>
        <v>80028</v>
      </c>
      <c r="E15" s="13">
        <v>0</v>
      </c>
      <c r="F15" s="12">
        <f t="shared" si="1"/>
        <v>80028</v>
      </c>
      <c r="G15" s="28"/>
      <c r="H15" s="28"/>
      <c r="I15" s="28"/>
      <c r="J15" s="28"/>
      <c r="K15" s="28"/>
      <c r="L15" s="28"/>
      <c r="M15" s="28"/>
      <c r="N15" s="28"/>
      <c r="O15" s="28"/>
    </row>
    <row r="16" spans="1:15" s="27" customFormat="1" ht="12.75">
      <c r="A16" s="49" t="s">
        <v>8</v>
      </c>
      <c r="B16" s="35">
        <v>2010</v>
      </c>
      <c r="C16" s="34">
        <f>+C10+C12-C14</f>
        <v>-11207</v>
      </c>
      <c r="D16" s="48">
        <f t="shared" si="0"/>
        <v>-40345.200000000004</v>
      </c>
      <c r="E16" s="34">
        <f>+E10+E12-E14</f>
        <v>295763</v>
      </c>
      <c r="F16" s="33">
        <f t="shared" si="1"/>
        <v>255417.8</v>
      </c>
      <c r="G16" s="26"/>
      <c r="H16" s="28"/>
      <c r="I16" s="28"/>
      <c r="J16" s="28"/>
      <c r="K16" s="28"/>
      <c r="L16" s="28"/>
      <c r="M16" s="28"/>
      <c r="N16" s="28"/>
      <c r="O16" s="28"/>
    </row>
    <row r="17" spans="1:15" s="27" customFormat="1" ht="12.75">
      <c r="A17" s="32" t="s">
        <v>9</v>
      </c>
      <c r="B17" s="31">
        <v>2009</v>
      </c>
      <c r="C17" s="30">
        <f>+C11+C13-C15</f>
        <v>-10837</v>
      </c>
      <c r="D17" s="47">
        <f t="shared" si="0"/>
        <v>-39013.200000000004</v>
      </c>
      <c r="E17" s="30">
        <f>+E11+E13-E15</f>
        <v>287692</v>
      </c>
      <c r="F17" s="29">
        <f t="shared" si="1"/>
        <v>248678.8</v>
      </c>
      <c r="G17" s="28"/>
      <c r="H17" s="28"/>
      <c r="I17" s="28"/>
      <c r="J17" s="28"/>
      <c r="K17" s="28"/>
      <c r="L17" s="28"/>
      <c r="M17" s="28"/>
      <c r="N17" s="28"/>
      <c r="O17" s="28"/>
    </row>
    <row r="18" spans="1:15" s="27" customFormat="1" ht="12.75">
      <c r="A18" s="3" t="s">
        <v>10</v>
      </c>
      <c r="B18" s="14">
        <v>2010</v>
      </c>
      <c r="C18" s="13">
        <v>82169</v>
      </c>
      <c r="D18" s="13">
        <f t="shared" si="0"/>
        <v>295808.4</v>
      </c>
      <c r="E18" s="13">
        <v>192755</v>
      </c>
      <c r="F18" s="12">
        <f t="shared" si="1"/>
        <v>488563.4</v>
      </c>
      <c r="G18" s="28"/>
      <c r="H18" s="28"/>
      <c r="I18" s="28"/>
      <c r="J18" s="28"/>
      <c r="K18" s="28"/>
      <c r="L18" s="28"/>
      <c r="M18" s="28"/>
      <c r="N18" s="28"/>
      <c r="O18" s="28"/>
    </row>
    <row r="19" spans="1:15" s="27" customFormat="1" ht="12.75">
      <c r="A19" s="37" t="s">
        <v>41</v>
      </c>
      <c r="B19" s="14">
        <v>2009</v>
      </c>
      <c r="C19" s="13">
        <v>79443</v>
      </c>
      <c r="D19" s="13">
        <f t="shared" si="0"/>
        <v>285994.8</v>
      </c>
      <c r="E19" s="13">
        <v>174203</v>
      </c>
      <c r="F19" s="12">
        <f t="shared" si="1"/>
        <v>460197.8</v>
      </c>
      <c r="G19" s="28"/>
      <c r="H19" s="28"/>
      <c r="I19" s="28"/>
      <c r="J19" s="28"/>
      <c r="K19" s="28"/>
      <c r="L19" s="28"/>
      <c r="M19" s="28"/>
      <c r="N19" s="28"/>
      <c r="O19" s="28"/>
    </row>
    <row r="20" spans="1:15" s="27" customFormat="1" ht="12.75">
      <c r="A20" s="4" t="s">
        <v>40</v>
      </c>
      <c r="B20" s="22">
        <v>2010</v>
      </c>
      <c r="C20" s="21">
        <v>0</v>
      </c>
      <c r="D20" s="21">
        <f t="shared" si="0"/>
        <v>0</v>
      </c>
      <c r="E20" s="21">
        <v>8173</v>
      </c>
      <c r="F20" s="20">
        <f t="shared" si="1"/>
        <v>8173</v>
      </c>
      <c r="G20" s="28"/>
      <c r="H20" s="28"/>
      <c r="I20" s="28"/>
      <c r="J20" s="28"/>
      <c r="K20" s="28"/>
      <c r="L20" s="28"/>
      <c r="M20" s="28"/>
      <c r="N20" s="28"/>
      <c r="O20" s="28"/>
    </row>
    <row r="21" spans="1:15" s="27" customFormat="1" ht="12.75">
      <c r="A21" s="38" t="s">
        <v>39</v>
      </c>
      <c r="B21" s="18">
        <v>2009</v>
      </c>
      <c r="C21" s="17">
        <v>0</v>
      </c>
      <c r="D21" s="17">
        <f t="shared" si="0"/>
        <v>0</v>
      </c>
      <c r="E21" s="17">
        <v>6683</v>
      </c>
      <c r="F21" s="16">
        <f t="shared" si="1"/>
        <v>6683</v>
      </c>
      <c r="G21" s="28"/>
      <c r="H21" s="26"/>
      <c r="I21" s="28"/>
      <c r="J21" s="28"/>
      <c r="K21" s="28"/>
      <c r="L21" s="28"/>
      <c r="M21" s="28"/>
      <c r="N21" s="28"/>
      <c r="O21" s="28"/>
    </row>
    <row r="22" spans="1:15" s="27" customFormat="1" ht="12.75">
      <c r="A22" s="46" t="s">
        <v>38</v>
      </c>
      <c r="B22" s="44">
        <v>2010</v>
      </c>
      <c r="C22" s="40">
        <f>+C20+C18+C16</f>
        <v>70962</v>
      </c>
      <c r="D22" s="43">
        <f t="shared" si="0"/>
        <v>255463.2</v>
      </c>
      <c r="E22" s="39">
        <f>+E20+E18+E16</f>
        <v>496691</v>
      </c>
      <c r="F22" s="42">
        <f t="shared" si="1"/>
        <v>752154.2</v>
      </c>
      <c r="G22" s="26"/>
      <c r="H22" s="26"/>
      <c r="I22" s="28"/>
      <c r="J22" s="28"/>
      <c r="K22" s="28"/>
      <c r="L22" s="28"/>
      <c r="M22" s="28"/>
      <c r="N22" s="28"/>
      <c r="O22" s="28"/>
    </row>
    <row r="23" spans="1:15" s="27" customFormat="1" ht="12.75">
      <c r="A23" s="45" t="s">
        <v>37</v>
      </c>
      <c r="B23" s="44">
        <v>2009</v>
      </c>
      <c r="C23" s="40">
        <f>+C21+C19+C17</f>
        <v>68606</v>
      </c>
      <c r="D23" s="43">
        <f t="shared" si="0"/>
        <v>246981.6</v>
      </c>
      <c r="E23" s="41">
        <f>+E17+E19+E21</f>
        <v>468578</v>
      </c>
      <c r="F23" s="42">
        <f t="shared" si="1"/>
        <v>715559.6</v>
      </c>
      <c r="G23" s="26"/>
      <c r="H23" s="28"/>
      <c r="I23" s="28"/>
      <c r="J23" s="28"/>
      <c r="K23" s="28"/>
      <c r="L23" s="28"/>
      <c r="M23" s="28"/>
      <c r="N23" s="28"/>
      <c r="O23" s="28"/>
    </row>
    <row r="24" spans="1:15" s="27" customFormat="1" ht="12.75">
      <c r="A24" s="4" t="s">
        <v>36</v>
      </c>
      <c r="B24" s="22">
        <v>2010</v>
      </c>
      <c r="C24" s="21">
        <v>795</v>
      </c>
      <c r="D24" s="21">
        <f t="shared" si="0"/>
        <v>2862</v>
      </c>
      <c r="E24" s="21">
        <v>294931</v>
      </c>
      <c r="F24" s="20">
        <f t="shared" si="1"/>
        <v>297793</v>
      </c>
      <c r="G24" s="28"/>
      <c r="H24" s="26"/>
      <c r="I24" s="28"/>
      <c r="J24" s="28"/>
      <c r="K24" s="28"/>
      <c r="L24" s="28"/>
      <c r="M24" s="28"/>
      <c r="N24" s="28"/>
      <c r="O24" s="28"/>
    </row>
    <row r="25" spans="1:15" s="27" customFormat="1" ht="12.75">
      <c r="A25" s="38" t="s">
        <v>35</v>
      </c>
      <c r="B25" s="18">
        <v>2009</v>
      </c>
      <c r="C25" s="17">
        <v>747</v>
      </c>
      <c r="D25" s="17">
        <f t="shared" si="0"/>
        <v>2689.2000000000003</v>
      </c>
      <c r="E25" s="17">
        <v>287159</v>
      </c>
      <c r="F25" s="16">
        <f t="shared" si="1"/>
        <v>289848.2</v>
      </c>
      <c r="G25" s="28"/>
      <c r="H25" s="26"/>
      <c r="I25" s="28"/>
      <c r="J25" s="28"/>
      <c r="K25" s="28"/>
      <c r="L25" s="28"/>
      <c r="M25" s="28"/>
      <c r="N25" s="28"/>
      <c r="O25" s="28"/>
    </row>
    <row r="26" spans="1:15" s="27" customFormat="1" ht="12.75">
      <c r="A26" s="3" t="s">
        <v>16</v>
      </c>
      <c r="B26" s="14">
        <v>2010</v>
      </c>
      <c r="C26" s="40">
        <v>597</v>
      </c>
      <c r="D26" s="40">
        <f t="shared" si="0"/>
        <v>2149.2000000000003</v>
      </c>
      <c r="E26" s="40">
        <v>12545</v>
      </c>
      <c r="F26" s="12">
        <f t="shared" si="1"/>
        <v>14694.2</v>
      </c>
      <c r="G26" s="28"/>
      <c r="H26" s="26"/>
      <c r="I26" s="28"/>
      <c r="J26" s="28"/>
      <c r="K26" s="28"/>
      <c r="L26" s="28"/>
      <c r="M26" s="28"/>
      <c r="N26" s="28"/>
      <c r="O26" s="28"/>
    </row>
    <row r="27" spans="1:15" s="27" customFormat="1" ht="12.75">
      <c r="A27" s="37" t="s">
        <v>15</v>
      </c>
      <c r="B27" s="14">
        <v>2009</v>
      </c>
      <c r="C27" s="40">
        <v>583</v>
      </c>
      <c r="D27" s="40">
        <f t="shared" si="0"/>
        <v>2098.8</v>
      </c>
      <c r="E27" s="40">
        <v>12399</v>
      </c>
      <c r="F27" s="12">
        <f t="shared" si="1"/>
        <v>14497.8</v>
      </c>
      <c r="G27" s="28"/>
      <c r="H27" s="28"/>
      <c r="I27" s="28"/>
      <c r="J27" s="28"/>
      <c r="K27" s="28"/>
      <c r="L27" s="28"/>
      <c r="M27" s="28"/>
      <c r="N27" s="28"/>
      <c r="O27" s="28"/>
    </row>
    <row r="28" spans="1:15" s="27" customFormat="1" ht="12.75">
      <c r="A28" s="4" t="s">
        <v>33</v>
      </c>
      <c r="B28" s="22">
        <v>2010</v>
      </c>
      <c r="C28" s="39">
        <v>6446</v>
      </c>
      <c r="D28" s="39">
        <f t="shared" si="0"/>
        <v>23205.600000000002</v>
      </c>
      <c r="E28" s="39">
        <v>0</v>
      </c>
      <c r="F28" s="20">
        <f t="shared" si="1"/>
        <v>23205.600000000002</v>
      </c>
      <c r="G28" s="28"/>
      <c r="H28" s="28"/>
      <c r="I28" s="28"/>
      <c r="J28" s="28"/>
      <c r="K28" s="28"/>
      <c r="L28" s="28"/>
      <c r="M28" s="28"/>
      <c r="N28" s="28"/>
      <c r="O28" s="28"/>
    </row>
    <row r="29" spans="1:15" s="27" customFormat="1" ht="12.75">
      <c r="A29" s="38" t="s">
        <v>32</v>
      </c>
      <c r="B29" s="18">
        <v>2009</v>
      </c>
      <c r="C29" s="41">
        <v>6260</v>
      </c>
      <c r="D29" s="41">
        <f t="shared" si="0"/>
        <v>22536</v>
      </c>
      <c r="E29" s="41">
        <v>0</v>
      </c>
      <c r="F29" s="16">
        <f t="shared" si="1"/>
        <v>22536</v>
      </c>
      <c r="G29" s="28"/>
      <c r="H29" s="28"/>
      <c r="I29" s="28"/>
      <c r="J29" s="28"/>
      <c r="K29" s="28"/>
      <c r="L29" s="28"/>
      <c r="M29" s="28"/>
      <c r="N29" s="28"/>
      <c r="O29" s="28"/>
    </row>
    <row r="30" spans="1:15" s="27" customFormat="1" ht="12.75">
      <c r="A30" s="3" t="s">
        <v>31</v>
      </c>
      <c r="B30" s="14">
        <v>2010</v>
      </c>
      <c r="C30" s="40">
        <v>1752</v>
      </c>
      <c r="D30" s="40">
        <f t="shared" si="0"/>
        <v>6307.2</v>
      </c>
      <c r="E30" s="40">
        <v>0</v>
      </c>
      <c r="F30" s="12">
        <f t="shared" si="1"/>
        <v>6307.2</v>
      </c>
      <c r="G30" s="28"/>
      <c r="H30" s="28"/>
      <c r="I30" s="28"/>
      <c r="J30" s="28"/>
      <c r="K30" s="28"/>
      <c r="L30" s="28"/>
      <c r="M30" s="28"/>
      <c r="N30" s="28"/>
      <c r="O30" s="28"/>
    </row>
    <row r="31" spans="1:15" s="27" customFormat="1" ht="12.75">
      <c r="A31" s="37" t="s">
        <v>30</v>
      </c>
      <c r="B31" s="14">
        <v>2009</v>
      </c>
      <c r="C31" s="40">
        <v>1576</v>
      </c>
      <c r="D31" s="40">
        <f t="shared" si="0"/>
        <v>5673.6</v>
      </c>
      <c r="E31" s="40">
        <v>0</v>
      </c>
      <c r="F31" s="12">
        <f t="shared" si="1"/>
        <v>5673.6</v>
      </c>
      <c r="G31" s="28"/>
      <c r="H31" s="28"/>
      <c r="I31" s="28"/>
      <c r="J31" s="28"/>
      <c r="K31" s="28"/>
      <c r="L31" s="28"/>
      <c r="M31" s="28"/>
      <c r="N31" s="28"/>
      <c r="O31" s="28"/>
    </row>
    <row r="32" spans="1:15" s="27" customFormat="1" ht="12.75">
      <c r="A32" s="4" t="s">
        <v>14</v>
      </c>
      <c r="B32" s="22">
        <v>2010</v>
      </c>
      <c r="C32" s="39">
        <v>1295</v>
      </c>
      <c r="D32" s="39">
        <f t="shared" si="0"/>
        <v>4662</v>
      </c>
      <c r="E32" s="39">
        <v>4194</v>
      </c>
      <c r="F32" s="20">
        <f t="shared" si="1"/>
        <v>8856</v>
      </c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.75">
      <c r="A33" s="38" t="s">
        <v>13</v>
      </c>
      <c r="B33" s="18">
        <v>2009</v>
      </c>
      <c r="C33" s="17">
        <v>1529</v>
      </c>
      <c r="D33" s="17">
        <f t="shared" si="0"/>
        <v>5504.400000000001</v>
      </c>
      <c r="E33" s="17">
        <v>4288</v>
      </c>
      <c r="F33" s="16">
        <f t="shared" si="1"/>
        <v>9792.400000000001</v>
      </c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.75">
      <c r="A34" s="3" t="s">
        <v>34</v>
      </c>
      <c r="B34" s="14">
        <v>2010</v>
      </c>
      <c r="C34" s="13">
        <v>4466</v>
      </c>
      <c r="D34" s="13">
        <f t="shared" si="0"/>
        <v>16077.6</v>
      </c>
      <c r="E34" s="13">
        <v>19363</v>
      </c>
      <c r="F34" s="12">
        <f t="shared" si="1"/>
        <v>35440.6</v>
      </c>
      <c r="G34" s="28"/>
      <c r="H34" s="28"/>
      <c r="I34" s="28"/>
      <c r="J34" s="28"/>
      <c r="K34" s="28"/>
      <c r="L34" s="28"/>
      <c r="M34" s="28"/>
      <c r="N34" s="28"/>
      <c r="O34" s="28"/>
    </row>
    <row r="35" spans="1:15" s="27" customFormat="1" ht="12.75">
      <c r="A35" s="37" t="s">
        <v>12</v>
      </c>
      <c r="B35" s="14">
        <v>2009</v>
      </c>
      <c r="C35" s="13">
        <v>4487</v>
      </c>
      <c r="D35" s="13">
        <f t="shared" si="0"/>
        <v>16153.2</v>
      </c>
      <c r="E35" s="13">
        <v>17598</v>
      </c>
      <c r="F35" s="12">
        <f t="shared" si="1"/>
        <v>33751.2</v>
      </c>
      <c r="G35" s="28"/>
      <c r="H35" s="26"/>
      <c r="I35" s="26"/>
      <c r="J35" s="28"/>
      <c r="K35" s="28"/>
      <c r="L35" s="28"/>
      <c r="M35" s="28"/>
      <c r="N35" s="28"/>
      <c r="O35" s="28"/>
    </row>
    <row r="36" spans="1:15" s="27" customFormat="1" ht="12.75">
      <c r="A36" s="36" t="s">
        <v>11</v>
      </c>
      <c r="B36" s="35">
        <v>2010</v>
      </c>
      <c r="C36" s="34">
        <f>+C22-C24-C26-C28-C30-C32-C34</f>
        <v>55611</v>
      </c>
      <c r="D36" s="34">
        <f>+D22-D24-D26-D28-D30-D32-D34</f>
        <v>200199.59999999998</v>
      </c>
      <c r="E36" s="34">
        <f>+E22-E24-E26-E28-E30-E32-E34</f>
        <v>165658</v>
      </c>
      <c r="F36" s="33">
        <f t="shared" si="1"/>
        <v>365857.6</v>
      </c>
      <c r="G36" s="26"/>
      <c r="H36" s="26"/>
      <c r="I36" s="28"/>
      <c r="J36" s="28"/>
      <c r="K36" s="28"/>
      <c r="L36" s="28"/>
      <c r="M36" s="28"/>
      <c r="N36" s="28"/>
      <c r="O36" s="28"/>
    </row>
    <row r="37" spans="1:15" s="27" customFormat="1" ht="12.75">
      <c r="A37" s="32" t="s">
        <v>29</v>
      </c>
      <c r="B37" s="31">
        <v>2009</v>
      </c>
      <c r="C37" s="30">
        <f>+C23-C25-C27-C29-C31-C33-C35</f>
        <v>53424</v>
      </c>
      <c r="D37" s="30">
        <f>+D23-D25-D27-D29-D31-D33-D35+1</f>
        <v>192327.4</v>
      </c>
      <c r="E37" s="30">
        <f>+E23-E25-E27-E29-E31-E33-E35</f>
        <v>147134</v>
      </c>
      <c r="F37" s="29">
        <f t="shared" si="1"/>
        <v>339461.4</v>
      </c>
      <c r="G37" s="26"/>
      <c r="H37" s="26"/>
      <c r="I37" s="28"/>
      <c r="J37" s="26"/>
      <c r="K37" s="28"/>
      <c r="L37" s="28"/>
      <c r="M37" s="28"/>
      <c r="N37" s="28"/>
      <c r="O37" s="28"/>
    </row>
    <row r="38" spans="1:15" s="6" customFormat="1" ht="15.75">
      <c r="A38" s="15" t="s">
        <v>17</v>
      </c>
      <c r="B38" s="14">
        <v>2010</v>
      </c>
      <c r="C38" s="13">
        <v>1052</v>
      </c>
      <c r="D38" s="13">
        <f>+C38*3.6</f>
        <v>3787.2000000000003</v>
      </c>
      <c r="E38" s="13">
        <v>1579</v>
      </c>
      <c r="F38" s="12">
        <f t="shared" si="1"/>
        <v>5366.200000000001</v>
      </c>
      <c r="G38" s="26"/>
      <c r="H38" s="11"/>
      <c r="I38" s="11"/>
      <c r="J38" s="11"/>
      <c r="K38" s="11"/>
      <c r="L38" s="11"/>
      <c r="M38" s="11"/>
      <c r="N38" s="11"/>
      <c r="O38" s="11"/>
    </row>
    <row r="39" spans="1:15" s="6" customFormat="1" ht="15.75">
      <c r="A39" s="25" t="s">
        <v>18</v>
      </c>
      <c r="B39" s="14">
        <v>2009</v>
      </c>
      <c r="C39" s="13">
        <v>929</v>
      </c>
      <c r="D39" s="13">
        <f>+C39*3.6</f>
        <v>3344.4</v>
      </c>
      <c r="E39" s="13">
        <v>968</v>
      </c>
      <c r="F39" s="12">
        <f t="shared" si="1"/>
        <v>4312.4</v>
      </c>
      <c r="G39" s="11"/>
      <c r="H39" s="11"/>
      <c r="I39" s="11"/>
      <c r="J39" s="11"/>
      <c r="K39" s="11"/>
      <c r="L39" s="11"/>
      <c r="M39" s="11"/>
      <c r="N39" s="11"/>
      <c r="O39" s="11"/>
    </row>
    <row r="40" spans="1:15" s="6" customFormat="1" ht="15.75">
      <c r="A40" s="23" t="s">
        <v>19</v>
      </c>
      <c r="B40" s="22">
        <v>2010</v>
      </c>
      <c r="C40" s="21">
        <v>22169</v>
      </c>
      <c r="D40" s="21">
        <f>+C40*3.6</f>
        <v>79808.40000000001</v>
      </c>
      <c r="E40" s="21">
        <v>101192</v>
      </c>
      <c r="F40" s="20">
        <f t="shared" si="1"/>
        <v>181000.40000000002</v>
      </c>
      <c r="G40" s="11"/>
      <c r="H40" s="11"/>
      <c r="I40" s="11"/>
      <c r="J40" s="11"/>
      <c r="K40" s="11"/>
      <c r="L40" s="11"/>
      <c r="M40" s="11"/>
      <c r="N40" s="11"/>
      <c r="O40" s="11"/>
    </row>
    <row r="41" spans="1:15" s="6" customFormat="1" ht="15.75">
      <c r="A41" s="19" t="s">
        <v>20</v>
      </c>
      <c r="B41" s="18">
        <v>2009</v>
      </c>
      <c r="C41" s="17">
        <v>20785</v>
      </c>
      <c r="D41" s="17">
        <f>+C41*3.6+1</f>
        <v>74827</v>
      </c>
      <c r="E41" s="17">
        <v>87306</v>
      </c>
      <c r="F41" s="16">
        <f t="shared" si="1"/>
        <v>162133</v>
      </c>
      <c r="G41" s="11"/>
      <c r="H41" s="11"/>
      <c r="I41" s="11"/>
      <c r="J41" s="11"/>
      <c r="K41" s="11"/>
      <c r="L41" s="11"/>
      <c r="M41" s="11"/>
      <c r="N41" s="11"/>
      <c r="O41" s="11"/>
    </row>
    <row r="42" spans="1:15" s="6" customFormat="1" ht="15.75">
      <c r="A42" s="15" t="s">
        <v>21</v>
      </c>
      <c r="B42" s="14">
        <v>2010</v>
      </c>
      <c r="C42" s="13">
        <v>316</v>
      </c>
      <c r="D42" s="13">
        <f aca="true" t="shared" si="2" ref="D42:D49">+C42*3.6</f>
        <v>1137.6000000000001</v>
      </c>
      <c r="E42" s="13">
        <v>1206</v>
      </c>
      <c r="F42" s="12">
        <f t="shared" si="1"/>
        <v>2343.6000000000004</v>
      </c>
      <c r="G42" s="11"/>
      <c r="H42" s="11"/>
      <c r="I42" s="11"/>
      <c r="J42" s="11"/>
      <c r="K42" s="11"/>
      <c r="L42" s="11"/>
      <c r="M42" s="11"/>
      <c r="N42" s="11"/>
      <c r="O42" s="11"/>
    </row>
    <row r="43" spans="1:15" s="6" customFormat="1" ht="15.75">
      <c r="A43" s="25" t="s">
        <v>22</v>
      </c>
      <c r="B43" s="14">
        <v>2009</v>
      </c>
      <c r="C43" s="13">
        <v>475</v>
      </c>
      <c r="D43" s="13">
        <f t="shared" si="2"/>
        <v>1710</v>
      </c>
      <c r="E43" s="13">
        <v>1975</v>
      </c>
      <c r="F43" s="12">
        <f t="shared" si="1"/>
        <v>3685</v>
      </c>
      <c r="G43" s="11"/>
      <c r="H43" s="24"/>
      <c r="I43" s="11"/>
      <c r="J43" s="11"/>
      <c r="K43" s="11"/>
      <c r="L43" s="11"/>
      <c r="M43" s="11"/>
      <c r="N43" s="11"/>
      <c r="O43" s="11"/>
    </row>
    <row r="44" spans="1:15" s="6" customFormat="1" ht="15.75">
      <c r="A44" s="23" t="s">
        <v>23</v>
      </c>
      <c r="B44" s="22">
        <v>2010</v>
      </c>
      <c r="C44" s="21">
        <v>2196</v>
      </c>
      <c r="D44" s="21">
        <f t="shared" si="2"/>
        <v>7905.6</v>
      </c>
      <c r="E44" s="21">
        <v>0</v>
      </c>
      <c r="F44" s="20">
        <f t="shared" si="1"/>
        <v>7905.6</v>
      </c>
      <c r="G44" s="11"/>
      <c r="H44" s="11"/>
      <c r="I44" s="11"/>
      <c r="J44" s="11"/>
      <c r="K44" s="11"/>
      <c r="L44" s="11"/>
      <c r="M44" s="11"/>
      <c r="N44" s="11"/>
      <c r="O44" s="11"/>
    </row>
    <row r="45" spans="1:15" s="6" customFormat="1" ht="15.75">
      <c r="A45" s="19" t="s">
        <v>24</v>
      </c>
      <c r="B45" s="18">
        <v>2009</v>
      </c>
      <c r="C45" s="17">
        <v>2070</v>
      </c>
      <c r="D45" s="17">
        <f t="shared" si="2"/>
        <v>7452</v>
      </c>
      <c r="E45" s="17">
        <v>0</v>
      </c>
      <c r="F45" s="16">
        <f t="shared" si="1"/>
        <v>7452</v>
      </c>
      <c r="G45" s="11"/>
      <c r="H45" s="11"/>
      <c r="I45" s="11"/>
      <c r="J45" s="11"/>
      <c r="K45" s="11"/>
      <c r="L45" s="11"/>
      <c r="M45" s="11"/>
      <c r="N45" s="11"/>
      <c r="O45" s="11"/>
    </row>
    <row r="46" spans="1:15" s="6" customFormat="1" ht="15.75">
      <c r="A46" s="15" t="s">
        <v>25</v>
      </c>
      <c r="B46" s="14">
        <v>2010</v>
      </c>
      <c r="C46" s="13">
        <f>13988+862</f>
        <v>14850</v>
      </c>
      <c r="D46" s="13">
        <f t="shared" si="2"/>
        <v>53460</v>
      </c>
      <c r="E46" s="13">
        <v>11516</v>
      </c>
      <c r="F46" s="12">
        <f t="shared" si="1"/>
        <v>64976</v>
      </c>
      <c r="G46" s="11"/>
      <c r="H46" s="11"/>
      <c r="I46" s="11"/>
      <c r="J46" s="11"/>
      <c r="K46" s="11"/>
      <c r="L46" s="11"/>
      <c r="M46" s="11"/>
      <c r="N46" s="11"/>
      <c r="O46" s="11"/>
    </row>
    <row r="47" spans="1:15" s="6" customFormat="1" ht="15.75">
      <c r="A47" s="19" t="s">
        <v>26</v>
      </c>
      <c r="B47" s="18">
        <v>2009</v>
      </c>
      <c r="C47" s="17">
        <v>14478</v>
      </c>
      <c r="D47" s="17">
        <f t="shared" si="2"/>
        <v>52120.8</v>
      </c>
      <c r="E47" s="17">
        <v>10228</v>
      </c>
      <c r="F47" s="16">
        <f t="shared" si="1"/>
        <v>62348.8</v>
      </c>
      <c r="G47" s="11"/>
      <c r="H47" s="11"/>
      <c r="I47" s="11"/>
      <c r="J47" s="11"/>
      <c r="K47" s="11"/>
      <c r="L47" s="11"/>
      <c r="M47" s="11"/>
      <c r="N47" s="11"/>
      <c r="O47" s="11"/>
    </row>
    <row r="48" spans="1:15" s="6" customFormat="1" ht="15.75">
      <c r="A48" s="15" t="s">
        <v>27</v>
      </c>
      <c r="B48" s="14">
        <v>2010</v>
      </c>
      <c r="C48" s="13">
        <v>15028</v>
      </c>
      <c r="D48" s="13">
        <f t="shared" si="2"/>
        <v>54100.8</v>
      </c>
      <c r="E48" s="13">
        <v>50165</v>
      </c>
      <c r="F48" s="12">
        <f t="shared" si="1"/>
        <v>104265.8</v>
      </c>
      <c r="G48" s="11"/>
      <c r="H48" s="24"/>
      <c r="I48" s="11"/>
      <c r="J48" s="11"/>
      <c r="K48" s="11"/>
      <c r="L48" s="11"/>
      <c r="M48" s="11"/>
      <c r="N48" s="11"/>
      <c r="O48" s="11"/>
    </row>
    <row r="49" spans="1:6" s="6" customFormat="1" ht="16.5" thickBot="1">
      <c r="A49" s="10" t="s">
        <v>28</v>
      </c>
      <c r="B49" s="9">
        <v>2009</v>
      </c>
      <c r="C49" s="8">
        <v>14687</v>
      </c>
      <c r="D49" s="8">
        <f t="shared" si="2"/>
        <v>52873.200000000004</v>
      </c>
      <c r="E49" s="8">
        <v>46657</v>
      </c>
      <c r="F49" s="7">
        <f t="shared" si="1"/>
        <v>99530.20000000001</v>
      </c>
    </row>
    <row r="50" s="6" customFormat="1" ht="15.75"/>
    <row r="51" s="6" customFormat="1" ht="15.75"/>
    <row r="52" s="6" customFormat="1" ht="15.75"/>
    <row r="53" s="6" customFormat="1" ht="15.75"/>
  </sheetData>
  <sheetProtection/>
  <mergeCells count="7">
    <mergeCell ref="A2:D2"/>
    <mergeCell ref="A3:F3"/>
    <mergeCell ref="A4:F4"/>
    <mergeCell ref="A6:A8"/>
    <mergeCell ref="C6:D6"/>
    <mergeCell ref="C7:D7"/>
    <mergeCell ref="B7:B9"/>
  </mergeCells>
  <printOptions horizontalCentered="1"/>
  <pageMargins left="0.7874015748031497" right="0.7874015748031497" top="0.6" bottom="0.7874015748031497" header="0.5905511811023623" footer="0.7874015748031497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korbel</cp:lastModifiedBy>
  <cp:lastPrinted>2012-02-16T15:15:10Z</cp:lastPrinted>
  <dcterms:created xsi:type="dcterms:W3CDTF">2009-05-21T11:48:04Z</dcterms:created>
  <dcterms:modified xsi:type="dcterms:W3CDTF">2012-04-11T08:00:48Z</dcterms:modified>
  <cp:category/>
  <cp:version/>
  <cp:contentType/>
  <cp:contentStatus/>
</cp:coreProperties>
</file>