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790" activeTab="0"/>
  </bookViews>
  <sheets>
    <sheet name="a" sheetId="1" r:id="rId1"/>
  </sheets>
  <definedNames>
    <definedName name="_xlnm.Print_Area" localSheetId="0">'a'!$A$1:$H$49</definedName>
  </definedNames>
  <calcPr fullCalcOnLoad="1"/>
</workbook>
</file>

<file path=xl/sharedStrings.xml><?xml version="1.0" encoding="utf-8"?>
<sst xmlns="http://schemas.openxmlformats.org/spreadsheetml/2006/main" count="96" uniqueCount="36">
  <si>
    <t>NÁRODNÍ ÚČTY</t>
  </si>
  <si>
    <t>NATIONAL ACCOUNTS</t>
  </si>
  <si>
    <t>CZK million</t>
  </si>
  <si>
    <t>Položky</t>
  </si>
  <si>
    <t>Items</t>
  </si>
  <si>
    <t>Výdaje na konečnou spotřebu</t>
  </si>
  <si>
    <r>
      <t>5-</t>
    </r>
    <r>
      <rPr>
        <sz val="10"/>
        <rFont val="Arial CE"/>
        <family val="2"/>
      </rPr>
      <t>7.</t>
    </r>
    <r>
      <rPr>
        <b/>
        <sz val="10"/>
        <rFont val="Arial CE"/>
        <family val="0"/>
      </rPr>
      <t xml:space="preserve"> Důchody a běžné výdaje podle sektorů</t>
    </r>
  </si>
  <si>
    <t>Hrubé národní úspory (5-6+7)</t>
  </si>
  <si>
    <t>Hrubý disponibilní důchod (3+4)</t>
  </si>
  <si>
    <t>Final consumption expenditure</t>
  </si>
  <si>
    <t>v mil. Kč</t>
  </si>
  <si>
    <r>
      <t xml:space="preserve">    </t>
    </r>
    <r>
      <rPr>
        <i/>
        <sz val="10"/>
        <rFont val="Arial CE"/>
        <family val="2"/>
      </rPr>
      <t xml:space="preserve">  Income and current expenditure: by sector</t>
    </r>
  </si>
  <si>
    <t xml:space="preserve">Gross disposable income (3+4) </t>
  </si>
  <si>
    <t xml:space="preserve">Gross national saving (5-6+7) </t>
  </si>
  <si>
    <t xml:space="preserve">Net primary income  </t>
  </si>
  <si>
    <t>nefinanční podniky</t>
  </si>
  <si>
    <t>finanční instituce</t>
  </si>
  <si>
    <t>vládní instituce</t>
  </si>
  <si>
    <t>domácnosti</t>
  </si>
  <si>
    <t>NISD</t>
  </si>
  <si>
    <t>čisté daně z produktů</t>
  </si>
  <si>
    <t>Non-financial corporations</t>
  </si>
  <si>
    <t>Financial corporations</t>
  </si>
  <si>
    <t>General government</t>
  </si>
  <si>
    <t>Households</t>
  </si>
  <si>
    <t>NPISHs</t>
  </si>
  <si>
    <t>Net taxes on products</t>
  </si>
  <si>
    <t>Hrubý domácí produkt / hrubá
   přidaná hodnota</t>
  </si>
  <si>
    <t>Čisté prvotní důchody  (saldo 
  s nerezidenty)</t>
  </si>
  <si>
    <t>Čisté druhotné důchody - NH 
  celkem</t>
  </si>
  <si>
    <t>Hrubý národní důchod / saldo
  prvotních důchodů (1+2)</t>
  </si>
  <si>
    <t>Úprava o změny čistého podílu 
  domácností na rezervách 
  penzijních fondů</t>
  </si>
  <si>
    <t>Gross domestic product / Gross 
  value added</t>
  </si>
  <si>
    <t>Gross national income / Primary 
  income balance (1+2)</t>
  </si>
  <si>
    <t>Net secondary income - total 
  economy</t>
  </si>
  <si>
    <t xml:space="preserve">Adjustment for change in net 
  equity of households in reserves 
  of pension funds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</si>
</sst>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3">
    <fill>
      <patternFill/>
    </fill>
    <fill>
      <patternFill patternType="gray125"/>
    </fill>
    <fill>
      <patternFill patternType="gray0625">
        <fgColor indexed="9"/>
        <bgColor indexed="9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ill="0" applyAlignment="0" applyProtection="0"/>
    <xf numFmtId="4" fontId="0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7" fontId="0" fillId="0" borderId="0" applyFill="0" applyBorder="0" applyAlignment="0" applyProtection="0"/>
    <xf numFmtId="2" fontId="0" fillId="0" borderId="0" applyFill="0" applyBorder="0" applyAlignment="0" applyProtection="0"/>
    <xf numFmtId="10" fontId="0" fillId="0" borderId="0" applyFill="0" applyBorder="0" applyAlignment="0" applyProtection="0"/>
  </cellStyleXfs>
  <cellXfs count="60">
    <xf numFmtId="1" fontId="0" fillId="0" borderId="0" xfId="0" applyAlignment="1">
      <alignment/>
    </xf>
    <xf numFmtId="1" fontId="6" fillId="0" borderId="0" xfId="0" applyFont="1" applyAlignment="1">
      <alignment/>
    </xf>
    <xf numFmtId="1" fontId="10" fillId="0" borderId="0" xfId="0" applyFont="1" applyAlignment="1">
      <alignment horizontal="left"/>
    </xf>
    <xf numFmtId="1" fontId="11" fillId="0" borderId="0" xfId="0" applyFont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1" fontId="0" fillId="2" borderId="0" xfId="0" applyFill="1" applyAlignment="1">
      <alignment/>
    </xf>
    <xf numFmtId="0" fontId="0" fillId="2" borderId="0" xfId="0" applyFill="1" applyAlignment="1">
      <alignment/>
    </xf>
    <xf numFmtId="1" fontId="6" fillId="2" borderId="0" xfId="0" applyFont="1" applyFill="1" applyAlignment="1">
      <alignment/>
    </xf>
    <xf numFmtId="3" fontId="12" fillId="2" borderId="0" xfId="0" applyNumberFormat="1" applyFont="1" applyFill="1" applyAlignment="1">
      <alignment/>
    </xf>
    <xf numFmtId="1" fontId="7" fillId="0" borderId="0" xfId="0" applyFont="1" applyAlignment="1">
      <alignment/>
    </xf>
    <xf numFmtId="1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6" fillId="0" borderId="0" xfId="0" applyFont="1" applyBorder="1" applyAlignment="1">
      <alignment/>
    </xf>
    <xf numFmtId="1" fontId="6" fillId="0" borderId="0" xfId="0" applyFont="1" applyBorder="1" applyAlignment="1">
      <alignment/>
    </xf>
    <xf numFmtId="1" fontId="0" fillId="0" borderId="0" xfId="0" applyAlignment="1">
      <alignment wrapText="1"/>
    </xf>
    <xf numFmtId="1" fontId="17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" fontId="6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vertical="top"/>
    </xf>
    <xf numFmtId="1" fontId="16" fillId="0" borderId="5" xfId="0" applyFont="1" applyFill="1" applyBorder="1" applyAlignment="1">
      <alignment horizontal="left" wrapText="1"/>
    </xf>
    <xf numFmtId="3" fontId="16" fillId="0" borderId="5" xfId="0" applyNumberFormat="1" applyFont="1" applyFill="1" applyBorder="1" applyAlignment="1">
      <alignment/>
    </xf>
    <xf numFmtId="3" fontId="16" fillId="0" borderId="6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5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" fontId="18" fillId="0" borderId="0" xfId="0" applyFont="1" applyFill="1" applyBorder="1" applyAlignment="1">
      <alignment horizontal="right"/>
    </xf>
    <xf numFmtId="1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Font="1" applyFill="1" applyBorder="1" applyAlignment="1">
      <alignment vertical="top"/>
    </xf>
    <xf numFmtId="1" fontId="16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center" vertical="center" wrapText="1"/>
    </xf>
    <xf numFmtId="1" fontId="17" fillId="0" borderId="0" xfId="0" applyFont="1" applyFill="1" applyBorder="1" applyAlignment="1">
      <alignment horizontal="left" wrapText="1"/>
    </xf>
    <xf numFmtId="1" fontId="18" fillId="0" borderId="5" xfId="0" applyFont="1" applyFill="1" applyBorder="1" applyAlignment="1">
      <alignment horizontal="left" wrapText="1" indent="1"/>
    </xf>
    <xf numFmtId="1" fontId="19" fillId="0" borderId="2" xfId="0" applyFont="1" applyFill="1" applyBorder="1" applyAlignment="1">
      <alignment horizontal="left" wrapText="1" indent="1"/>
    </xf>
    <xf numFmtId="0" fontId="19" fillId="0" borderId="2" xfId="0" applyFont="1" applyFill="1" applyBorder="1" applyAlignment="1">
      <alignment horizontal="left" wrapText="1" inden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" fontId="3" fillId="0" borderId="0" xfId="0" applyFont="1" applyFill="1" applyAlignment="1">
      <alignment/>
    </xf>
    <xf numFmtId="1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3" xfId="0" applyFont="1" applyFill="1" applyBorder="1" applyAlignment="1">
      <alignment/>
    </xf>
  </cellXfs>
  <cellStyles count="9">
    <cellStyle name="Normal" xfId="0"/>
    <cellStyle name="Celkem" xfId="15"/>
    <cellStyle name="Comma" xfId="16"/>
    <cellStyle name="Datum" xfId="17"/>
    <cellStyle name="HEADING1" xfId="18"/>
    <cellStyle name="HEADING2" xfId="19"/>
    <cellStyle name="Currency" xfId="20"/>
    <cellStyle name="Pevný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showZeros="0" tabSelected="1" workbookViewId="0" topLeftCell="A1">
      <selection activeCell="A1" sqref="A1:B1"/>
    </sheetView>
  </sheetViews>
  <sheetFormatPr defaultColWidth="8.88671875" defaultRowHeight="15"/>
  <cols>
    <col min="1" max="1" width="1.2265625" style="1" customWidth="1"/>
    <col min="2" max="2" width="17.5546875" style="1" customWidth="1"/>
    <col min="3" max="7" width="5.3359375" style="1" customWidth="1"/>
    <col min="8" max="8" width="17.99609375" style="1" customWidth="1"/>
    <col min="9" max="16384" width="8.4453125" style="1" customWidth="1"/>
  </cols>
  <sheetData>
    <row r="1" spans="1:8" ht="12.75" customHeight="1">
      <c r="A1" s="58" t="s">
        <v>0</v>
      </c>
      <c r="B1" s="55"/>
      <c r="C1" s="18"/>
      <c r="D1" s="18"/>
      <c r="E1" s="18"/>
      <c r="F1" s="19"/>
      <c r="G1" s="19"/>
      <c r="H1" s="20" t="s">
        <v>1</v>
      </c>
    </row>
    <row r="2" spans="1:12" ht="12.75" customHeight="1">
      <c r="A2" s="58" t="s">
        <v>6</v>
      </c>
      <c r="B2" s="55"/>
      <c r="C2" s="55"/>
      <c r="D2" s="55"/>
      <c r="E2" s="55"/>
      <c r="F2" s="21"/>
      <c r="G2" s="21"/>
      <c r="H2" s="20"/>
      <c r="I2" s="2"/>
      <c r="L2" s="10"/>
    </row>
    <row r="3" spans="1:12" ht="12.75" customHeight="1">
      <c r="A3" s="53" t="s">
        <v>11</v>
      </c>
      <c r="B3" s="54"/>
      <c r="C3" s="54"/>
      <c r="D3" s="55"/>
      <c r="E3" s="55"/>
      <c r="F3" s="21"/>
      <c r="G3" s="21"/>
      <c r="H3" s="20"/>
      <c r="I3" s="2"/>
      <c r="L3" s="10"/>
    </row>
    <row r="4" spans="1:8" ht="12.75" customHeight="1" thickBot="1">
      <c r="A4" s="59" t="s">
        <v>10</v>
      </c>
      <c r="B4" s="59"/>
      <c r="C4" s="22"/>
      <c r="D4" s="22"/>
      <c r="E4" s="22"/>
      <c r="F4" s="22"/>
      <c r="G4" s="22"/>
      <c r="H4" s="23" t="s">
        <v>2</v>
      </c>
    </row>
    <row r="5" spans="1:8" ht="15.75" thickBot="1">
      <c r="A5" s="56" t="s">
        <v>3</v>
      </c>
      <c r="B5" s="57"/>
      <c r="C5" s="45">
        <v>1995</v>
      </c>
      <c r="D5" s="50">
        <v>1999</v>
      </c>
      <c r="E5" s="51">
        <v>2000</v>
      </c>
      <c r="F5" s="52">
        <v>2001</v>
      </c>
      <c r="G5" s="51">
        <v>2002</v>
      </c>
      <c r="H5" s="24" t="s">
        <v>4</v>
      </c>
    </row>
    <row r="6" spans="1:9" ht="21" customHeight="1">
      <c r="A6" s="25">
        <v>1</v>
      </c>
      <c r="B6" s="26" t="s">
        <v>27</v>
      </c>
      <c r="C6" s="27">
        <f>SUM(C7:C12)-46554</f>
        <v>1466681</v>
      </c>
      <c r="D6" s="27">
        <f>SUM(D7:D12)-43943</f>
        <v>2041353</v>
      </c>
      <c r="E6" s="27">
        <f>SUM(E7:E12)-35146</f>
        <v>2150058</v>
      </c>
      <c r="F6" s="27">
        <f>SUM(F7:F12)-37904</f>
        <v>2315255</v>
      </c>
      <c r="G6" s="27">
        <f>SUM(G7:G12)-42548</f>
        <v>2414669</v>
      </c>
      <c r="H6" s="17" t="s">
        <v>32</v>
      </c>
      <c r="I6" s="16"/>
    </row>
    <row r="7" spans="1:8" ht="9.75" customHeight="1">
      <c r="A7" s="30"/>
      <c r="B7" s="47" t="s">
        <v>15</v>
      </c>
      <c r="C7" s="31">
        <v>795547</v>
      </c>
      <c r="D7" s="32">
        <v>1129225</v>
      </c>
      <c r="E7" s="33">
        <v>1208194</v>
      </c>
      <c r="F7" s="43">
        <v>1290270</v>
      </c>
      <c r="G7" s="33">
        <v>1346865</v>
      </c>
      <c r="H7" s="48" t="s">
        <v>21</v>
      </c>
    </row>
    <row r="8" spans="1:8" ht="9.75" customHeight="1">
      <c r="A8" s="30"/>
      <c r="B8" s="47" t="s">
        <v>16</v>
      </c>
      <c r="C8" s="34">
        <v>43419</v>
      </c>
      <c r="D8" s="35">
        <v>62756</v>
      </c>
      <c r="E8" s="36">
        <v>44163</v>
      </c>
      <c r="F8" s="44">
        <v>62703</v>
      </c>
      <c r="G8" s="36">
        <v>72107</v>
      </c>
      <c r="H8" s="48" t="s">
        <v>22</v>
      </c>
    </row>
    <row r="9" spans="1:8" ht="9.75" customHeight="1">
      <c r="A9" s="30"/>
      <c r="B9" s="47" t="s">
        <v>17</v>
      </c>
      <c r="C9" s="34">
        <v>189507</v>
      </c>
      <c r="D9" s="35">
        <v>269337</v>
      </c>
      <c r="E9" s="36">
        <v>276206</v>
      </c>
      <c r="F9" s="44">
        <v>297717</v>
      </c>
      <c r="G9" s="36">
        <v>312780</v>
      </c>
      <c r="H9" s="48" t="s">
        <v>23</v>
      </c>
    </row>
    <row r="10" spans="1:8" ht="9.75" customHeight="1">
      <c r="A10" s="30"/>
      <c r="B10" s="47" t="s">
        <v>18</v>
      </c>
      <c r="C10" s="34">
        <v>339084</v>
      </c>
      <c r="D10" s="35">
        <v>415542</v>
      </c>
      <c r="E10" s="36">
        <v>442724</v>
      </c>
      <c r="F10" s="44">
        <v>474377</v>
      </c>
      <c r="G10" s="36">
        <v>492589</v>
      </c>
      <c r="H10" s="48" t="s">
        <v>24</v>
      </c>
    </row>
    <row r="11" spans="1:8" ht="9.75" customHeight="1">
      <c r="A11" s="30"/>
      <c r="B11" s="47" t="s">
        <v>19</v>
      </c>
      <c r="C11" s="34">
        <v>5382</v>
      </c>
      <c r="D11" s="35">
        <v>7308</v>
      </c>
      <c r="E11" s="36">
        <v>8194</v>
      </c>
      <c r="F11" s="44">
        <v>8246</v>
      </c>
      <c r="G11" s="36">
        <v>7390</v>
      </c>
      <c r="H11" s="48" t="s">
        <v>25</v>
      </c>
    </row>
    <row r="12" spans="1:8" ht="9.75" customHeight="1">
      <c r="A12" s="30"/>
      <c r="B12" s="47" t="s">
        <v>20</v>
      </c>
      <c r="C12" s="34">
        <v>140296</v>
      </c>
      <c r="D12" s="35">
        <v>201128</v>
      </c>
      <c r="E12" s="36">
        <v>205723</v>
      </c>
      <c r="F12" s="44">
        <v>219846</v>
      </c>
      <c r="G12" s="36">
        <v>225486</v>
      </c>
      <c r="H12" s="48" t="s">
        <v>26</v>
      </c>
    </row>
    <row r="13" spans="1:8" ht="19.5" customHeight="1">
      <c r="A13" s="25">
        <v>2</v>
      </c>
      <c r="B13" s="26" t="s">
        <v>28</v>
      </c>
      <c r="C13" s="27">
        <v>-7221</v>
      </c>
      <c r="D13" s="28">
        <f>SUM(D14:D18)-201128</f>
        <v>-46673</v>
      </c>
      <c r="E13" s="28">
        <f>SUM(E14:E18)-205723</f>
        <v>-53195</v>
      </c>
      <c r="F13" s="37">
        <f>SUM(F14:F18)-219846</f>
        <v>-83786</v>
      </c>
      <c r="G13" s="29">
        <f>SUM(G14:G18)-225486</f>
        <v>-116247</v>
      </c>
      <c r="H13" s="17" t="s">
        <v>14</v>
      </c>
    </row>
    <row r="14" spans="1:8" ht="9.75" customHeight="1">
      <c r="A14" s="30"/>
      <c r="B14" s="47" t="s">
        <v>15</v>
      </c>
      <c r="C14" s="34">
        <v>-551507</v>
      </c>
      <c r="D14" s="35">
        <v>-779675</v>
      </c>
      <c r="E14" s="36">
        <v>-803322</v>
      </c>
      <c r="F14" s="44">
        <v>-864852</v>
      </c>
      <c r="G14" s="36">
        <v>-947919</v>
      </c>
      <c r="H14" s="48" t="s">
        <v>21</v>
      </c>
    </row>
    <row r="15" spans="1:8" ht="9.75" customHeight="1">
      <c r="A15" s="30"/>
      <c r="B15" s="47" t="s">
        <v>16</v>
      </c>
      <c r="C15" s="34">
        <v>45478</v>
      </c>
      <c r="D15" s="35">
        <v>40892</v>
      </c>
      <c r="E15" s="36">
        <v>36518</v>
      </c>
      <c r="F15" s="44">
        <v>31338</v>
      </c>
      <c r="G15" s="36">
        <v>24267</v>
      </c>
      <c r="H15" s="48" t="s">
        <v>22</v>
      </c>
    </row>
    <row r="16" spans="1:8" ht="9.75" customHeight="1">
      <c r="A16" s="30"/>
      <c r="B16" s="47" t="s">
        <v>17</v>
      </c>
      <c r="C16" s="34">
        <v>28745</v>
      </c>
      <c r="D16" s="35">
        <v>17739</v>
      </c>
      <c r="E16" s="36">
        <v>23716</v>
      </c>
      <c r="F16" s="44">
        <v>13181</v>
      </c>
      <c r="G16" s="36">
        <v>6900</v>
      </c>
      <c r="H16" s="48" t="s">
        <v>23</v>
      </c>
    </row>
    <row r="17" spans="1:8" ht="9.75" customHeight="1">
      <c r="A17" s="30"/>
      <c r="B17" s="47" t="s">
        <v>18</v>
      </c>
      <c r="C17" s="34">
        <v>614546</v>
      </c>
      <c r="D17" s="35">
        <v>880183</v>
      </c>
      <c r="E17" s="36">
        <v>901412</v>
      </c>
      <c r="F17" s="44">
        <v>962732</v>
      </c>
      <c r="G17" s="36">
        <v>1032570</v>
      </c>
      <c r="H17" s="48" t="s">
        <v>24</v>
      </c>
    </row>
    <row r="18" spans="1:8" ht="9.75" customHeight="1">
      <c r="A18" s="30"/>
      <c r="B18" s="47" t="s">
        <v>19</v>
      </c>
      <c r="C18" s="34">
        <v>-4187</v>
      </c>
      <c r="D18" s="35">
        <v>-4684</v>
      </c>
      <c r="E18" s="36">
        <v>-5796</v>
      </c>
      <c r="F18" s="44">
        <v>-6339</v>
      </c>
      <c r="G18" s="36">
        <v>-6579</v>
      </c>
      <c r="H18" s="48" t="s">
        <v>25</v>
      </c>
    </row>
    <row r="19" spans="1:8" ht="19.5" customHeight="1">
      <c r="A19" s="25">
        <v>3</v>
      </c>
      <c r="B19" s="26" t="s">
        <v>30</v>
      </c>
      <c r="C19" s="27">
        <f>SUM(C20:C24)</f>
        <v>1459460</v>
      </c>
      <c r="D19" s="27">
        <f>SUM(D20:D24)</f>
        <v>1994680</v>
      </c>
      <c r="E19" s="27">
        <f>SUM(E20:E24)</f>
        <v>2096863</v>
      </c>
      <c r="F19" s="27">
        <f>SUM(F20:F24)</f>
        <v>2231469</v>
      </c>
      <c r="G19" s="27">
        <f>SUM(G20:G24)</f>
        <v>2298422</v>
      </c>
      <c r="H19" s="17" t="s">
        <v>33</v>
      </c>
    </row>
    <row r="20" spans="1:8" ht="9.75" customHeight="1">
      <c r="A20" s="30"/>
      <c r="B20" s="47" t="s">
        <v>15</v>
      </c>
      <c r="C20" s="34">
        <v>244040</v>
      </c>
      <c r="D20" s="35">
        <v>349550</v>
      </c>
      <c r="E20" s="36">
        <v>404872</v>
      </c>
      <c r="F20" s="44">
        <v>425418</v>
      </c>
      <c r="G20" s="36">
        <v>398946</v>
      </c>
      <c r="H20" s="48" t="s">
        <v>21</v>
      </c>
    </row>
    <row r="21" spans="1:8" ht="9.75" customHeight="1">
      <c r="A21" s="30"/>
      <c r="B21" s="47" t="s">
        <v>16</v>
      </c>
      <c r="C21" s="34">
        <v>42343</v>
      </c>
      <c r="D21" s="35">
        <v>59705</v>
      </c>
      <c r="E21" s="36">
        <v>45535</v>
      </c>
      <c r="F21" s="44">
        <v>56137</v>
      </c>
      <c r="G21" s="36">
        <v>53826</v>
      </c>
      <c r="H21" s="48" t="s">
        <v>22</v>
      </c>
    </row>
    <row r="22" spans="1:8" ht="9.75" customHeight="1">
      <c r="A22" s="30"/>
      <c r="B22" s="47" t="s">
        <v>17</v>
      </c>
      <c r="C22" s="34">
        <v>218252</v>
      </c>
      <c r="D22" s="35">
        <v>287076</v>
      </c>
      <c r="E22" s="36">
        <v>299922</v>
      </c>
      <c r="F22" s="44">
        <v>310898</v>
      </c>
      <c r="G22" s="36">
        <v>319680</v>
      </c>
      <c r="H22" s="48" t="s">
        <v>23</v>
      </c>
    </row>
    <row r="23" spans="1:8" ht="9.75" customHeight="1">
      <c r="A23" s="30"/>
      <c r="B23" s="47" t="s">
        <v>18</v>
      </c>
      <c r="C23" s="34">
        <v>953630</v>
      </c>
      <c r="D23" s="35">
        <v>1295725</v>
      </c>
      <c r="E23" s="36">
        <v>1344136</v>
      </c>
      <c r="F23" s="44">
        <v>1437109</v>
      </c>
      <c r="G23" s="36">
        <v>1525159</v>
      </c>
      <c r="H23" s="48" t="s">
        <v>24</v>
      </c>
    </row>
    <row r="24" spans="1:8" ht="9.75" customHeight="1">
      <c r="A24" s="30"/>
      <c r="B24" s="47" t="s">
        <v>19</v>
      </c>
      <c r="C24" s="34">
        <v>1195</v>
      </c>
      <c r="D24" s="35">
        <v>2624</v>
      </c>
      <c r="E24" s="36">
        <v>2398</v>
      </c>
      <c r="F24" s="44">
        <v>1907</v>
      </c>
      <c r="G24" s="36">
        <v>811</v>
      </c>
      <c r="H24" s="48" t="s">
        <v>25</v>
      </c>
    </row>
    <row r="25" spans="1:9" ht="19.5" customHeight="1">
      <c r="A25" s="25">
        <v>4</v>
      </c>
      <c r="B25" s="26" t="s">
        <v>29</v>
      </c>
      <c r="C25" s="27">
        <f>SUM(C26:C30)</f>
        <v>15190</v>
      </c>
      <c r="D25" s="27">
        <f>SUM(D26:D30)</f>
        <v>20414</v>
      </c>
      <c r="E25" s="27">
        <f>SUM(E26:E30)</f>
        <v>14467</v>
      </c>
      <c r="F25" s="27">
        <f>SUM(F26:F30)</f>
        <v>17725</v>
      </c>
      <c r="G25" s="27">
        <f>SUM(G26:G30)</f>
        <v>14556</v>
      </c>
      <c r="H25" s="17" t="s">
        <v>34</v>
      </c>
      <c r="I25" s="46"/>
    </row>
    <row r="26" spans="1:9" ht="9.75" customHeight="1">
      <c r="A26" s="30"/>
      <c r="B26" s="47" t="s">
        <v>15</v>
      </c>
      <c r="C26" s="34">
        <v>-67677</v>
      </c>
      <c r="D26" s="35">
        <v>-88910</v>
      </c>
      <c r="E26" s="36">
        <v>-82434</v>
      </c>
      <c r="F26" s="44">
        <v>-88854</v>
      </c>
      <c r="G26" s="36">
        <v>-98252</v>
      </c>
      <c r="H26" s="48" t="s">
        <v>21</v>
      </c>
      <c r="I26" s="3"/>
    </row>
    <row r="27" spans="1:9" ht="9.75" customHeight="1">
      <c r="A27" s="38"/>
      <c r="B27" s="47" t="s">
        <v>16</v>
      </c>
      <c r="C27" s="34">
        <v>3155</v>
      </c>
      <c r="D27" s="35">
        <v>-1325</v>
      </c>
      <c r="E27" s="36">
        <v>-2723</v>
      </c>
      <c r="F27" s="44">
        <v>-959</v>
      </c>
      <c r="G27" s="36">
        <v>-1207</v>
      </c>
      <c r="H27" s="48" t="s">
        <v>22</v>
      </c>
      <c r="I27" s="3"/>
    </row>
    <row r="28" spans="1:9" ht="9.75" customHeight="1">
      <c r="A28" s="39"/>
      <c r="B28" s="47" t="s">
        <v>17</v>
      </c>
      <c r="C28" s="34">
        <v>184000</v>
      </c>
      <c r="D28" s="35">
        <v>233405</v>
      </c>
      <c r="E28" s="36">
        <v>222153</v>
      </c>
      <c r="F28" s="44">
        <v>260699</v>
      </c>
      <c r="G28" s="36">
        <v>282755</v>
      </c>
      <c r="H28" s="48" t="s">
        <v>23</v>
      </c>
      <c r="I28" s="3"/>
    </row>
    <row r="29" spans="1:9" ht="9.75" customHeight="1">
      <c r="A29" s="39"/>
      <c r="B29" s="47" t="s">
        <v>18</v>
      </c>
      <c r="C29" s="34">
        <v>-114970</v>
      </c>
      <c r="D29" s="35">
        <v>-135624</v>
      </c>
      <c r="E29" s="36">
        <v>-137051</v>
      </c>
      <c r="F29" s="44">
        <v>-166261</v>
      </c>
      <c r="G29" s="36">
        <v>-183102</v>
      </c>
      <c r="H29" s="48" t="s">
        <v>24</v>
      </c>
      <c r="I29" s="3"/>
    </row>
    <row r="30" spans="1:8" ht="9.75" customHeight="1">
      <c r="A30" s="30"/>
      <c r="B30" s="47" t="s">
        <v>19</v>
      </c>
      <c r="C30" s="34">
        <v>10682</v>
      </c>
      <c r="D30" s="35">
        <v>12868</v>
      </c>
      <c r="E30" s="36">
        <v>14522</v>
      </c>
      <c r="F30" s="44">
        <v>13100</v>
      </c>
      <c r="G30" s="36">
        <v>14362</v>
      </c>
      <c r="H30" s="48" t="s">
        <v>25</v>
      </c>
    </row>
    <row r="31" spans="1:8" ht="10.5" customHeight="1">
      <c r="A31" s="40">
        <v>5</v>
      </c>
      <c r="B31" s="26" t="s">
        <v>8</v>
      </c>
      <c r="C31" s="27">
        <f>SUM(C32:C36)</f>
        <v>1474650</v>
      </c>
      <c r="D31" s="27">
        <f>SUM(D32:D36)</f>
        <v>2015094</v>
      </c>
      <c r="E31" s="27">
        <f>SUM(E32:E36)</f>
        <v>2111330</v>
      </c>
      <c r="F31" s="27">
        <f>SUM(F32:F36)</f>
        <v>2249194</v>
      </c>
      <c r="G31" s="27">
        <f>SUM(G32:G36)</f>
        <v>2312978</v>
      </c>
      <c r="H31" s="17" t="s">
        <v>12</v>
      </c>
    </row>
    <row r="32" spans="1:8" ht="9.75" customHeight="1">
      <c r="A32" s="30"/>
      <c r="B32" s="47" t="s">
        <v>15</v>
      </c>
      <c r="C32" s="34">
        <v>176363</v>
      </c>
      <c r="D32" s="35">
        <v>260640</v>
      </c>
      <c r="E32" s="36">
        <v>322438</v>
      </c>
      <c r="F32" s="44">
        <v>336564</v>
      </c>
      <c r="G32" s="36">
        <v>300694</v>
      </c>
      <c r="H32" s="48" t="s">
        <v>21</v>
      </c>
    </row>
    <row r="33" spans="1:8" ht="9.75" customHeight="1">
      <c r="A33" s="38"/>
      <c r="B33" s="47" t="s">
        <v>16</v>
      </c>
      <c r="C33" s="34">
        <v>45498</v>
      </c>
      <c r="D33" s="35">
        <v>58380</v>
      </c>
      <c r="E33" s="36">
        <v>42812</v>
      </c>
      <c r="F33" s="44">
        <v>55178</v>
      </c>
      <c r="G33" s="36">
        <v>52619</v>
      </c>
      <c r="H33" s="48" t="s">
        <v>22</v>
      </c>
    </row>
    <row r="34" spans="1:8" ht="9.75" customHeight="1">
      <c r="A34" s="39"/>
      <c r="B34" s="47" t="s">
        <v>17</v>
      </c>
      <c r="C34" s="34">
        <v>402252</v>
      </c>
      <c r="D34" s="35">
        <v>520481</v>
      </c>
      <c r="E34" s="36">
        <v>522075</v>
      </c>
      <c r="F34" s="44">
        <v>571597</v>
      </c>
      <c r="G34" s="36">
        <v>602435</v>
      </c>
      <c r="H34" s="48" t="s">
        <v>23</v>
      </c>
    </row>
    <row r="35" spans="1:8" ht="9.75" customHeight="1">
      <c r="A35" s="39"/>
      <c r="B35" s="47" t="s">
        <v>18</v>
      </c>
      <c r="C35" s="34">
        <v>838660</v>
      </c>
      <c r="D35" s="35">
        <v>1160101</v>
      </c>
      <c r="E35" s="36">
        <v>1207085</v>
      </c>
      <c r="F35" s="44">
        <v>1270848</v>
      </c>
      <c r="G35" s="36">
        <v>1342057</v>
      </c>
      <c r="H35" s="48" t="s">
        <v>24</v>
      </c>
    </row>
    <row r="36" spans="1:8" ht="9.75" customHeight="1">
      <c r="A36" s="30"/>
      <c r="B36" s="47" t="s">
        <v>19</v>
      </c>
      <c r="C36" s="34">
        <v>11877</v>
      </c>
      <c r="D36" s="35">
        <v>15492</v>
      </c>
      <c r="E36" s="36">
        <v>16920</v>
      </c>
      <c r="F36" s="44">
        <v>15007</v>
      </c>
      <c r="G36" s="36">
        <v>15173</v>
      </c>
      <c r="H36" s="48" t="s">
        <v>25</v>
      </c>
    </row>
    <row r="37" spans="1:8" ht="9.75" customHeight="1">
      <c r="A37" s="40">
        <v>6</v>
      </c>
      <c r="B37" s="26" t="s">
        <v>5</v>
      </c>
      <c r="C37" s="27">
        <f>SUM(C38:C40)</f>
        <v>1053014</v>
      </c>
      <c r="D37" s="27">
        <f>SUM(D38:D40)</f>
        <v>1515661</v>
      </c>
      <c r="E37" s="27">
        <f>SUM(E38:E40)</f>
        <v>1597796</v>
      </c>
      <c r="F37" s="27">
        <f>SUM(F38:F40)</f>
        <v>1705323</v>
      </c>
      <c r="G37" s="27">
        <f>SUM(G38:G40)</f>
        <v>1789946</v>
      </c>
      <c r="H37" s="17" t="s">
        <v>9</v>
      </c>
    </row>
    <row r="38" spans="1:8" ht="9.75" customHeight="1">
      <c r="A38" s="30"/>
      <c r="B38" s="47" t="s">
        <v>17</v>
      </c>
      <c r="C38" s="34">
        <v>318403</v>
      </c>
      <c r="D38" s="35">
        <v>456066</v>
      </c>
      <c r="E38" s="36">
        <v>474954</v>
      </c>
      <c r="F38" s="44">
        <v>513000</v>
      </c>
      <c r="G38" s="36">
        <v>555198</v>
      </c>
      <c r="H38" s="48" t="s">
        <v>23</v>
      </c>
    </row>
    <row r="39" spans="1:8" ht="9.75" customHeight="1">
      <c r="A39" s="39"/>
      <c r="B39" s="47" t="s">
        <v>18</v>
      </c>
      <c r="C39" s="34">
        <v>724801</v>
      </c>
      <c r="D39" s="35">
        <v>1046326</v>
      </c>
      <c r="E39" s="36">
        <v>1108838</v>
      </c>
      <c r="F39" s="44">
        <v>1179384</v>
      </c>
      <c r="G39" s="36">
        <v>1220633</v>
      </c>
      <c r="H39" s="48" t="s">
        <v>24</v>
      </c>
    </row>
    <row r="40" spans="1:8" ht="9.75" customHeight="1">
      <c r="A40" s="39"/>
      <c r="B40" s="47" t="s">
        <v>19</v>
      </c>
      <c r="C40" s="34">
        <v>9810</v>
      </c>
      <c r="D40" s="35">
        <v>13269</v>
      </c>
      <c r="E40" s="36">
        <v>14004</v>
      </c>
      <c r="F40" s="44">
        <v>12939</v>
      </c>
      <c r="G40" s="36">
        <v>14115</v>
      </c>
      <c r="H40" s="48" t="s">
        <v>25</v>
      </c>
    </row>
    <row r="41" spans="1:8" ht="30" customHeight="1">
      <c r="A41" s="41">
        <v>7</v>
      </c>
      <c r="B41" s="26" t="s">
        <v>31</v>
      </c>
      <c r="C41" s="27">
        <f>SUM(C42:C43)</f>
        <v>0</v>
      </c>
      <c r="D41" s="27">
        <f>SUM(D42:D43)</f>
        <v>0</v>
      </c>
      <c r="E41" s="27">
        <f>SUM(E42:E43)</f>
        <v>0</v>
      </c>
      <c r="F41" s="27">
        <f>SUM(F42:F43)</f>
        <v>0</v>
      </c>
      <c r="G41" s="27">
        <f>SUM(G42:G43)</f>
        <v>0</v>
      </c>
      <c r="H41" s="17" t="s">
        <v>35</v>
      </c>
    </row>
    <row r="42" spans="1:8" ht="9.75" customHeight="1">
      <c r="A42" s="39"/>
      <c r="B42" s="47" t="s">
        <v>16</v>
      </c>
      <c r="C42" s="34">
        <v>-5512</v>
      </c>
      <c r="D42" s="35">
        <v>-6066</v>
      </c>
      <c r="E42" s="36">
        <v>-7560</v>
      </c>
      <c r="F42" s="44">
        <v>-9365</v>
      </c>
      <c r="G42" s="36">
        <v>-11480</v>
      </c>
      <c r="H42" s="48" t="s">
        <v>22</v>
      </c>
    </row>
    <row r="43" spans="1:8" ht="9.75" customHeight="1">
      <c r="A43" s="39"/>
      <c r="B43" s="47" t="s">
        <v>18</v>
      </c>
      <c r="C43" s="34">
        <v>5512</v>
      </c>
      <c r="D43" s="35">
        <v>6066</v>
      </c>
      <c r="E43" s="36">
        <v>7560</v>
      </c>
      <c r="F43" s="44">
        <v>9365</v>
      </c>
      <c r="G43" s="36">
        <v>11480</v>
      </c>
      <c r="H43" s="48" t="s">
        <v>24</v>
      </c>
    </row>
    <row r="44" spans="1:8" ht="9.75" customHeight="1">
      <c r="A44" s="42">
        <v>8</v>
      </c>
      <c r="B44" s="26" t="s">
        <v>7</v>
      </c>
      <c r="C44" s="27">
        <f>SUM(C45:C49)</f>
        <v>421636</v>
      </c>
      <c r="D44" s="27">
        <f>SUM(D45:D49)</f>
        <v>499433</v>
      </c>
      <c r="E44" s="27">
        <f>SUM(E45:E49)</f>
        <v>513534</v>
      </c>
      <c r="F44" s="27">
        <f>SUM(F45:F49)</f>
        <v>543871</v>
      </c>
      <c r="G44" s="27">
        <f>SUM(G45:G49)</f>
        <v>523032</v>
      </c>
      <c r="H44" s="17" t="s">
        <v>13</v>
      </c>
    </row>
    <row r="45" spans="1:8" ht="9.75" customHeight="1">
      <c r="A45" s="39"/>
      <c r="B45" s="47" t="s">
        <v>15</v>
      </c>
      <c r="C45" s="34">
        <v>176363</v>
      </c>
      <c r="D45" s="35">
        <v>260640</v>
      </c>
      <c r="E45" s="36">
        <v>322438</v>
      </c>
      <c r="F45" s="44">
        <v>336564</v>
      </c>
      <c r="G45" s="36">
        <v>300694</v>
      </c>
      <c r="H45" s="48" t="s">
        <v>21</v>
      </c>
    </row>
    <row r="46" spans="1:8" ht="9.75" customHeight="1">
      <c r="A46" s="39"/>
      <c r="B46" s="47" t="s">
        <v>16</v>
      </c>
      <c r="C46" s="34">
        <v>39986</v>
      </c>
      <c r="D46" s="35">
        <v>52314</v>
      </c>
      <c r="E46" s="36">
        <v>35252</v>
      </c>
      <c r="F46" s="44">
        <v>45813</v>
      </c>
      <c r="G46" s="36">
        <v>41139</v>
      </c>
      <c r="H46" s="48" t="s">
        <v>22</v>
      </c>
    </row>
    <row r="47" spans="1:8" ht="9.75" customHeight="1">
      <c r="A47" s="39"/>
      <c r="B47" s="47" t="s">
        <v>17</v>
      </c>
      <c r="C47" s="34">
        <v>83849</v>
      </c>
      <c r="D47" s="35">
        <v>64415</v>
      </c>
      <c r="E47" s="36">
        <v>47121</v>
      </c>
      <c r="F47" s="44">
        <v>58597</v>
      </c>
      <c r="G47" s="36">
        <v>47237</v>
      </c>
      <c r="H47" s="48" t="s">
        <v>23</v>
      </c>
    </row>
    <row r="48" spans="1:8" ht="9.75" customHeight="1">
      <c r="A48" s="39"/>
      <c r="B48" s="47" t="s">
        <v>18</v>
      </c>
      <c r="C48" s="34">
        <v>119371</v>
      </c>
      <c r="D48" s="35">
        <v>119841</v>
      </c>
      <c r="E48" s="36">
        <v>105807</v>
      </c>
      <c r="F48" s="44">
        <v>100829</v>
      </c>
      <c r="G48" s="36">
        <v>132904</v>
      </c>
      <c r="H48" s="48" t="s">
        <v>24</v>
      </c>
    </row>
    <row r="49" spans="1:8" ht="9.75" customHeight="1">
      <c r="A49" s="39"/>
      <c r="B49" s="47" t="s">
        <v>19</v>
      </c>
      <c r="C49" s="34">
        <v>2067</v>
      </c>
      <c r="D49" s="35">
        <v>2223</v>
      </c>
      <c r="E49" s="36">
        <v>2916</v>
      </c>
      <c r="F49" s="44">
        <v>2068</v>
      </c>
      <c r="G49" s="36">
        <v>1058</v>
      </c>
      <c r="H49" s="49" t="s">
        <v>25</v>
      </c>
    </row>
    <row r="50" spans="1:12" ht="15">
      <c r="A50" s="11"/>
      <c r="B50" s="11"/>
      <c r="C50" s="12"/>
      <c r="D50" s="12"/>
      <c r="E50" s="12"/>
      <c r="F50" s="12"/>
      <c r="G50" s="12"/>
      <c r="H50" s="13"/>
      <c r="I50" s="14"/>
      <c r="J50" s="15"/>
      <c r="K50" s="15"/>
      <c r="L50" s="15"/>
    </row>
    <row r="51" spans="1:8" ht="15.75">
      <c r="A51" s="4"/>
      <c r="B51" s="6"/>
      <c r="C51" s="8"/>
      <c r="D51" s="8"/>
      <c r="E51" s="8"/>
      <c r="F51" s="8"/>
      <c r="G51" s="8"/>
      <c r="H51" s="8"/>
    </row>
    <row r="52" spans="1:8" ht="15">
      <c r="A52" s="5"/>
      <c r="B52" s="7"/>
      <c r="C52" s="9"/>
      <c r="D52" s="9"/>
      <c r="E52" s="9"/>
      <c r="F52" s="9"/>
      <c r="G52" s="9"/>
      <c r="H52" s="8"/>
    </row>
    <row r="53" spans="1:8" ht="15">
      <c r="A53" s="5"/>
      <c r="B53" s="7"/>
      <c r="C53" s="9"/>
      <c r="D53" s="9"/>
      <c r="E53" s="9"/>
      <c r="F53" s="9"/>
      <c r="G53" s="9"/>
      <c r="H53" s="8"/>
    </row>
    <row r="54" spans="1:8" ht="15">
      <c r="A54" s="5"/>
      <c r="B54" s="7"/>
      <c r="C54" s="9"/>
      <c r="D54" s="9"/>
      <c r="E54" s="9"/>
      <c r="F54" s="9"/>
      <c r="G54" s="9"/>
      <c r="H54" s="8"/>
    </row>
    <row r="55" spans="1:8" ht="15">
      <c r="A55" s="5"/>
      <c r="B55" s="7"/>
      <c r="C55" s="9"/>
      <c r="D55" s="9"/>
      <c r="E55" s="9"/>
      <c r="F55" s="9"/>
      <c r="G55" s="9"/>
      <c r="H55" s="8"/>
    </row>
  </sheetData>
  <mergeCells count="5">
    <mergeCell ref="A3:E3"/>
    <mergeCell ref="A5:B5"/>
    <mergeCell ref="A1:B1"/>
    <mergeCell ref="A4:B4"/>
    <mergeCell ref="A2:E2"/>
  </mergeCells>
  <printOptions/>
  <pageMargins left="0.984251968503937" right="0.3937007874015748" top="0.984251968503937" bottom="0.984251968503937" header="0.5118110236220472" footer="0.5118110236220472"/>
  <pageSetup fitToHeight="1" fitToWidth="1" horizontalDpi="1200" verticalDpi="12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2004-09-20T14:07:11Z</cp:lastPrinted>
  <dcterms:created xsi:type="dcterms:W3CDTF">2001-07-23T12:57:22Z</dcterms:created>
  <dcterms:modified xsi:type="dcterms:W3CDTF">2004-11-12T07:45:26Z</dcterms:modified>
  <cp:category/>
  <cp:version/>
  <cp:contentType/>
  <cp:contentStatus/>
</cp:coreProperties>
</file>