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725" yWindow="345" windowWidth="7650" windowHeight="9120" activeTab="0"/>
  </bookViews>
  <sheets>
    <sheet name="Tabulka 4 (11)" sheetId="1" r:id="rId1"/>
  </sheets>
  <definedNames/>
  <calcPr fullCalcOnLoad="1"/>
</workbook>
</file>

<file path=xl/sharedStrings.xml><?xml version="1.0" encoding="utf-8"?>
<sst xmlns="http://schemas.openxmlformats.org/spreadsheetml/2006/main" count="158" uniqueCount="155">
  <si>
    <t>Oddíl</t>
  </si>
  <si>
    <t>Parní soustrojí</t>
  </si>
  <si>
    <t>PPC a kogenerace</t>
  </si>
  <si>
    <t>kondenzační</t>
  </si>
  <si>
    <t>celkem</t>
  </si>
  <si>
    <t>Celkem</t>
  </si>
  <si>
    <t>a</t>
  </si>
  <si>
    <t>5</t>
  </si>
  <si>
    <t>6</t>
  </si>
  <si>
    <t>7</t>
  </si>
  <si>
    <t>8</t>
  </si>
  <si>
    <t>01</t>
  </si>
  <si>
    <t>05</t>
  </si>
  <si>
    <t>10</t>
  </si>
  <si>
    <t>11</t>
  </si>
  <si>
    <t>12</t>
  </si>
  <si>
    <t>13</t>
  </si>
  <si>
    <t>15</t>
  </si>
  <si>
    <t>16</t>
  </si>
  <si>
    <t>17</t>
  </si>
  <si>
    <t>19</t>
  </si>
  <si>
    <t>Výzkum a vývoj</t>
  </si>
  <si>
    <t>Soustrojí</t>
  </si>
  <si>
    <t>9</t>
  </si>
  <si>
    <t>14</t>
  </si>
  <si>
    <t>Zpracování dřeva kromě nábytku</t>
  </si>
  <si>
    <t>b</t>
  </si>
  <si>
    <t>Thermal power plants sets</t>
  </si>
  <si>
    <t>total</t>
  </si>
  <si>
    <t>Total</t>
  </si>
  <si>
    <t>nuclear</t>
  </si>
  <si>
    <t>pumping</t>
  </si>
  <si>
    <t>hydro</t>
  </si>
  <si>
    <t>condensing</t>
  </si>
  <si>
    <t xml:space="preserve">plynová a spalovací </t>
  </si>
  <si>
    <t>gas, diesel</t>
  </si>
  <si>
    <t>Sets</t>
  </si>
  <si>
    <t>vodní celkem</t>
  </si>
  <si>
    <t>vodní akumul.a průtočné</t>
  </si>
  <si>
    <t>jaderných elektráren</t>
  </si>
  <si>
    <t>na solární energii</t>
  </si>
  <si>
    <t>na větrnou energii</t>
  </si>
  <si>
    <t>on solar energy</t>
  </si>
  <si>
    <t>on wind energy</t>
  </si>
  <si>
    <t>Soustrojí celkem</t>
  </si>
  <si>
    <t>přečerpá-vací</t>
  </si>
  <si>
    <t>proti-tlakové</t>
  </si>
  <si>
    <t xml:space="preserve">back pressure </t>
  </si>
  <si>
    <t>hydro total</t>
  </si>
  <si>
    <t xml:space="preserve">Soustrojí </t>
  </si>
  <si>
    <t>na geoterm. energii</t>
  </si>
  <si>
    <t>na odpadní a chem. teplo</t>
  </si>
  <si>
    <t>on waste and chem. heat</t>
  </si>
  <si>
    <t>on geotherm.energy</t>
  </si>
  <si>
    <t>Ostatní</t>
  </si>
  <si>
    <t>08</t>
  </si>
  <si>
    <t>Ostatní těžba a dobývání</t>
  </si>
  <si>
    <t>Rostlinná,živočišná.v.,myslivost</t>
  </si>
  <si>
    <t>Výroba potravin.výrobků</t>
  </si>
  <si>
    <t>Výroba textilií</t>
  </si>
  <si>
    <t>Výr.ost.nekovových miner.výrobků</t>
  </si>
  <si>
    <t>Výr.základních kovů,slévárenství</t>
  </si>
  <si>
    <t>Výroba nábytku</t>
  </si>
  <si>
    <t>Výstavba budov</t>
  </si>
  <si>
    <t>Inženýrské stavitelství</t>
  </si>
  <si>
    <t>Zdravotní péče</t>
  </si>
  <si>
    <t>CZ-NACE</t>
  </si>
  <si>
    <t>Těžba a úpr. černého a hnědého uhlí</t>
  </si>
  <si>
    <t>Výroba papíru a výrobků z papíru</t>
  </si>
  <si>
    <t>Výr.koksu,rafin.ropných produktů</t>
  </si>
  <si>
    <t>Výroba chemických látek a ch.přípr.</t>
  </si>
  <si>
    <t>Výr.kovových konstrukcí a ,kovod.v.</t>
  </si>
  <si>
    <t>Výroba elektrických zařízení</t>
  </si>
  <si>
    <t>Výroba strojů a zařízení j. n.</t>
  </si>
  <si>
    <t>Výroba motor.vozidel,kr.motocyklů</t>
  </si>
  <si>
    <t>Výr.ostatních dopr.prostředků a zař.</t>
  </si>
  <si>
    <t>Ostatní zpracovatelský průmysl</t>
  </si>
  <si>
    <t>Výroba a rozvod eletřiny,plynu,tepla</t>
  </si>
  <si>
    <t>Shromažď,úprava a rozvod vody</t>
  </si>
  <si>
    <t>Shrom.sběr a odstraňování odpadů</t>
  </si>
  <si>
    <t>Specializované stavební činnosti</t>
  </si>
  <si>
    <t>VO kromě motorových vozidel</t>
  </si>
  <si>
    <t>MO, kromě motorových vozidel</t>
  </si>
  <si>
    <t>Činnosti v oblasti nemovitostí</t>
  </si>
  <si>
    <t>Čin.vedení podniků,poradenství</t>
  </si>
  <si>
    <t>Architektonické a inž.činn.,analýzy</t>
  </si>
  <si>
    <t>Ostatní profesní,věd.a techn.činnosti</t>
  </si>
  <si>
    <t>Tvůrčí,umělecké a zábavné činnosti</t>
  </si>
  <si>
    <t xml:space="preserve">    NACE</t>
  </si>
  <si>
    <t xml:space="preserve">    Division</t>
  </si>
  <si>
    <t>1/ SGC = Steam gas cycle</t>
  </si>
  <si>
    <t>v elektrárně</t>
  </si>
  <si>
    <t>v teplárně</t>
  </si>
  <si>
    <t>in power pl.</t>
  </si>
  <si>
    <t>in CHP pl.</t>
  </si>
  <si>
    <t>Mining of coal and lignite</t>
  </si>
  <si>
    <t>Other mining and quarrying</t>
  </si>
  <si>
    <t>Manufacture of food products</t>
  </si>
  <si>
    <t>Manufacture of textiles</t>
  </si>
  <si>
    <t>Manufacture of wood expect furniture</t>
  </si>
  <si>
    <t>Manufacture of chemicals products</t>
  </si>
  <si>
    <t>Manufacture of basic metals</t>
  </si>
  <si>
    <t>Manufacture of electrical equipment</t>
  </si>
  <si>
    <t>Other manufacturing</t>
  </si>
  <si>
    <t>Construction of buildings</t>
  </si>
  <si>
    <t>Real estate activities</t>
  </si>
  <si>
    <t>Veřejná správa,obrana; soc.zabezp.</t>
  </si>
  <si>
    <t>Water collection, treatment and supply</t>
  </si>
  <si>
    <t>Specialized construction activities</t>
  </si>
  <si>
    <t>Manufacture of furniture</t>
  </si>
  <si>
    <t>Human health activities</t>
  </si>
  <si>
    <t>Scientific research and development</t>
  </si>
  <si>
    <t>Other</t>
  </si>
  <si>
    <t>Civil engineering</t>
  </si>
  <si>
    <t xml:space="preserve">Crop and animal production,hunting </t>
  </si>
  <si>
    <t>Manufacture of paper and paper prod.</t>
  </si>
  <si>
    <t>Manufact.of coke,ref.petroleum prod.</t>
  </si>
  <si>
    <t>Manuf.of oth.non-metallic mineral prod.</t>
  </si>
  <si>
    <t xml:space="preserve">Manuf.of fabricated metal products </t>
  </si>
  <si>
    <t>Manuf. of machinery and equipment</t>
  </si>
  <si>
    <t>Manuf.of motor vehicles, trailers</t>
  </si>
  <si>
    <t>Manuf.of other transport equipment</t>
  </si>
  <si>
    <t>Electricity,gas,steam,air condit.supply</t>
  </si>
  <si>
    <t>Waste collecttreatment and disposal act.</t>
  </si>
  <si>
    <t>Wholesale trade, exc. of motor vehicles</t>
  </si>
  <si>
    <t>Retail trade, exc. of motor vehicles</t>
  </si>
  <si>
    <t>Act.of head offices,consultancy act.</t>
  </si>
  <si>
    <t>Architectural, engineering act, analysis</t>
  </si>
  <si>
    <t>Other professional scientific,techn.act.</t>
  </si>
  <si>
    <t>Public admin,defence, comp.soc.security</t>
  </si>
  <si>
    <t>Creative, arts, entertainment activities</t>
  </si>
  <si>
    <t>Rybolov a akvakultura</t>
  </si>
  <si>
    <t>03</t>
  </si>
  <si>
    <t>Fishing and aquaculture</t>
  </si>
  <si>
    <t>Electricity and steam supply</t>
  </si>
  <si>
    <t xml:space="preserve">                             Výroba elektrické energie podle soustrojí v MWh</t>
  </si>
  <si>
    <t xml:space="preserve">                                         Electricity generation by set (MWh)</t>
  </si>
  <si>
    <t>Celkem (zjištěno)</t>
  </si>
  <si>
    <t>Total (collected)</t>
  </si>
  <si>
    <t xml:space="preserve">C E L K E M   </t>
  </si>
  <si>
    <t xml:space="preserve">T O T A L   </t>
  </si>
  <si>
    <t>351,353 Výroba a rozvod el.a tepelné energie</t>
  </si>
  <si>
    <t>Činnost organizací sdružujících osoby</t>
  </si>
  <si>
    <t>Sportovní, zábavní a rekreační činnosti</t>
  </si>
  <si>
    <t>Activitirs of membership organisations</t>
  </si>
  <si>
    <t>Sports act.,amusement and recreact.act.</t>
  </si>
  <si>
    <t>Výroba počítačů a optických zařízení</t>
  </si>
  <si>
    <t>Manuf. of computer, electron.and opt.prod.</t>
  </si>
  <si>
    <t>Fin.zprostřed.krom pojišť.</t>
  </si>
  <si>
    <t>Financial service act.,except insur.</t>
  </si>
  <si>
    <t>Činnosti související se stavbami</t>
  </si>
  <si>
    <t>Service to building and lanscape act.</t>
  </si>
  <si>
    <r>
      <t>SGC</t>
    </r>
    <r>
      <rPr>
        <i/>
        <vertAlign val="superscript"/>
        <sz val="8"/>
        <rFont val="Arial CE"/>
        <family val="0"/>
      </rPr>
      <t>1/</t>
    </r>
    <r>
      <rPr>
        <i/>
        <sz val="8"/>
        <rFont val="Arial CE"/>
        <family val="0"/>
      </rPr>
      <t xml:space="preserve"> and cogeneration</t>
    </r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</si>
  <si>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0"/>
      </rPr>
      <t>): 4</t>
    </r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</si>
  <si>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0"/>
      </rPr>
      <t xml:space="preserve">):  2013 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</si>
</sst>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####0.00"/>
    <numFmt numFmtId="181" formatCode="#######0"/>
    <numFmt numFmtId="182" formatCode="########0"/>
    <numFmt numFmtId="183" formatCode="#,##0\ _K_č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9.5"/>
      <color indexed="36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i/>
      <vertAlign val="superscript"/>
      <sz val="8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" fontId="11" fillId="0" borderId="15" xfId="0" applyNumberFormat="1" applyFont="1" applyBorder="1" applyAlignment="1">
      <alignment horizontal="left"/>
    </xf>
    <xf numFmtId="1" fontId="11" fillId="0" borderId="12" xfId="0" applyNumberFormat="1" applyFont="1" applyFill="1" applyBorder="1" applyAlignment="1">
      <alignment/>
    </xf>
    <xf numFmtId="1" fontId="11" fillId="0" borderId="0" xfId="0" applyNumberFormat="1" applyFont="1" applyAlignment="1">
      <alignment/>
    </xf>
    <xf numFmtId="1" fontId="9" fillId="0" borderId="16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9" fillId="0" borderId="16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183" fontId="11" fillId="0" borderId="15" xfId="0" applyNumberFormat="1" applyFont="1" applyFill="1" applyBorder="1" applyAlignment="1">
      <alignment horizontal="left" vertical="center"/>
    </xf>
    <xf numFmtId="1" fontId="9" fillId="0" borderId="12" xfId="0" applyNumberFormat="1" applyFont="1" applyFill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0" fillId="33" borderId="10" xfId="0" applyNumberFormat="1" applyFill="1" applyBorder="1" applyAlignment="1">
      <alignment/>
    </xf>
    <xf numFmtId="1" fontId="9" fillId="33" borderId="17" xfId="0" applyNumberFormat="1" applyFont="1" applyFill="1" applyBorder="1" applyAlignment="1">
      <alignment/>
    </xf>
    <xf numFmtId="1" fontId="0" fillId="33" borderId="16" xfId="0" applyNumberFormat="1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Continuous"/>
    </xf>
    <xf numFmtId="1" fontId="0" fillId="33" borderId="11" xfId="0" applyNumberFormat="1" applyFill="1" applyBorder="1" applyAlignment="1">
      <alignment/>
    </xf>
    <xf numFmtId="1" fontId="9" fillId="33" borderId="18" xfId="0" applyNumberFormat="1" applyFont="1" applyFill="1" applyBorder="1" applyAlignment="1">
      <alignment horizontal="left"/>
    </xf>
    <xf numFmtId="1" fontId="0" fillId="33" borderId="18" xfId="0" applyNumberFormat="1" applyFont="1" applyFill="1" applyBorder="1" applyAlignment="1">
      <alignment horizontal="left"/>
    </xf>
    <xf numFmtId="1" fontId="0" fillId="33" borderId="15" xfId="0" applyNumberFormat="1" applyFont="1" applyFill="1" applyBorder="1" applyAlignment="1">
      <alignment horizontal="center"/>
    </xf>
    <xf numFmtId="1" fontId="9" fillId="33" borderId="18" xfId="0" applyNumberFormat="1" applyFont="1" applyFill="1" applyBorder="1" applyAlignment="1">
      <alignment horizontal="left" vertical="top"/>
    </xf>
    <xf numFmtId="1" fontId="11" fillId="33" borderId="18" xfId="0" applyNumberFormat="1" applyFont="1" applyFill="1" applyBorder="1" applyAlignment="1">
      <alignment horizontal="left"/>
    </xf>
    <xf numFmtId="1" fontId="8" fillId="33" borderId="19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/>
    </xf>
    <xf numFmtId="1" fontId="11" fillId="33" borderId="16" xfId="0" applyNumberFormat="1" applyFont="1" applyFill="1" applyBorder="1" applyAlignment="1">
      <alignment horizontal="centerContinuous"/>
    </xf>
    <xf numFmtId="1" fontId="2" fillId="33" borderId="20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1" fontId="0" fillId="33" borderId="21" xfId="0" applyNumberFormat="1" applyFill="1" applyBorder="1" applyAlignment="1">
      <alignment/>
    </xf>
    <xf numFmtId="1" fontId="0" fillId="33" borderId="22" xfId="0" applyNumberFormat="1" applyFont="1" applyFill="1" applyBorder="1" applyAlignment="1">
      <alignment horizontal="left"/>
    </xf>
    <xf numFmtId="1" fontId="9" fillId="33" borderId="22" xfId="0" applyNumberFormat="1" applyFont="1" applyFill="1" applyBorder="1" applyAlignment="1">
      <alignment horizontal="left"/>
    </xf>
    <xf numFmtId="1" fontId="12" fillId="33" borderId="19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/>
    </xf>
    <xf numFmtId="1" fontId="12" fillId="33" borderId="22" xfId="0" applyNumberFormat="1" applyFont="1" applyFill="1" applyBorder="1" applyAlignment="1">
      <alignment horizontal="center"/>
    </xf>
    <xf numFmtId="1" fontId="9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1" fontId="11" fillId="33" borderId="15" xfId="0" applyNumberFormat="1" applyFont="1" applyFill="1" applyBorder="1" applyAlignment="1">
      <alignment horizontal="left"/>
    </xf>
    <xf numFmtId="1" fontId="9" fillId="33" borderId="15" xfId="0" applyNumberFormat="1" applyFont="1" applyFill="1" applyBorder="1" applyAlignment="1">
      <alignment horizontal="right"/>
    </xf>
    <xf numFmtId="1" fontId="9" fillId="34" borderId="23" xfId="0" applyNumberFormat="1" applyFont="1" applyFill="1" applyBorder="1" applyAlignment="1">
      <alignment/>
    </xf>
    <xf numFmtId="1" fontId="9" fillId="34" borderId="24" xfId="0" applyNumberFormat="1" applyFont="1" applyFill="1" applyBorder="1" applyAlignment="1">
      <alignment horizontal="center"/>
    </xf>
    <xf numFmtId="1" fontId="9" fillId="34" borderId="25" xfId="0" applyNumberFormat="1" applyFont="1" applyFill="1" applyBorder="1" applyAlignment="1">
      <alignment horizontal="center"/>
    </xf>
    <xf numFmtId="1" fontId="9" fillId="34" borderId="23" xfId="0" applyNumberFormat="1" applyFont="1" applyFill="1" applyBorder="1" applyAlignment="1">
      <alignment horizontal="center"/>
    </xf>
    <xf numFmtId="1" fontId="9" fillId="34" borderId="19" xfId="0" applyNumberFormat="1" applyFon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center"/>
    </xf>
    <xf numFmtId="1" fontId="9" fillId="34" borderId="21" xfId="0" applyNumberFormat="1" applyFon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1" fontId="0" fillId="33" borderId="25" xfId="0" applyNumberFormat="1" applyFill="1" applyBorder="1" applyAlignment="1">
      <alignment horizontal="center"/>
    </xf>
    <xf numFmtId="1" fontId="0" fillId="33" borderId="24" xfId="0" applyNumberFormat="1" applyFill="1" applyBorder="1" applyAlignment="1">
      <alignment horizontal="center"/>
    </xf>
    <xf numFmtId="1" fontId="12" fillId="33" borderId="16" xfId="0" applyNumberFormat="1" applyFont="1" applyFill="1" applyBorder="1" applyAlignment="1">
      <alignment horizontal="center" vertical="center" wrapText="1"/>
    </xf>
    <xf numFmtId="1" fontId="12" fillId="33" borderId="12" xfId="0" applyNumberFormat="1" applyFont="1" applyFill="1" applyBorder="1" applyAlignment="1">
      <alignment horizontal="center" vertical="center" wrapText="1"/>
    </xf>
    <xf numFmtId="1" fontId="12" fillId="33" borderId="16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12" fillId="33" borderId="23" xfId="0" applyNumberFormat="1" applyFont="1" applyFill="1" applyBorder="1" applyAlignment="1">
      <alignment horizontal="center"/>
    </xf>
    <xf numFmtId="1" fontId="12" fillId="33" borderId="24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1" fontId="8" fillId="33" borderId="23" xfId="0" applyNumberFormat="1" applyFont="1" applyFill="1" applyBorder="1" applyAlignment="1">
      <alignment horizontal="center"/>
    </xf>
    <xf numFmtId="1" fontId="8" fillId="33" borderId="24" xfId="0" applyNumberFormat="1" applyFont="1" applyFill="1" applyBorder="1" applyAlignment="1">
      <alignment horizontal="center"/>
    </xf>
    <xf numFmtId="1" fontId="11" fillId="33" borderId="23" xfId="0" applyNumberFormat="1" applyFont="1" applyFill="1" applyBorder="1" applyAlignment="1">
      <alignment horizontal="center"/>
    </xf>
    <xf numFmtId="1" fontId="11" fillId="33" borderId="25" xfId="0" applyNumberFormat="1" applyFont="1" applyFill="1" applyBorder="1" applyAlignment="1">
      <alignment horizontal="center"/>
    </xf>
    <xf numFmtId="1" fontId="11" fillId="33" borderId="2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33" borderId="16" xfId="0" applyNumberFormat="1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1" fontId="0" fillId="33" borderId="23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" fontId="0" fillId="33" borderId="24" xfId="0" applyNumberFormat="1" applyFont="1" applyFill="1" applyBorder="1" applyAlignment="1">
      <alignment horizontal="center"/>
    </xf>
    <xf numFmtId="1" fontId="2" fillId="33" borderId="23" xfId="0" applyNumberFormat="1" applyFont="1" applyFill="1" applyBorder="1" applyAlignment="1">
      <alignment horizontal="center"/>
    </xf>
    <xf numFmtId="1" fontId="2" fillId="33" borderId="25" xfId="0" applyNumberFormat="1" applyFont="1" applyFill="1" applyBorder="1" applyAlignment="1">
      <alignment horizontal="center"/>
    </xf>
    <xf numFmtId="1" fontId="2" fillId="33" borderId="24" xfId="0" applyNumberFormat="1" applyFont="1" applyFill="1" applyBorder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Pevný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95" zoomScaleNormal="95" zoomScalePageLayoutView="0" workbookViewId="0" topLeftCell="A1">
      <selection activeCell="A2" sqref="A2:B2"/>
    </sheetView>
  </sheetViews>
  <sheetFormatPr defaultColWidth="9.00390625" defaultRowHeight="12.75"/>
  <cols>
    <col min="1" max="1" width="4.125" style="1" customWidth="1"/>
    <col min="2" max="3" width="31.25390625" style="1" customWidth="1"/>
    <col min="4" max="4" width="9.25390625" style="3" customWidth="1"/>
    <col min="5" max="5" width="8.25390625" style="3" customWidth="1"/>
    <col min="6" max="6" width="7.25390625" style="3" customWidth="1"/>
    <col min="7" max="7" width="9.00390625" style="3" customWidth="1"/>
    <col min="8" max="8" width="11.00390625" style="3" customWidth="1"/>
    <col min="9" max="9" width="8.00390625" style="3" customWidth="1"/>
    <col min="10" max="10" width="9.125" style="3" customWidth="1"/>
    <col min="11" max="11" width="8.875" style="3" customWidth="1"/>
    <col min="12" max="12" width="11.375" style="1" bestFit="1" customWidth="1"/>
    <col min="13" max="13" width="9.875" style="1" customWidth="1"/>
    <col min="14" max="14" width="9.125" style="1" customWidth="1"/>
    <col min="15" max="15" width="9.375" style="1" customWidth="1"/>
    <col min="16" max="16" width="10.375" style="1" bestFit="1" customWidth="1"/>
    <col min="17" max="17" width="8.00390625" style="1" customWidth="1"/>
    <col min="18" max="18" width="7.00390625" style="1" customWidth="1"/>
    <col min="19" max="19" width="11.375" style="1" customWidth="1"/>
    <col min="20" max="20" width="10.00390625" style="1" bestFit="1" customWidth="1"/>
    <col min="21" max="21" width="9.375" style="1" bestFit="1" customWidth="1"/>
    <col min="22" max="16384" width="9.125" style="1" customWidth="1"/>
  </cols>
  <sheetData>
    <row r="1" spans="1:19" ht="15">
      <c r="A1" s="81" t="s">
        <v>153</v>
      </c>
      <c r="B1" s="81"/>
      <c r="C1" s="2"/>
      <c r="D1" s="74" t="s">
        <v>135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5">
      <c r="A2" s="81" t="s">
        <v>154</v>
      </c>
      <c r="B2" s="81"/>
      <c r="C2" s="2"/>
      <c r="D2" s="75" t="s">
        <v>136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4" spans="1:19" ht="12" customHeight="1">
      <c r="A4" s="28"/>
      <c r="B4" s="29" t="s">
        <v>66</v>
      </c>
      <c r="C4" s="30"/>
      <c r="D4" s="61" t="s">
        <v>1</v>
      </c>
      <c r="E4" s="62"/>
      <c r="F4" s="62"/>
      <c r="G4" s="63"/>
      <c r="H4" s="61" t="s">
        <v>22</v>
      </c>
      <c r="I4" s="62"/>
      <c r="J4" s="63"/>
      <c r="K4" s="31"/>
      <c r="L4" s="85" t="s">
        <v>49</v>
      </c>
      <c r="M4" s="86"/>
      <c r="N4" s="86"/>
      <c r="O4" s="86"/>
      <c r="P4" s="86"/>
      <c r="Q4" s="86"/>
      <c r="R4" s="87"/>
      <c r="S4" s="82" t="s">
        <v>44</v>
      </c>
    </row>
    <row r="5" spans="1:19" ht="12" customHeight="1">
      <c r="A5" s="32"/>
      <c r="B5" s="33" t="s">
        <v>0</v>
      </c>
      <c r="C5" s="34"/>
      <c r="D5" s="76" t="s">
        <v>3</v>
      </c>
      <c r="E5" s="77"/>
      <c r="F5" s="68" t="s">
        <v>46</v>
      </c>
      <c r="G5" s="70" t="s">
        <v>4</v>
      </c>
      <c r="H5" s="68" t="s">
        <v>2</v>
      </c>
      <c r="I5" s="68" t="s">
        <v>34</v>
      </c>
      <c r="J5" s="68" t="s">
        <v>51</v>
      </c>
      <c r="K5" s="35" t="s">
        <v>5</v>
      </c>
      <c r="L5" s="68" t="s">
        <v>39</v>
      </c>
      <c r="M5" s="68" t="s">
        <v>38</v>
      </c>
      <c r="N5" s="68" t="s">
        <v>45</v>
      </c>
      <c r="O5" s="68" t="s">
        <v>37</v>
      </c>
      <c r="P5" s="68" t="s">
        <v>40</v>
      </c>
      <c r="Q5" s="68" t="s">
        <v>50</v>
      </c>
      <c r="R5" s="68" t="s">
        <v>41</v>
      </c>
      <c r="S5" s="83"/>
    </row>
    <row r="6" spans="1:19" ht="22.5" customHeight="1">
      <c r="A6" s="32"/>
      <c r="B6" s="36"/>
      <c r="C6" s="37" t="s">
        <v>88</v>
      </c>
      <c r="D6" s="38" t="s">
        <v>91</v>
      </c>
      <c r="E6" s="38" t="s">
        <v>92</v>
      </c>
      <c r="F6" s="69"/>
      <c r="G6" s="71"/>
      <c r="H6" s="69"/>
      <c r="I6" s="69"/>
      <c r="J6" s="69"/>
      <c r="K6" s="39"/>
      <c r="L6" s="69"/>
      <c r="M6" s="69"/>
      <c r="N6" s="69"/>
      <c r="O6" s="69"/>
      <c r="P6" s="69"/>
      <c r="Q6" s="69"/>
      <c r="R6" s="69"/>
      <c r="S6" s="84"/>
    </row>
    <row r="7" spans="1:19" ht="12.75">
      <c r="A7" s="32"/>
      <c r="B7" s="33"/>
      <c r="C7" s="37" t="s">
        <v>89</v>
      </c>
      <c r="D7" s="78" t="s">
        <v>27</v>
      </c>
      <c r="E7" s="79"/>
      <c r="F7" s="79"/>
      <c r="G7" s="80"/>
      <c r="H7" s="78" t="s">
        <v>36</v>
      </c>
      <c r="I7" s="79"/>
      <c r="J7" s="80"/>
      <c r="K7" s="40"/>
      <c r="L7" s="88" t="s">
        <v>36</v>
      </c>
      <c r="M7" s="89"/>
      <c r="N7" s="89"/>
      <c r="O7" s="89"/>
      <c r="P7" s="89"/>
      <c r="Q7" s="89"/>
      <c r="R7" s="90"/>
      <c r="S7" s="41"/>
    </row>
    <row r="8" spans="1:19" ht="13.5" customHeight="1">
      <c r="A8" s="32"/>
      <c r="B8" s="34"/>
      <c r="C8" s="36"/>
      <c r="D8" s="72" t="s">
        <v>33</v>
      </c>
      <c r="E8" s="73"/>
      <c r="F8" s="64" t="s">
        <v>47</v>
      </c>
      <c r="G8" s="66" t="s">
        <v>28</v>
      </c>
      <c r="H8" s="64" t="s">
        <v>152</v>
      </c>
      <c r="I8" s="64" t="s">
        <v>35</v>
      </c>
      <c r="J8" s="64" t="s">
        <v>52</v>
      </c>
      <c r="K8" s="42" t="s">
        <v>29</v>
      </c>
      <c r="L8" s="64" t="s">
        <v>30</v>
      </c>
      <c r="M8" s="66" t="s">
        <v>32</v>
      </c>
      <c r="N8" s="66" t="s">
        <v>31</v>
      </c>
      <c r="O8" s="64" t="s">
        <v>48</v>
      </c>
      <c r="P8" s="64" t="s">
        <v>42</v>
      </c>
      <c r="Q8" s="64" t="s">
        <v>53</v>
      </c>
      <c r="R8" s="64" t="s">
        <v>43</v>
      </c>
      <c r="S8" s="43" t="s">
        <v>29</v>
      </c>
    </row>
    <row r="9" spans="1:19" ht="17.25" customHeight="1">
      <c r="A9" s="44"/>
      <c r="B9" s="45"/>
      <c r="C9" s="46"/>
      <c r="D9" s="47" t="s">
        <v>93</v>
      </c>
      <c r="E9" s="47" t="s">
        <v>94</v>
      </c>
      <c r="F9" s="65"/>
      <c r="G9" s="67"/>
      <c r="H9" s="65"/>
      <c r="I9" s="65"/>
      <c r="J9" s="65"/>
      <c r="K9" s="48"/>
      <c r="L9" s="65"/>
      <c r="M9" s="67"/>
      <c r="N9" s="67"/>
      <c r="O9" s="65"/>
      <c r="P9" s="65"/>
      <c r="Q9" s="65"/>
      <c r="R9" s="65"/>
      <c r="S9" s="49"/>
    </row>
    <row r="10" spans="1:19" ht="12" customHeight="1">
      <c r="A10" s="54"/>
      <c r="B10" s="55" t="s">
        <v>6</v>
      </c>
      <c r="C10" s="56" t="s">
        <v>26</v>
      </c>
      <c r="D10" s="57">
        <v>1</v>
      </c>
      <c r="E10" s="58">
        <v>2</v>
      </c>
      <c r="F10" s="57">
        <v>3</v>
      </c>
      <c r="G10" s="57">
        <v>4</v>
      </c>
      <c r="H10" s="57" t="s">
        <v>7</v>
      </c>
      <c r="I10" s="57" t="s">
        <v>8</v>
      </c>
      <c r="J10" s="57" t="s">
        <v>9</v>
      </c>
      <c r="K10" s="59" t="s">
        <v>10</v>
      </c>
      <c r="L10" s="60" t="s">
        <v>23</v>
      </c>
      <c r="M10" s="59" t="s">
        <v>13</v>
      </c>
      <c r="N10" s="60" t="s">
        <v>14</v>
      </c>
      <c r="O10" s="57" t="s">
        <v>15</v>
      </c>
      <c r="P10" s="57" t="s">
        <v>16</v>
      </c>
      <c r="Q10" s="57" t="s">
        <v>24</v>
      </c>
      <c r="R10" s="58" t="s">
        <v>17</v>
      </c>
      <c r="S10" s="59" t="s">
        <v>18</v>
      </c>
    </row>
    <row r="11" spans="1:19" ht="12" customHeight="1">
      <c r="A11" s="4" t="s">
        <v>11</v>
      </c>
      <c r="B11" s="8" t="s">
        <v>57</v>
      </c>
      <c r="C11" s="15" t="s">
        <v>114</v>
      </c>
      <c r="D11" s="20">
        <v>0</v>
      </c>
      <c r="E11" s="20">
        <v>0</v>
      </c>
      <c r="F11" s="20">
        <v>0</v>
      </c>
      <c r="G11" s="20">
        <v>0</v>
      </c>
      <c r="H11" s="20">
        <v>63383</v>
      </c>
      <c r="I11" s="20">
        <v>14036</v>
      </c>
      <c r="J11" s="20">
        <v>0</v>
      </c>
      <c r="K11" s="20">
        <v>77419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77419</v>
      </c>
    </row>
    <row r="12" spans="1:19" ht="12" customHeight="1">
      <c r="A12" s="6" t="s">
        <v>132</v>
      </c>
      <c r="B12" s="8" t="s">
        <v>131</v>
      </c>
      <c r="C12" s="16" t="s">
        <v>133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>
        <v>0</v>
      </c>
      <c r="M12" s="23">
        <v>463</v>
      </c>
      <c r="N12" s="23">
        <v>0</v>
      </c>
      <c r="O12" s="23">
        <v>463</v>
      </c>
      <c r="P12" s="23">
        <v>0</v>
      </c>
      <c r="Q12" s="23">
        <v>0</v>
      </c>
      <c r="R12" s="23">
        <v>0</v>
      </c>
      <c r="S12" s="23">
        <v>463</v>
      </c>
    </row>
    <row r="13" spans="1:19" ht="12" customHeight="1">
      <c r="A13" s="6" t="s">
        <v>12</v>
      </c>
      <c r="B13" s="8" t="s">
        <v>67</v>
      </c>
      <c r="C13" s="16" t="s">
        <v>95</v>
      </c>
      <c r="D13" s="21">
        <v>0</v>
      </c>
      <c r="E13" s="21">
        <f>857630+469863</f>
        <v>1327493</v>
      </c>
      <c r="F13" s="21">
        <v>314892</v>
      </c>
      <c r="G13" s="21">
        <v>1642385</v>
      </c>
      <c r="H13" s="21">
        <v>1892856</v>
      </c>
      <c r="I13" s="21">
        <v>0</v>
      </c>
      <c r="J13" s="21">
        <v>0</v>
      </c>
      <c r="K13" s="21">
        <v>3535241</v>
      </c>
      <c r="L13" s="23">
        <v>0</v>
      </c>
      <c r="M13" s="23">
        <v>0</v>
      </c>
      <c r="N13" s="23">
        <v>0</v>
      </c>
      <c r="O13" s="23">
        <v>0</v>
      </c>
      <c r="P13" s="23">
        <v>120</v>
      </c>
      <c r="Q13" s="23">
        <v>0</v>
      </c>
      <c r="R13" s="23">
        <v>0</v>
      </c>
      <c r="S13" s="23">
        <v>3535361</v>
      </c>
    </row>
    <row r="14" spans="1:19" ht="12" customHeight="1">
      <c r="A14" s="6" t="s">
        <v>55</v>
      </c>
      <c r="B14" s="8" t="s">
        <v>56</v>
      </c>
      <c r="C14" s="16" t="s">
        <v>96</v>
      </c>
      <c r="D14" s="21">
        <v>0</v>
      </c>
      <c r="E14" s="21">
        <v>0</v>
      </c>
      <c r="F14" s="21">
        <v>0</v>
      </c>
      <c r="G14" s="21">
        <v>0</v>
      </c>
      <c r="H14" s="21">
        <v>12127</v>
      </c>
      <c r="I14" s="21">
        <v>0</v>
      </c>
      <c r="J14" s="21">
        <v>0</v>
      </c>
      <c r="K14" s="21">
        <v>12127</v>
      </c>
      <c r="L14" s="23">
        <v>0</v>
      </c>
      <c r="M14" s="23">
        <v>947</v>
      </c>
      <c r="N14" s="23">
        <v>0</v>
      </c>
      <c r="O14" s="23">
        <v>947</v>
      </c>
      <c r="P14" s="23">
        <v>0</v>
      </c>
      <c r="Q14" s="23">
        <v>0</v>
      </c>
      <c r="R14" s="23">
        <v>0</v>
      </c>
      <c r="S14" s="23">
        <v>13074</v>
      </c>
    </row>
    <row r="15" spans="1:19" ht="12" customHeight="1">
      <c r="A15" s="6">
        <v>10</v>
      </c>
      <c r="B15" s="8" t="s">
        <v>58</v>
      </c>
      <c r="C15" s="16" t="s">
        <v>97</v>
      </c>
      <c r="D15" s="21">
        <v>0</v>
      </c>
      <c r="E15" s="21">
        <v>0</v>
      </c>
      <c r="F15" s="21">
        <v>79577</v>
      </c>
      <c r="G15" s="21">
        <v>79577</v>
      </c>
      <c r="H15" s="21">
        <v>2568</v>
      </c>
      <c r="I15" s="21">
        <v>0</v>
      </c>
      <c r="J15" s="21">
        <v>0</v>
      </c>
      <c r="K15" s="21">
        <v>82145</v>
      </c>
      <c r="L15" s="24">
        <v>0</v>
      </c>
      <c r="M15" s="24">
        <v>2663</v>
      </c>
      <c r="N15" s="24">
        <v>0</v>
      </c>
      <c r="O15" s="24">
        <v>2663</v>
      </c>
      <c r="P15" s="24">
        <v>618</v>
      </c>
      <c r="Q15" s="24">
        <v>0</v>
      </c>
      <c r="R15" s="24">
        <v>0</v>
      </c>
      <c r="S15" s="24">
        <v>85426</v>
      </c>
    </row>
    <row r="16" spans="1:19" ht="12" customHeight="1">
      <c r="A16" s="6">
        <v>13</v>
      </c>
      <c r="B16" s="8" t="s">
        <v>59</v>
      </c>
      <c r="C16" s="16" t="s">
        <v>98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>
        <v>0</v>
      </c>
      <c r="M16" s="23">
        <v>3801</v>
      </c>
      <c r="N16" s="23">
        <v>0</v>
      </c>
      <c r="O16" s="23">
        <v>3801</v>
      </c>
      <c r="P16" s="23">
        <v>216</v>
      </c>
      <c r="Q16" s="23">
        <v>0</v>
      </c>
      <c r="R16" s="23">
        <v>0</v>
      </c>
      <c r="S16" s="23">
        <v>4017</v>
      </c>
    </row>
    <row r="17" spans="1:19" ht="12" customHeight="1">
      <c r="A17" s="6" t="s">
        <v>18</v>
      </c>
      <c r="B17" s="8" t="s">
        <v>25</v>
      </c>
      <c r="C17" s="16" t="s">
        <v>99</v>
      </c>
      <c r="D17" s="21">
        <v>0</v>
      </c>
      <c r="E17" s="21">
        <v>3258</v>
      </c>
      <c r="F17" s="21">
        <v>16741</v>
      </c>
      <c r="G17" s="21">
        <v>19999</v>
      </c>
      <c r="H17" s="21">
        <v>17044</v>
      </c>
      <c r="I17" s="21">
        <v>0</v>
      </c>
      <c r="J17" s="21">
        <v>0</v>
      </c>
      <c r="K17" s="21">
        <v>37043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37043</v>
      </c>
    </row>
    <row r="18" spans="1:19" ht="12" customHeight="1">
      <c r="A18" s="6" t="s">
        <v>19</v>
      </c>
      <c r="B18" s="8" t="s">
        <v>68</v>
      </c>
      <c r="C18" s="16" t="s">
        <v>115</v>
      </c>
      <c r="D18" s="21">
        <v>0</v>
      </c>
      <c r="E18" s="21">
        <v>412734</v>
      </c>
      <c r="F18" s="21">
        <v>440880</v>
      </c>
      <c r="G18" s="21">
        <v>853614</v>
      </c>
      <c r="H18" s="21">
        <v>35311</v>
      </c>
      <c r="I18" s="21">
        <v>0</v>
      </c>
      <c r="J18" s="21">
        <v>0</v>
      </c>
      <c r="K18" s="21">
        <v>888925</v>
      </c>
      <c r="L18" s="23">
        <v>0</v>
      </c>
      <c r="M18" s="23">
        <v>284</v>
      </c>
      <c r="N18" s="23">
        <v>0</v>
      </c>
      <c r="O18" s="23">
        <v>284</v>
      </c>
      <c r="P18" s="23">
        <v>0</v>
      </c>
      <c r="Q18" s="23">
        <v>0</v>
      </c>
      <c r="R18" s="23">
        <v>0</v>
      </c>
      <c r="S18" s="23">
        <v>889209</v>
      </c>
    </row>
    <row r="19" spans="1:19" ht="12" customHeight="1">
      <c r="A19" s="6" t="s">
        <v>20</v>
      </c>
      <c r="B19" s="8" t="s">
        <v>69</v>
      </c>
      <c r="C19" s="16" t="s">
        <v>116</v>
      </c>
      <c r="D19" s="21">
        <v>0</v>
      </c>
      <c r="E19" s="21">
        <v>0</v>
      </c>
      <c r="F19" s="21">
        <v>1612</v>
      </c>
      <c r="G19" s="21">
        <v>1612</v>
      </c>
      <c r="H19" s="21">
        <v>0</v>
      </c>
      <c r="I19" s="21">
        <v>0</v>
      </c>
      <c r="J19" s="21">
        <v>0</v>
      </c>
      <c r="K19" s="21">
        <v>1612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1612</v>
      </c>
    </row>
    <row r="20" spans="1:19" ht="12" customHeight="1">
      <c r="A20" s="5">
        <v>20</v>
      </c>
      <c r="B20" s="8" t="s">
        <v>70</v>
      </c>
      <c r="C20" s="16" t="s">
        <v>100</v>
      </c>
      <c r="D20" s="21">
        <v>0</v>
      </c>
      <c r="E20" s="21">
        <f>840853+33521</f>
        <v>874374</v>
      </c>
      <c r="F20" s="21">
        <v>184939</v>
      </c>
      <c r="G20" s="21">
        <v>1059313</v>
      </c>
      <c r="H20" s="21">
        <v>9863</v>
      </c>
      <c r="I20" s="21">
        <v>17</v>
      </c>
      <c r="J20" s="21">
        <v>166</v>
      </c>
      <c r="K20" s="21">
        <v>1069359</v>
      </c>
      <c r="L20" s="23">
        <v>0</v>
      </c>
      <c r="M20" s="23">
        <v>779</v>
      </c>
      <c r="N20" s="23">
        <v>0</v>
      </c>
      <c r="O20" s="23">
        <v>779</v>
      </c>
      <c r="P20" s="23">
        <v>0</v>
      </c>
      <c r="Q20" s="23">
        <v>0</v>
      </c>
      <c r="R20" s="23">
        <v>0</v>
      </c>
      <c r="S20" s="23">
        <v>1070138</v>
      </c>
    </row>
    <row r="21" spans="1:19" ht="12" customHeight="1">
      <c r="A21" s="5">
        <v>23</v>
      </c>
      <c r="B21" s="8" t="s">
        <v>60</v>
      </c>
      <c r="C21" s="16" t="s">
        <v>117</v>
      </c>
      <c r="D21" s="21">
        <v>0</v>
      </c>
      <c r="E21" s="21">
        <v>0</v>
      </c>
      <c r="F21" s="21">
        <v>0</v>
      </c>
      <c r="G21" s="21">
        <v>0</v>
      </c>
      <c r="H21" s="21">
        <v>325</v>
      </c>
      <c r="I21" s="21">
        <v>2</v>
      </c>
      <c r="J21" s="21">
        <v>0</v>
      </c>
      <c r="K21" s="21">
        <v>327</v>
      </c>
      <c r="L21" s="23">
        <v>0</v>
      </c>
      <c r="M21" s="23">
        <v>0</v>
      </c>
      <c r="N21" s="23">
        <v>0</v>
      </c>
      <c r="O21" s="23">
        <v>0</v>
      </c>
      <c r="P21" s="23">
        <v>142</v>
      </c>
      <c r="Q21" s="23">
        <v>0</v>
      </c>
      <c r="R21" s="23">
        <v>0</v>
      </c>
      <c r="S21" s="23">
        <v>469</v>
      </c>
    </row>
    <row r="22" spans="1:19" ht="12" customHeight="1">
      <c r="A22" s="5">
        <v>24</v>
      </c>
      <c r="B22" s="8" t="s">
        <v>61</v>
      </c>
      <c r="C22" s="16" t="s">
        <v>101</v>
      </c>
      <c r="D22" s="21">
        <v>0</v>
      </c>
      <c r="E22" s="21">
        <v>0</v>
      </c>
      <c r="F22" s="21">
        <v>27287</v>
      </c>
      <c r="G22" s="21">
        <v>27287</v>
      </c>
      <c r="H22" s="21">
        <v>4042</v>
      </c>
      <c r="I22" s="21">
        <v>0</v>
      </c>
      <c r="J22" s="21">
        <v>0</v>
      </c>
      <c r="K22" s="21">
        <v>31329</v>
      </c>
      <c r="L22" s="23">
        <v>0</v>
      </c>
      <c r="M22" s="23">
        <v>0</v>
      </c>
      <c r="N22" s="23">
        <v>0</v>
      </c>
      <c r="O22" s="23">
        <v>0</v>
      </c>
      <c r="P22" s="23">
        <v>444</v>
      </c>
      <c r="Q22" s="23">
        <v>0</v>
      </c>
      <c r="R22" s="23">
        <v>0</v>
      </c>
      <c r="S22" s="23">
        <v>31773</v>
      </c>
    </row>
    <row r="23" spans="1:19" ht="12" customHeight="1">
      <c r="A23" s="5">
        <v>25</v>
      </c>
      <c r="B23" s="8" t="s">
        <v>71</v>
      </c>
      <c r="C23" s="16" t="s">
        <v>118</v>
      </c>
      <c r="D23" s="21">
        <v>0</v>
      </c>
      <c r="E23" s="21">
        <v>0</v>
      </c>
      <c r="F23" s="21">
        <v>0</v>
      </c>
      <c r="G23" s="21">
        <v>0</v>
      </c>
      <c r="H23" s="21">
        <v>1541</v>
      </c>
      <c r="I23" s="21">
        <v>0</v>
      </c>
      <c r="J23" s="21">
        <v>0</v>
      </c>
      <c r="K23" s="21">
        <v>1541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1541</v>
      </c>
    </row>
    <row r="24" spans="1:19" ht="12" customHeight="1">
      <c r="A24" s="5">
        <v>26</v>
      </c>
      <c r="B24" s="8" t="s">
        <v>146</v>
      </c>
      <c r="C24" s="16" t="s">
        <v>147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3">
        <v>0</v>
      </c>
      <c r="M24" s="23">
        <v>0</v>
      </c>
      <c r="N24" s="23">
        <v>0</v>
      </c>
      <c r="O24" s="23">
        <v>0</v>
      </c>
      <c r="P24" s="23">
        <v>35</v>
      </c>
      <c r="Q24" s="23">
        <v>0</v>
      </c>
      <c r="R24" s="23">
        <v>0</v>
      </c>
      <c r="S24" s="23">
        <v>35</v>
      </c>
    </row>
    <row r="25" spans="1:19" ht="12" customHeight="1">
      <c r="A25" s="5">
        <v>27</v>
      </c>
      <c r="B25" s="8" t="s">
        <v>72</v>
      </c>
      <c r="C25" s="16" t="s">
        <v>102</v>
      </c>
      <c r="D25" s="21">
        <v>0</v>
      </c>
      <c r="E25" s="21">
        <v>0</v>
      </c>
      <c r="F25" s="21">
        <v>0</v>
      </c>
      <c r="G25" s="21">
        <v>0</v>
      </c>
      <c r="H25" s="21">
        <v>48765</v>
      </c>
      <c r="I25" s="21">
        <v>0</v>
      </c>
      <c r="J25" s="21">
        <v>0</v>
      </c>
      <c r="K25" s="21">
        <v>48765</v>
      </c>
      <c r="L25" s="23">
        <v>0</v>
      </c>
      <c r="M25" s="23">
        <v>1745</v>
      </c>
      <c r="N25" s="23">
        <v>0</v>
      </c>
      <c r="O25" s="23">
        <v>1745</v>
      </c>
      <c r="P25" s="23">
        <v>25</v>
      </c>
      <c r="Q25" s="23">
        <v>0</v>
      </c>
      <c r="R25" s="23">
        <v>0</v>
      </c>
      <c r="S25" s="23">
        <v>50535</v>
      </c>
    </row>
    <row r="26" spans="1:19" ht="12" customHeight="1">
      <c r="A26" s="5">
        <v>28</v>
      </c>
      <c r="B26" s="8" t="s">
        <v>73</v>
      </c>
      <c r="C26" s="16" t="s">
        <v>119</v>
      </c>
      <c r="D26" s="21">
        <v>0</v>
      </c>
      <c r="E26" s="21">
        <v>0</v>
      </c>
      <c r="F26" s="21">
        <v>0</v>
      </c>
      <c r="G26" s="21">
        <v>0</v>
      </c>
      <c r="H26" s="21">
        <v>7820</v>
      </c>
      <c r="I26" s="21">
        <v>0</v>
      </c>
      <c r="J26" s="21">
        <v>0</v>
      </c>
      <c r="K26" s="21">
        <v>7820</v>
      </c>
      <c r="L26" s="23">
        <v>0</v>
      </c>
      <c r="M26" s="23">
        <v>919</v>
      </c>
      <c r="N26" s="23">
        <v>0</v>
      </c>
      <c r="O26" s="23">
        <v>919</v>
      </c>
      <c r="P26" s="23">
        <v>0</v>
      </c>
      <c r="Q26" s="23">
        <v>0</v>
      </c>
      <c r="R26" s="23">
        <v>0</v>
      </c>
      <c r="S26" s="23">
        <v>8739</v>
      </c>
    </row>
    <row r="27" spans="1:19" ht="12" customHeight="1">
      <c r="A27" s="5">
        <v>29</v>
      </c>
      <c r="B27" s="8" t="s">
        <v>74</v>
      </c>
      <c r="C27" s="16" t="s">
        <v>120</v>
      </c>
      <c r="D27" s="21">
        <v>0</v>
      </c>
      <c r="E27" s="21">
        <v>0</v>
      </c>
      <c r="F27" s="21">
        <v>0</v>
      </c>
      <c r="G27" s="21">
        <v>0</v>
      </c>
      <c r="H27" s="21">
        <v>2304</v>
      </c>
      <c r="I27" s="21">
        <v>0</v>
      </c>
      <c r="J27" s="21">
        <v>0</v>
      </c>
      <c r="K27" s="21">
        <v>2304</v>
      </c>
      <c r="L27" s="23">
        <v>0</v>
      </c>
      <c r="M27" s="23">
        <v>187</v>
      </c>
      <c r="N27" s="23">
        <v>0</v>
      </c>
      <c r="O27" s="23">
        <v>187</v>
      </c>
      <c r="P27" s="23">
        <v>0</v>
      </c>
      <c r="Q27" s="23">
        <v>0</v>
      </c>
      <c r="R27" s="23">
        <v>0</v>
      </c>
      <c r="S27" s="23">
        <v>2491</v>
      </c>
    </row>
    <row r="28" spans="1:19" ht="12" customHeight="1">
      <c r="A28" s="5">
        <v>30</v>
      </c>
      <c r="B28" s="8" t="s">
        <v>75</v>
      </c>
      <c r="C28" s="16" t="s">
        <v>121</v>
      </c>
      <c r="D28" s="21">
        <v>0</v>
      </c>
      <c r="E28" s="21">
        <v>0</v>
      </c>
      <c r="F28" s="21">
        <v>0</v>
      </c>
      <c r="G28" s="21">
        <v>0</v>
      </c>
      <c r="H28" s="21">
        <v>157</v>
      </c>
      <c r="I28" s="21">
        <v>0</v>
      </c>
      <c r="J28" s="21">
        <v>0</v>
      </c>
      <c r="K28" s="21">
        <v>157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157</v>
      </c>
    </row>
    <row r="29" spans="1:19" ht="12" customHeight="1">
      <c r="A29" s="5">
        <v>31</v>
      </c>
      <c r="B29" s="8" t="s">
        <v>62</v>
      </c>
      <c r="C29" s="16" t="s">
        <v>109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4">
        <v>0</v>
      </c>
      <c r="M29" s="24">
        <v>0</v>
      </c>
      <c r="N29" s="24">
        <v>0</v>
      </c>
      <c r="O29" s="24">
        <v>0</v>
      </c>
      <c r="P29" s="24">
        <v>887</v>
      </c>
      <c r="Q29" s="24">
        <v>0</v>
      </c>
      <c r="R29" s="24">
        <v>0</v>
      </c>
      <c r="S29" s="24">
        <v>887</v>
      </c>
    </row>
    <row r="30" spans="1:19" ht="12" customHeight="1">
      <c r="A30" s="5">
        <v>32</v>
      </c>
      <c r="B30" s="8" t="s">
        <v>76</v>
      </c>
      <c r="C30" s="16" t="s">
        <v>103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3">
        <v>0</v>
      </c>
      <c r="M30" s="23">
        <v>3773</v>
      </c>
      <c r="N30" s="23">
        <v>0</v>
      </c>
      <c r="O30" s="23">
        <v>3773</v>
      </c>
      <c r="P30" s="23">
        <v>255</v>
      </c>
      <c r="Q30" s="23">
        <v>0</v>
      </c>
      <c r="R30" s="23">
        <v>0</v>
      </c>
      <c r="S30" s="23">
        <v>4028</v>
      </c>
    </row>
    <row r="31" spans="1:19" ht="12" customHeight="1">
      <c r="A31" s="5">
        <v>35</v>
      </c>
      <c r="B31" s="8" t="s">
        <v>77</v>
      </c>
      <c r="C31" s="16" t="s">
        <v>122</v>
      </c>
      <c r="D31" s="21">
        <v>28214078</v>
      </c>
      <c r="E31" s="21">
        <v>8764490</v>
      </c>
      <c r="F31" s="21">
        <v>2947423</v>
      </c>
      <c r="G31" s="21">
        <v>39925991</v>
      </c>
      <c r="H31" s="21">
        <v>1466170</v>
      </c>
      <c r="I31" s="21">
        <v>34759</v>
      </c>
      <c r="J31" s="21">
        <v>13798</v>
      </c>
      <c r="K31" s="21">
        <v>41440718</v>
      </c>
      <c r="L31" s="24">
        <v>30745328</v>
      </c>
      <c r="M31" s="24">
        <f>1999604+14868</f>
        <v>2014472</v>
      </c>
      <c r="N31" s="24">
        <f>904768-14868</f>
        <v>889900</v>
      </c>
      <c r="O31" s="24">
        <v>2904372</v>
      </c>
      <c r="P31" s="24">
        <v>252736</v>
      </c>
      <c r="Q31" s="24">
        <v>0</v>
      </c>
      <c r="R31" s="24">
        <v>294069</v>
      </c>
      <c r="S31" s="24">
        <v>75637223</v>
      </c>
    </row>
    <row r="32" spans="1:19" ht="12" customHeight="1">
      <c r="A32" s="5">
        <v>36</v>
      </c>
      <c r="B32" s="8" t="s">
        <v>78</v>
      </c>
      <c r="C32" s="16" t="s">
        <v>107</v>
      </c>
      <c r="D32" s="21">
        <v>0</v>
      </c>
      <c r="E32" s="21">
        <v>0</v>
      </c>
      <c r="F32" s="21">
        <v>0</v>
      </c>
      <c r="G32" s="21">
        <v>0</v>
      </c>
      <c r="H32" s="21">
        <v>72825</v>
      </c>
      <c r="I32" s="21">
        <v>2</v>
      </c>
      <c r="J32" s="21">
        <v>0</v>
      </c>
      <c r="K32" s="21">
        <v>72827</v>
      </c>
      <c r="L32" s="23">
        <v>0</v>
      </c>
      <c r="M32" s="23">
        <v>270428</v>
      </c>
      <c r="N32" s="23">
        <v>0</v>
      </c>
      <c r="O32" s="23">
        <v>270428</v>
      </c>
      <c r="P32" s="23">
        <v>182</v>
      </c>
      <c r="Q32" s="23">
        <v>0</v>
      </c>
      <c r="R32" s="23">
        <v>0</v>
      </c>
      <c r="S32" s="23">
        <v>343437</v>
      </c>
    </row>
    <row r="33" spans="1:19" ht="12" customHeight="1">
      <c r="A33" s="5">
        <v>38</v>
      </c>
      <c r="B33" s="8" t="s">
        <v>79</v>
      </c>
      <c r="C33" s="16" t="s">
        <v>123</v>
      </c>
      <c r="D33" s="21">
        <v>0</v>
      </c>
      <c r="E33" s="21">
        <v>123839</v>
      </c>
      <c r="F33" s="21">
        <v>2348</v>
      </c>
      <c r="G33" s="21">
        <v>126187</v>
      </c>
      <c r="H33" s="21">
        <v>9829</v>
      </c>
      <c r="I33" s="21">
        <v>0</v>
      </c>
      <c r="J33" s="21">
        <v>0</v>
      </c>
      <c r="K33" s="21">
        <v>136016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136016</v>
      </c>
    </row>
    <row r="34" spans="1:19" ht="12" customHeight="1">
      <c r="A34" s="5">
        <v>41</v>
      </c>
      <c r="B34" s="8" t="s">
        <v>63</v>
      </c>
      <c r="C34" s="16" t="s">
        <v>104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3">
        <v>0</v>
      </c>
      <c r="M34" s="23">
        <v>6735</v>
      </c>
      <c r="N34" s="23">
        <v>0</v>
      </c>
      <c r="O34" s="23">
        <v>6735</v>
      </c>
      <c r="P34" s="23">
        <v>79</v>
      </c>
      <c r="Q34" s="23">
        <v>0</v>
      </c>
      <c r="R34" s="23">
        <v>0</v>
      </c>
      <c r="S34" s="23">
        <v>6814</v>
      </c>
    </row>
    <row r="35" spans="1:19" ht="12" customHeight="1">
      <c r="A35" s="5">
        <v>42</v>
      </c>
      <c r="B35" s="8" t="s">
        <v>64</v>
      </c>
      <c r="C35" s="16" t="s">
        <v>113</v>
      </c>
      <c r="D35" s="21">
        <v>0</v>
      </c>
      <c r="E35" s="21">
        <v>0</v>
      </c>
      <c r="F35" s="21">
        <v>0</v>
      </c>
      <c r="G35" s="21">
        <v>0</v>
      </c>
      <c r="H35" s="21">
        <v>173</v>
      </c>
      <c r="I35" s="21">
        <v>0</v>
      </c>
      <c r="J35" s="21">
        <v>0</v>
      </c>
      <c r="K35" s="21">
        <v>173</v>
      </c>
      <c r="L35" s="23">
        <v>0</v>
      </c>
      <c r="M35" s="23">
        <v>156</v>
      </c>
      <c r="N35" s="23">
        <v>0</v>
      </c>
      <c r="O35" s="23">
        <v>156</v>
      </c>
      <c r="P35" s="23">
        <v>17</v>
      </c>
      <c r="Q35" s="23">
        <v>0</v>
      </c>
      <c r="R35" s="23">
        <v>0</v>
      </c>
      <c r="S35" s="23">
        <v>346</v>
      </c>
    </row>
    <row r="36" spans="1:19" ht="12" customHeight="1">
      <c r="A36" s="5">
        <v>43</v>
      </c>
      <c r="B36" s="8" t="s">
        <v>80</v>
      </c>
      <c r="C36" s="16" t="s">
        <v>108</v>
      </c>
      <c r="D36" s="21">
        <v>0</v>
      </c>
      <c r="E36" s="21">
        <v>0</v>
      </c>
      <c r="F36" s="21">
        <v>0</v>
      </c>
      <c r="G36" s="21">
        <v>0</v>
      </c>
      <c r="H36" s="21">
        <v>3279</v>
      </c>
      <c r="I36" s="21">
        <v>0</v>
      </c>
      <c r="J36" s="21">
        <v>0</v>
      </c>
      <c r="K36" s="21">
        <v>3279</v>
      </c>
      <c r="L36" s="23">
        <v>0</v>
      </c>
      <c r="M36" s="23">
        <v>765</v>
      </c>
      <c r="N36" s="23">
        <v>0</v>
      </c>
      <c r="O36" s="23">
        <v>765</v>
      </c>
      <c r="P36" s="23">
        <v>47</v>
      </c>
      <c r="Q36" s="23">
        <v>0</v>
      </c>
      <c r="R36" s="23">
        <v>0</v>
      </c>
      <c r="S36" s="23">
        <v>4091</v>
      </c>
    </row>
    <row r="37" spans="1:19" ht="12" customHeight="1">
      <c r="A37" s="5">
        <v>46</v>
      </c>
      <c r="B37" s="8" t="s">
        <v>81</v>
      </c>
      <c r="C37" s="16" t="s">
        <v>124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3">
        <v>0</v>
      </c>
      <c r="M37" s="23">
        <v>564</v>
      </c>
      <c r="N37" s="23">
        <v>0</v>
      </c>
      <c r="O37" s="23">
        <v>564</v>
      </c>
      <c r="P37" s="23">
        <v>0</v>
      </c>
      <c r="Q37" s="23">
        <v>0</v>
      </c>
      <c r="R37" s="23">
        <v>2225</v>
      </c>
      <c r="S37" s="23">
        <v>2789</v>
      </c>
    </row>
    <row r="38" spans="1:19" ht="12" customHeight="1">
      <c r="A38" s="5">
        <v>47</v>
      </c>
      <c r="B38" s="8" t="s">
        <v>82</v>
      </c>
      <c r="C38" s="16" t="s">
        <v>125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3">
        <v>0</v>
      </c>
      <c r="M38" s="23">
        <v>215</v>
      </c>
      <c r="N38" s="23">
        <v>0</v>
      </c>
      <c r="O38" s="23">
        <v>215</v>
      </c>
      <c r="P38" s="23">
        <v>0</v>
      </c>
      <c r="Q38" s="23">
        <v>0</v>
      </c>
      <c r="R38" s="23">
        <v>0</v>
      </c>
      <c r="S38" s="23">
        <v>215</v>
      </c>
    </row>
    <row r="39" spans="1:19" ht="12" customHeight="1">
      <c r="A39" s="5">
        <v>64</v>
      </c>
      <c r="B39" s="8" t="s">
        <v>148</v>
      </c>
      <c r="C39" s="16" t="s">
        <v>149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3">
        <v>0</v>
      </c>
      <c r="M39" s="23">
        <v>0</v>
      </c>
      <c r="N39" s="23">
        <v>0</v>
      </c>
      <c r="O39" s="23">
        <v>0</v>
      </c>
      <c r="P39" s="23">
        <v>29</v>
      </c>
      <c r="Q39" s="23">
        <v>0</v>
      </c>
      <c r="R39" s="23">
        <v>0</v>
      </c>
      <c r="S39" s="23">
        <v>29</v>
      </c>
    </row>
    <row r="40" spans="1:19" ht="12" customHeight="1">
      <c r="A40" s="5">
        <v>68</v>
      </c>
      <c r="B40" s="8" t="s">
        <v>83</v>
      </c>
      <c r="C40" s="16" t="s">
        <v>105</v>
      </c>
      <c r="D40" s="21">
        <v>0</v>
      </c>
      <c r="E40" s="21">
        <v>0</v>
      </c>
      <c r="F40" s="21">
        <v>0</v>
      </c>
      <c r="G40" s="21">
        <v>0</v>
      </c>
      <c r="H40" s="21">
        <v>4099</v>
      </c>
      <c r="I40" s="21">
        <v>31</v>
      </c>
      <c r="J40" s="21">
        <v>0</v>
      </c>
      <c r="K40" s="21">
        <v>4130</v>
      </c>
      <c r="L40" s="23">
        <v>0</v>
      </c>
      <c r="M40" s="23">
        <v>9880</v>
      </c>
      <c r="N40" s="23">
        <v>0</v>
      </c>
      <c r="O40" s="23">
        <v>9880</v>
      </c>
      <c r="P40" s="23">
        <v>110</v>
      </c>
      <c r="Q40" s="23">
        <v>0</v>
      </c>
      <c r="R40" s="23">
        <v>0</v>
      </c>
      <c r="S40" s="23">
        <v>14120</v>
      </c>
    </row>
    <row r="41" spans="1:19" ht="12" customHeight="1">
      <c r="A41" s="5">
        <v>70</v>
      </c>
      <c r="B41" s="8" t="s">
        <v>84</v>
      </c>
      <c r="C41" s="16" t="s">
        <v>126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3">
        <v>0</v>
      </c>
      <c r="M41" s="23">
        <v>13679</v>
      </c>
      <c r="N41" s="23">
        <v>0</v>
      </c>
      <c r="O41" s="23">
        <v>13679</v>
      </c>
      <c r="P41" s="23">
        <v>0</v>
      </c>
      <c r="Q41" s="23">
        <v>0</v>
      </c>
      <c r="R41" s="23">
        <v>0</v>
      </c>
      <c r="S41" s="23">
        <v>13679</v>
      </c>
    </row>
    <row r="42" spans="1:19" ht="12" customHeight="1">
      <c r="A42" s="5">
        <v>71</v>
      </c>
      <c r="B42" s="8" t="s">
        <v>85</v>
      </c>
      <c r="C42" s="16" t="s">
        <v>127</v>
      </c>
      <c r="D42" s="21">
        <v>0</v>
      </c>
      <c r="E42" s="21">
        <v>0</v>
      </c>
      <c r="F42" s="21">
        <v>0</v>
      </c>
      <c r="G42" s="21">
        <v>0</v>
      </c>
      <c r="H42" s="21">
        <v>4698</v>
      </c>
      <c r="I42" s="21">
        <v>0</v>
      </c>
      <c r="J42" s="21">
        <v>0</v>
      </c>
      <c r="K42" s="21">
        <v>4698</v>
      </c>
      <c r="L42" s="23">
        <v>0</v>
      </c>
      <c r="M42" s="23">
        <v>0</v>
      </c>
      <c r="N42" s="23">
        <v>0</v>
      </c>
      <c r="O42" s="23">
        <v>0</v>
      </c>
      <c r="P42" s="23">
        <v>26</v>
      </c>
      <c r="Q42" s="23">
        <v>0</v>
      </c>
      <c r="R42" s="23">
        <v>0</v>
      </c>
      <c r="S42" s="23">
        <v>4724</v>
      </c>
    </row>
    <row r="43" spans="1:19" ht="12" customHeight="1">
      <c r="A43" s="5">
        <v>72</v>
      </c>
      <c r="B43" s="8" t="s">
        <v>21</v>
      </c>
      <c r="C43" s="16" t="s">
        <v>111</v>
      </c>
      <c r="D43" s="21">
        <v>0</v>
      </c>
      <c r="E43" s="21">
        <v>0</v>
      </c>
      <c r="F43" s="21">
        <v>0</v>
      </c>
      <c r="G43" s="21">
        <v>0</v>
      </c>
      <c r="H43" s="21">
        <v>1497</v>
      </c>
      <c r="I43" s="21">
        <v>0</v>
      </c>
      <c r="J43" s="21">
        <v>0</v>
      </c>
      <c r="K43" s="21">
        <v>1497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1497</v>
      </c>
    </row>
    <row r="44" spans="1:19" ht="12" customHeight="1">
      <c r="A44" s="5">
        <v>74</v>
      </c>
      <c r="B44" s="8" t="s">
        <v>86</v>
      </c>
      <c r="C44" s="16" t="s">
        <v>128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3">
        <v>0</v>
      </c>
      <c r="M44" s="23">
        <v>7883</v>
      </c>
      <c r="N44" s="23">
        <v>0</v>
      </c>
      <c r="O44" s="23">
        <v>7883</v>
      </c>
      <c r="P44" s="23">
        <v>0</v>
      </c>
      <c r="Q44" s="23">
        <v>0</v>
      </c>
      <c r="R44" s="23">
        <v>0</v>
      </c>
      <c r="S44" s="23">
        <v>7883</v>
      </c>
    </row>
    <row r="45" spans="1:19" ht="12" customHeight="1">
      <c r="A45" s="5">
        <v>81</v>
      </c>
      <c r="B45" s="8" t="s">
        <v>150</v>
      </c>
      <c r="C45" s="16" t="s">
        <v>151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</row>
    <row r="46" spans="1:19" ht="12" customHeight="1">
      <c r="A46" s="5">
        <v>84</v>
      </c>
      <c r="B46" s="8" t="s">
        <v>106</v>
      </c>
      <c r="C46" s="16" t="s">
        <v>129</v>
      </c>
      <c r="D46" s="21">
        <v>0</v>
      </c>
      <c r="E46" s="21">
        <v>0</v>
      </c>
      <c r="F46" s="21">
        <v>0</v>
      </c>
      <c r="G46" s="21">
        <v>0</v>
      </c>
      <c r="H46" s="21">
        <v>6015</v>
      </c>
      <c r="I46" s="21">
        <v>0</v>
      </c>
      <c r="J46" s="21">
        <v>0</v>
      </c>
      <c r="K46" s="21">
        <v>6015</v>
      </c>
      <c r="L46" s="23">
        <v>0</v>
      </c>
      <c r="M46" s="23">
        <v>0</v>
      </c>
      <c r="N46" s="23">
        <v>0</v>
      </c>
      <c r="O46" s="23">
        <v>0</v>
      </c>
      <c r="P46" s="23">
        <v>21</v>
      </c>
      <c r="Q46" s="23">
        <v>0</v>
      </c>
      <c r="R46" s="23">
        <v>0</v>
      </c>
      <c r="S46" s="23">
        <v>6036</v>
      </c>
    </row>
    <row r="47" spans="1:19" ht="12.75">
      <c r="A47" s="5">
        <v>86</v>
      </c>
      <c r="B47" s="8" t="s">
        <v>65</v>
      </c>
      <c r="C47" s="16" t="s">
        <v>110</v>
      </c>
      <c r="D47" s="21">
        <v>0</v>
      </c>
      <c r="E47" s="21">
        <v>0</v>
      </c>
      <c r="F47" s="21">
        <v>0</v>
      </c>
      <c r="G47" s="21">
        <v>0</v>
      </c>
      <c r="H47" s="21">
        <v>12712</v>
      </c>
      <c r="I47" s="21">
        <v>3</v>
      </c>
      <c r="J47" s="21">
        <v>0</v>
      </c>
      <c r="K47" s="21">
        <v>12715</v>
      </c>
      <c r="L47" s="23">
        <v>0</v>
      </c>
      <c r="M47" s="23">
        <v>0</v>
      </c>
      <c r="N47" s="23">
        <v>0</v>
      </c>
      <c r="O47" s="23">
        <v>0</v>
      </c>
      <c r="P47" s="23">
        <v>32</v>
      </c>
      <c r="Q47" s="23">
        <v>0</v>
      </c>
      <c r="R47" s="23">
        <v>0</v>
      </c>
      <c r="S47" s="23">
        <v>12747</v>
      </c>
    </row>
    <row r="48" spans="1:19" ht="12.75">
      <c r="A48" s="5">
        <v>90</v>
      </c>
      <c r="B48" s="8" t="s">
        <v>87</v>
      </c>
      <c r="C48" s="16" t="s">
        <v>130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3">
        <v>0</v>
      </c>
      <c r="M48" s="23">
        <v>0</v>
      </c>
      <c r="N48" s="23">
        <v>0</v>
      </c>
      <c r="O48" s="23">
        <v>0</v>
      </c>
      <c r="P48" s="23">
        <v>36</v>
      </c>
      <c r="Q48" s="23">
        <v>0</v>
      </c>
      <c r="R48" s="23">
        <v>0</v>
      </c>
      <c r="S48" s="23">
        <v>36</v>
      </c>
    </row>
    <row r="49" spans="1:19" ht="12.75">
      <c r="A49" s="5">
        <v>93</v>
      </c>
      <c r="B49" s="8" t="s">
        <v>143</v>
      </c>
      <c r="C49" s="16" t="s">
        <v>145</v>
      </c>
      <c r="D49" s="21">
        <v>0</v>
      </c>
      <c r="E49" s="21">
        <v>0</v>
      </c>
      <c r="F49" s="21">
        <v>0</v>
      </c>
      <c r="G49" s="21">
        <v>0</v>
      </c>
      <c r="H49" s="21">
        <v>3847</v>
      </c>
      <c r="I49" s="21">
        <v>0</v>
      </c>
      <c r="J49" s="21">
        <v>0</v>
      </c>
      <c r="K49" s="21">
        <v>3847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3847</v>
      </c>
    </row>
    <row r="50" spans="1:19" ht="12.75">
      <c r="A50" s="5">
        <v>94</v>
      </c>
      <c r="B50" s="8" t="s">
        <v>142</v>
      </c>
      <c r="C50" s="16" t="s">
        <v>144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3">
        <v>0</v>
      </c>
      <c r="M50" s="23">
        <v>0</v>
      </c>
      <c r="N50" s="23">
        <v>0</v>
      </c>
      <c r="O50" s="23">
        <v>0</v>
      </c>
      <c r="P50" s="23">
        <v>289</v>
      </c>
      <c r="Q50" s="23">
        <v>0</v>
      </c>
      <c r="R50" s="23">
        <v>0</v>
      </c>
      <c r="S50" s="23">
        <v>289</v>
      </c>
    </row>
    <row r="51" spans="1:19" ht="12.75">
      <c r="A51" s="50"/>
      <c r="B51" s="51" t="s">
        <v>137</v>
      </c>
      <c r="C51" s="52" t="s">
        <v>138</v>
      </c>
      <c r="D51" s="53">
        <v>28214078</v>
      </c>
      <c r="E51" s="53">
        <f>SUM(E11:E50)</f>
        <v>11506188</v>
      </c>
      <c r="F51" s="53">
        <v>4015699</v>
      </c>
      <c r="G51" s="53">
        <v>43735965</v>
      </c>
      <c r="H51" s="53">
        <v>3683250</v>
      </c>
      <c r="I51" s="53">
        <v>48850</v>
      </c>
      <c r="J51" s="53">
        <v>13964</v>
      </c>
      <c r="K51" s="53">
        <v>47482029</v>
      </c>
      <c r="L51" s="53">
        <v>30745328</v>
      </c>
      <c r="M51" s="53">
        <f>2325470+14868</f>
        <v>2340338</v>
      </c>
      <c r="N51" s="53">
        <v>889900</v>
      </c>
      <c r="O51" s="53">
        <v>3230238</v>
      </c>
      <c r="P51" s="53">
        <v>256346</v>
      </c>
      <c r="Q51" s="53">
        <v>0</v>
      </c>
      <c r="R51" s="53">
        <v>296294</v>
      </c>
      <c r="S51" s="53">
        <v>82010235</v>
      </c>
    </row>
    <row r="52" spans="1:19" ht="12.75">
      <c r="A52" s="5"/>
      <c r="B52" s="7" t="s">
        <v>54</v>
      </c>
      <c r="C52" s="17" t="s">
        <v>112</v>
      </c>
      <c r="D52" s="21">
        <v>0</v>
      </c>
      <c r="E52" s="21">
        <v>742055</v>
      </c>
      <c r="F52" s="21">
        <v>258980</v>
      </c>
      <c r="G52" s="21">
        <f>+G53-G51</f>
        <v>1001035</v>
      </c>
      <c r="H52" s="21">
        <f>+H53-H51</f>
        <v>1526336</v>
      </c>
      <c r="I52" s="21">
        <v>0</v>
      </c>
      <c r="J52" s="21">
        <v>0</v>
      </c>
      <c r="K52" s="21">
        <f aca="true" t="shared" si="0" ref="K52:P52">+K53-K51</f>
        <v>2527371</v>
      </c>
      <c r="L52" s="23">
        <f t="shared" si="0"/>
        <v>0</v>
      </c>
      <c r="M52" s="23">
        <f t="shared" si="0"/>
        <v>531462</v>
      </c>
      <c r="N52" s="23">
        <f t="shared" si="0"/>
        <v>0</v>
      </c>
      <c r="O52" s="23">
        <f t="shared" si="0"/>
        <v>531462</v>
      </c>
      <c r="P52" s="23">
        <f t="shared" si="0"/>
        <v>1813854</v>
      </c>
      <c r="Q52" s="23">
        <v>0</v>
      </c>
      <c r="R52" s="23">
        <f>+R53-R51</f>
        <v>182006</v>
      </c>
      <c r="S52" s="23">
        <f>+S53-S51</f>
        <v>5054693</v>
      </c>
    </row>
    <row r="53" spans="1:19" ht="12.75">
      <c r="A53" s="9"/>
      <c r="B53" s="10" t="s">
        <v>139</v>
      </c>
      <c r="C53" s="25" t="s">
        <v>140</v>
      </c>
      <c r="D53" s="23">
        <f>+D52+D51</f>
        <v>28214078</v>
      </c>
      <c r="E53" s="23">
        <f>+E52+E51</f>
        <v>12248243</v>
      </c>
      <c r="F53" s="23">
        <f>+F52+F51</f>
        <v>4274679</v>
      </c>
      <c r="G53" s="23">
        <v>44737000</v>
      </c>
      <c r="H53" s="23">
        <f>5272400-48850-13964</f>
        <v>5209586</v>
      </c>
      <c r="I53" s="23">
        <f>+I51</f>
        <v>48850</v>
      </c>
      <c r="J53" s="23">
        <f>+J51</f>
        <v>13964</v>
      </c>
      <c r="K53" s="23">
        <v>50009400</v>
      </c>
      <c r="L53" s="23">
        <f>+L51</f>
        <v>30745328</v>
      </c>
      <c r="M53" s="23">
        <v>2871800</v>
      </c>
      <c r="N53" s="23">
        <v>889900</v>
      </c>
      <c r="O53" s="23">
        <v>3761700</v>
      </c>
      <c r="P53" s="23">
        <v>2070200</v>
      </c>
      <c r="Q53" s="23">
        <f>+Q51</f>
        <v>0</v>
      </c>
      <c r="R53" s="23">
        <v>478300</v>
      </c>
      <c r="S53" s="23">
        <v>87064928</v>
      </c>
    </row>
    <row r="54" spans="1:19" ht="12.75">
      <c r="A54" s="11" t="s">
        <v>141</v>
      </c>
      <c r="B54" s="12"/>
      <c r="C54" s="18" t="s">
        <v>134</v>
      </c>
      <c r="D54" s="26">
        <v>28214078</v>
      </c>
      <c r="E54" s="26">
        <v>8764490</v>
      </c>
      <c r="F54" s="26">
        <v>2947423</v>
      </c>
      <c r="G54" s="26">
        <v>39925991</v>
      </c>
      <c r="H54" s="26">
        <v>1458552</v>
      </c>
      <c r="I54" s="26">
        <v>34759</v>
      </c>
      <c r="J54" s="26">
        <v>13798</v>
      </c>
      <c r="K54" s="26">
        <v>41433100</v>
      </c>
      <c r="L54" s="26">
        <v>30745328</v>
      </c>
      <c r="M54" s="26">
        <v>1999604</v>
      </c>
      <c r="N54" s="26">
        <v>904768</v>
      </c>
      <c r="O54" s="26">
        <v>2904372</v>
      </c>
      <c r="P54" s="26">
        <v>252736</v>
      </c>
      <c r="Q54" s="26">
        <v>0</v>
      </c>
      <c r="R54" s="26">
        <v>294069</v>
      </c>
      <c r="S54" s="26">
        <v>75629605</v>
      </c>
    </row>
    <row r="55" spans="1:7" ht="12.75">
      <c r="A55" s="19" t="s">
        <v>90</v>
      </c>
      <c r="D55" s="27"/>
      <c r="G55" s="13"/>
    </row>
    <row r="56" spans="6:19" ht="12.75">
      <c r="F56" s="14"/>
      <c r="G56" s="27"/>
      <c r="K56" s="27"/>
      <c r="L56" s="3"/>
      <c r="M56" s="3"/>
      <c r="N56" s="3"/>
      <c r="O56" s="3"/>
      <c r="P56" s="3"/>
      <c r="Q56" s="3"/>
      <c r="R56" s="3"/>
      <c r="S56" s="3"/>
    </row>
    <row r="57" spans="4:19" ht="12.75"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2:19" ht="12.75">
      <c r="L58" s="3"/>
      <c r="M58" s="3"/>
      <c r="N58" s="3"/>
      <c r="O58" s="3"/>
      <c r="P58" s="3"/>
      <c r="Q58" s="3"/>
      <c r="R58" s="3"/>
      <c r="S58" s="3"/>
    </row>
    <row r="59" ht="12.75">
      <c r="K59" s="27"/>
    </row>
  </sheetData>
  <sheetProtection/>
  <mergeCells count="37">
    <mergeCell ref="R8:R9"/>
    <mergeCell ref="S4:S6"/>
    <mergeCell ref="R5:R6"/>
    <mergeCell ref="L4:R4"/>
    <mergeCell ref="P5:P6"/>
    <mergeCell ref="Q5:Q6"/>
    <mergeCell ref="L7:R7"/>
    <mergeCell ref="O5:O6"/>
    <mergeCell ref="P8:P9"/>
    <mergeCell ref="M8:M9"/>
    <mergeCell ref="O8:O9"/>
    <mergeCell ref="J5:J6"/>
    <mergeCell ref="M5:M6"/>
    <mergeCell ref="H8:H9"/>
    <mergeCell ref="I8:I9"/>
    <mergeCell ref="A1:B1"/>
    <mergeCell ref="A2:B2"/>
    <mergeCell ref="N8:N9"/>
    <mergeCell ref="L8:L9"/>
    <mergeCell ref="I5:I6"/>
    <mergeCell ref="D1:S1"/>
    <mergeCell ref="L5:L6"/>
    <mergeCell ref="Q8:Q9"/>
    <mergeCell ref="N5:N6"/>
    <mergeCell ref="D2:S2"/>
    <mergeCell ref="D5:E5"/>
    <mergeCell ref="H5:H6"/>
    <mergeCell ref="D7:G7"/>
    <mergeCell ref="H7:J7"/>
    <mergeCell ref="J8:J9"/>
    <mergeCell ref="H4:J4"/>
    <mergeCell ref="D4:G4"/>
    <mergeCell ref="F8:F9"/>
    <mergeCell ref="G8:G9"/>
    <mergeCell ref="F5:F6"/>
    <mergeCell ref="G5:G6"/>
    <mergeCell ref="D8:E8"/>
  </mergeCells>
  <printOptions horizontalCentered="1"/>
  <pageMargins left="0.5905511811023623" right="0.4" top="0.77" bottom="0.2755905511811024" header="0.15748031496062992" footer="0.236220472440944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2013-07-25T05:56:19Z</cp:lastPrinted>
  <dcterms:created xsi:type="dcterms:W3CDTF">2002-09-26T12:57:03Z</dcterms:created>
  <dcterms:modified xsi:type="dcterms:W3CDTF">2014-08-05T10:06:42Z</dcterms:modified>
  <cp:category/>
  <cp:version/>
  <cp:contentType/>
  <cp:contentStatus/>
</cp:coreProperties>
</file>