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bulka 1 (5)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<sst xmlns="http://schemas.openxmlformats.org/spreadsheetml/2006/main" count="70" uniqueCount="61">
  <si>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 xml:space="preserve"> </t>
  </si>
  <si>
    <t>Výroba elektřiny</t>
  </si>
  <si>
    <t xml:space="preserve">v tom: </t>
  </si>
  <si>
    <t xml:space="preserve">          </t>
  </si>
  <si>
    <t>vodní elektrárny</t>
  </si>
  <si>
    <t>jaderné elektrárny</t>
  </si>
  <si>
    <t>Saldo dovozu (+), vývozu (-)</t>
  </si>
  <si>
    <t>Vlastní spotřeba na výrobu elektřiny</t>
  </si>
  <si>
    <t>Zdroje = tuzemská spotřeba</t>
  </si>
  <si>
    <t>Ztráty v rozvodu</t>
  </si>
  <si>
    <t>Čistá (netto) spotřeba</t>
  </si>
  <si>
    <t>ostatní</t>
  </si>
  <si>
    <t xml:space="preserve">        </t>
  </si>
  <si>
    <t>Spotřeba při transformaci</t>
  </si>
  <si>
    <t>na výrobu tepla</t>
  </si>
  <si>
    <t>na přečerpání</t>
  </si>
  <si>
    <t>na těžbu, úpravu a zušlechťování paliv</t>
  </si>
  <si>
    <t>Konečná spotřeba</t>
  </si>
  <si>
    <t xml:space="preserve">v tom:  </t>
  </si>
  <si>
    <t xml:space="preserve">pro výrobu a provoz </t>
  </si>
  <si>
    <t>domácnosti</t>
  </si>
  <si>
    <t xml:space="preserve">1) V údajích jsou zahrnuta data za paroplynové a kogenerační jednotky.   </t>
  </si>
  <si>
    <t>a</t>
  </si>
  <si>
    <r>
      <t xml:space="preserve">parní elektrárny </t>
    </r>
    <r>
      <rPr>
        <b/>
        <vertAlign val="superscript"/>
        <sz val="9"/>
        <rFont val="Arial CE"/>
        <family val="2"/>
      </rPr>
      <t>1)</t>
    </r>
  </si>
  <si>
    <t>větrné elektrárny</t>
  </si>
  <si>
    <t>velkoodběr</t>
  </si>
  <si>
    <t>maloodběr</t>
  </si>
  <si>
    <t>Gross electricity production</t>
  </si>
  <si>
    <t>I n d i c a t o r</t>
  </si>
  <si>
    <t xml:space="preserve">U k a z a t e l </t>
  </si>
  <si>
    <t>nuclear power plants</t>
  </si>
  <si>
    <t>hydro power plants</t>
  </si>
  <si>
    <t>wind power plants</t>
  </si>
  <si>
    <t>Own use</t>
  </si>
  <si>
    <t>Total sources = Domestic sources</t>
  </si>
  <si>
    <t>Distribution losses</t>
  </si>
  <si>
    <t>Net consumption</t>
  </si>
  <si>
    <t>wholesale</t>
  </si>
  <si>
    <t>retail</t>
  </si>
  <si>
    <t>Transformation consumption</t>
  </si>
  <si>
    <t>Final consumption</t>
  </si>
  <si>
    <t>residential</t>
  </si>
  <si>
    <t>b</t>
  </si>
  <si>
    <t xml:space="preserve">autoproducers </t>
  </si>
  <si>
    <t>production and services</t>
  </si>
  <si>
    <t xml:space="preserve">Including: </t>
  </si>
  <si>
    <t xml:space="preserve">1) Including data of steam-gas cycle and co-generation units  </t>
  </si>
  <si>
    <t>other (power sector)</t>
  </si>
  <si>
    <t>Balance of foreign exchange</t>
  </si>
  <si>
    <t>solární elektrárny</t>
  </si>
  <si>
    <t>solar power plats</t>
  </si>
  <si>
    <t xml:space="preserve">fuels extraction and  transformation </t>
  </si>
  <si>
    <t>účelová spotřeba el. ze závodních elektráren</t>
  </si>
  <si>
    <t xml:space="preserve">pumping storage </t>
  </si>
  <si>
    <t>heat production</t>
  </si>
  <si>
    <r>
      <t>Tabulka (</t>
    </r>
    <r>
      <rPr>
        <i/>
        <sz val="11"/>
        <rFont val="Arial CE"/>
        <family val="0"/>
      </rPr>
      <t>Table</t>
    </r>
    <r>
      <rPr>
        <sz val="11"/>
        <rFont val="Arial CE"/>
        <family val="2"/>
      </rPr>
      <t>): 1</t>
    </r>
  </si>
  <si>
    <r>
      <t xml:space="preserve">thermal power plants </t>
    </r>
    <r>
      <rPr>
        <b/>
        <i/>
        <vertAlign val="superscript"/>
        <sz val="9"/>
        <rFont val="Arial CE"/>
        <family val="0"/>
      </rPr>
      <t>1)</t>
    </r>
  </si>
  <si>
    <r>
      <t xml:space="preserve">Zdroj: ERÚ, výkazy ČSÚ, </t>
    </r>
    <r>
      <rPr>
        <i/>
        <sz val="8"/>
        <rFont val="Arial CE"/>
        <family val="0"/>
      </rPr>
      <t>Source: ERO, CzSO forms</t>
    </r>
  </si>
  <si>
    <r>
      <t>0bdobí (</t>
    </r>
    <r>
      <rPr>
        <i/>
        <sz val="11"/>
        <rFont val="Arial CE"/>
        <family val="0"/>
      </rPr>
      <t>Period</t>
    </r>
    <r>
      <rPr>
        <sz val="11"/>
        <rFont val="Arial CE"/>
        <family val="2"/>
      </rPr>
      <t>): 2013</t>
    </r>
  </si>
  <si>
    <t>Bilance elektrické energie v letech 2000 až 2013 v GWh</t>
  </si>
  <si>
    <t>Electricity balance between 2000 and 2013 (GWh)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</si>
</sst>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name val="Arial CE"/>
      <family val="2"/>
    </font>
    <font>
      <sz val="13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vertAlign val="superscript"/>
      <sz val="9"/>
      <name val="Arial CE"/>
      <family val="2"/>
    </font>
    <font>
      <sz val="14"/>
      <name val="Arial CE"/>
      <family val="2"/>
    </font>
    <font>
      <i/>
      <sz val="13"/>
      <name val="Arial CE"/>
      <family val="0"/>
    </font>
    <font>
      <i/>
      <sz val="11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vertAlign val="superscript"/>
      <sz val="9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0" xfId="50" applyFont="1">
      <alignment vertical="top"/>
      <protection/>
    </xf>
    <xf numFmtId="0" fontId="0" fillId="0" borderId="0" xfId="50">
      <alignment vertical="top"/>
      <protection/>
    </xf>
    <xf numFmtId="0" fontId="1" fillId="0" borderId="0" xfId="50" applyFont="1">
      <alignment vertical="top"/>
      <protection/>
    </xf>
    <xf numFmtId="0" fontId="10" fillId="0" borderId="10" xfId="50" applyFont="1" applyBorder="1">
      <alignment vertical="top"/>
      <protection/>
    </xf>
    <xf numFmtId="0" fontId="10" fillId="0" borderId="11" xfId="50" applyFont="1" applyBorder="1">
      <alignment vertical="top"/>
      <protection/>
    </xf>
    <xf numFmtId="0" fontId="11" fillId="0" borderId="12" xfId="50" applyFont="1" applyBorder="1">
      <alignment vertical="top"/>
      <protection/>
    </xf>
    <xf numFmtId="0" fontId="10" fillId="0" borderId="0" xfId="50" applyFont="1" applyBorder="1">
      <alignment vertical="top"/>
      <protection/>
    </xf>
    <xf numFmtId="0" fontId="11" fillId="0" borderId="13" xfId="50" applyFont="1" applyBorder="1">
      <alignment vertical="top"/>
      <protection/>
    </xf>
    <xf numFmtId="0" fontId="10" fillId="0" borderId="14" xfId="50" applyFont="1" applyBorder="1">
      <alignment vertical="top"/>
      <protection/>
    </xf>
    <xf numFmtId="0" fontId="10" fillId="0" borderId="15" xfId="50" applyFont="1" applyBorder="1">
      <alignment vertical="top"/>
      <protection/>
    </xf>
    <xf numFmtId="0" fontId="11" fillId="0" borderId="16" xfId="50" applyFont="1" applyBorder="1">
      <alignment vertical="top"/>
      <protection/>
    </xf>
    <xf numFmtId="0" fontId="11" fillId="0" borderId="17" xfId="50" applyFont="1" applyBorder="1">
      <alignment vertical="top"/>
      <protection/>
    </xf>
    <xf numFmtId="0" fontId="10" fillId="0" borderId="18" xfId="50" applyFont="1" applyBorder="1">
      <alignment vertical="top"/>
      <protection/>
    </xf>
    <xf numFmtId="0" fontId="10" fillId="0" borderId="19" xfId="50" applyFont="1" applyBorder="1">
      <alignment vertical="top"/>
      <protection/>
    </xf>
    <xf numFmtId="0" fontId="11" fillId="0" borderId="20" xfId="50" applyFont="1" applyBorder="1">
      <alignment vertical="top"/>
      <protection/>
    </xf>
    <xf numFmtId="0" fontId="11" fillId="0" borderId="0" xfId="50" applyFont="1">
      <alignment vertical="top"/>
      <protection/>
    </xf>
    <xf numFmtId="0" fontId="11" fillId="0" borderId="0" xfId="50" applyFont="1" applyBorder="1">
      <alignment vertical="top"/>
      <protection/>
    </xf>
    <xf numFmtId="0" fontId="11" fillId="0" borderId="21" xfId="50" applyFont="1" applyBorder="1">
      <alignment vertical="top"/>
      <protection/>
    </xf>
    <xf numFmtId="0" fontId="10" fillId="0" borderId="22" xfId="50" applyFont="1" applyBorder="1">
      <alignment vertical="top"/>
      <protection/>
    </xf>
    <xf numFmtId="0" fontId="11" fillId="0" borderId="23" xfId="50" applyFont="1" applyBorder="1">
      <alignment vertical="top"/>
      <protection/>
    </xf>
    <xf numFmtId="0" fontId="11" fillId="0" borderId="24" xfId="50" applyFont="1" applyBorder="1">
      <alignment vertical="top"/>
      <protection/>
    </xf>
    <xf numFmtId="0" fontId="10" fillId="0" borderId="25" xfId="50" applyFont="1" applyBorder="1">
      <alignment vertical="top"/>
      <protection/>
    </xf>
    <xf numFmtId="0" fontId="10" fillId="0" borderId="26" xfId="50" applyFont="1" applyBorder="1">
      <alignment vertical="top"/>
      <protection/>
    </xf>
    <xf numFmtId="0" fontId="11" fillId="0" borderId="27" xfId="50" applyFont="1" applyBorder="1">
      <alignment vertical="top"/>
      <protection/>
    </xf>
    <xf numFmtId="0" fontId="11" fillId="0" borderId="28" xfId="50" applyFont="1" applyBorder="1">
      <alignment vertical="top"/>
      <protection/>
    </xf>
    <xf numFmtId="0" fontId="11" fillId="0" borderId="18" xfId="50" applyFont="1" applyBorder="1">
      <alignment vertical="top"/>
      <protection/>
    </xf>
    <xf numFmtId="0" fontId="10" fillId="0" borderId="29" xfId="50" applyFont="1" applyBorder="1">
      <alignment vertical="top"/>
      <protection/>
    </xf>
    <xf numFmtId="0" fontId="11" fillId="0" borderId="30" xfId="50" applyFont="1" applyBorder="1">
      <alignment vertical="top"/>
      <protection/>
    </xf>
    <xf numFmtId="0" fontId="10" fillId="0" borderId="31" xfId="50" applyFont="1" applyBorder="1">
      <alignment vertical="top"/>
      <protection/>
    </xf>
    <xf numFmtId="0" fontId="10" fillId="0" borderId="32" xfId="50" applyFont="1" applyBorder="1">
      <alignment vertical="top"/>
      <protection/>
    </xf>
    <xf numFmtId="0" fontId="10" fillId="0" borderId="33" xfId="50" applyFont="1" applyBorder="1">
      <alignment vertical="top"/>
      <protection/>
    </xf>
    <xf numFmtId="0" fontId="10" fillId="0" borderId="34" xfId="50" applyFont="1" applyBorder="1">
      <alignment vertical="top"/>
      <protection/>
    </xf>
    <xf numFmtId="0" fontId="11" fillId="0" borderId="35" xfId="50" applyFont="1" applyBorder="1">
      <alignment vertical="top"/>
      <protection/>
    </xf>
    <xf numFmtId="0" fontId="11" fillId="0" borderId="36" xfId="50" applyFont="1" applyBorder="1">
      <alignment vertical="top"/>
      <protection/>
    </xf>
    <xf numFmtId="0" fontId="11" fillId="0" borderId="10" xfId="50" applyFont="1" applyBorder="1">
      <alignment vertical="top"/>
      <protection/>
    </xf>
    <xf numFmtId="0" fontId="11" fillId="0" borderId="25" xfId="50" applyFont="1" applyBorder="1">
      <alignment vertical="top"/>
      <protection/>
    </xf>
    <xf numFmtId="0" fontId="11" fillId="0" borderId="37" xfId="50" applyFont="1" applyBorder="1">
      <alignment vertical="top"/>
      <protection/>
    </xf>
    <xf numFmtId="0" fontId="11" fillId="0" borderId="22" xfId="50" applyFont="1" applyBorder="1">
      <alignment vertical="top"/>
      <protection/>
    </xf>
    <xf numFmtId="0" fontId="11" fillId="0" borderId="38" xfId="50" applyFont="1" applyBorder="1">
      <alignment vertical="top"/>
      <protection/>
    </xf>
    <xf numFmtId="0" fontId="11" fillId="0" borderId="29" xfId="50" applyFont="1" applyBorder="1">
      <alignment vertical="top"/>
      <protection/>
    </xf>
    <xf numFmtId="0" fontId="8" fillId="0" borderId="0" xfId="50" applyFont="1" applyAlignment="1">
      <alignment vertical="top"/>
      <protection/>
    </xf>
    <xf numFmtId="0" fontId="0" fillId="0" borderId="0" xfId="0" applyAlignment="1">
      <alignment vertical="top"/>
    </xf>
    <xf numFmtId="0" fontId="12" fillId="0" borderId="0" xfId="50" applyFont="1">
      <alignment vertical="top"/>
      <protection/>
    </xf>
    <xf numFmtId="49" fontId="14" fillId="0" borderId="0" xfId="50" applyNumberFormat="1" applyFont="1" applyAlignment="1">
      <alignment horizontal="center" vertical="center" textRotation="180"/>
      <protection/>
    </xf>
    <xf numFmtId="0" fontId="18" fillId="0" borderId="26" xfId="50" applyFont="1" applyBorder="1">
      <alignment vertical="top"/>
      <protection/>
    </xf>
    <xf numFmtId="0" fontId="2" fillId="0" borderId="0" xfId="50" applyFont="1" applyBorder="1">
      <alignment vertical="top"/>
      <protection/>
    </xf>
    <xf numFmtId="0" fontId="18" fillId="0" borderId="36" xfId="50" applyFont="1" applyBorder="1">
      <alignment vertical="top"/>
      <protection/>
    </xf>
    <xf numFmtId="0" fontId="18" fillId="0" borderId="0" xfId="50" applyFont="1" applyBorder="1">
      <alignment vertical="top"/>
      <protection/>
    </xf>
    <xf numFmtId="0" fontId="18" fillId="0" borderId="11" xfId="50" applyFont="1" applyBorder="1">
      <alignment vertical="top"/>
      <protection/>
    </xf>
    <xf numFmtId="0" fontId="18" fillId="0" borderId="39" xfId="50" applyFont="1" applyBorder="1">
      <alignment vertical="top"/>
      <protection/>
    </xf>
    <xf numFmtId="0" fontId="18" fillId="0" borderId="40" xfId="50" applyFont="1" applyBorder="1">
      <alignment vertical="top"/>
      <protection/>
    </xf>
    <xf numFmtId="0" fontId="2" fillId="0" borderId="0" xfId="50" applyFont="1">
      <alignment vertical="top"/>
      <protection/>
    </xf>
    <xf numFmtId="0" fontId="18" fillId="0" borderId="29" xfId="50" applyFont="1" applyBorder="1">
      <alignment vertical="top"/>
      <protection/>
    </xf>
    <xf numFmtId="0" fontId="18" fillId="0" borderId="19" xfId="50" applyFont="1" applyBorder="1">
      <alignment vertical="top"/>
      <protection/>
    </xf>
    <xf numFmtId="0" fontId="17" fillId="0" borderId="0" xfId="50" applyFont="1">
      <alignment vertical="top"/>
      <protection/>
    </xf>
    <xf numFmtId="0" fontId="17" fillId="0" borderId="0" xfId="50" applyFont="1" applyBorder="1">
      <alignment vertical="top"/>
      <protection/>
    </xf>
    <xf numFmtId="0" fontId="18" fillId="0" borderId="21" xfId="50" applyFont="1" applyBorder="1">
      <alignment vertical="top"/>
      <protection/>
    </xf>
    <xf numFmtId="0" fontId="17" fillId="0" borderId="23" xfId="50" applyFont="1" applyBorder="1">
      <alignment vertical="top"/>
      <protection/>
    </xf>
    <xf numFmtId="0" fontId="18" fillId="0" borderId="25" xfId="50" applyFont="1" applyBorder="1">
      <alignment vertical="top"/>
      <protection/>
    </xf>
    <xf numFmtId="0" fontId="18" fillId="0" borderId="41" xfId="50" applyFont="1" applyBorder="1">
      <alignment vertical="top"/>
      <protection/>
    </xf>
    <xf numFmtId="0" fontId="18" fillId="0" borderId="10" xfId="50" applyFont="1" applyBorder="1">
      <alignment vertical="top"/>
      <protection/>
    </xf>
    <xf numFmtId="0" fontId="2" fillId="0" borderId="10" xfId="50" applyFont="1" applyBorder="1">
      <alignment vertical="top"/>
      <protection/>
    </xf>
    <xf numFmtId="0" fontId="2" fillId="0" borderId="18" xfId="50" applyFont="1" applyBorder="1">
      <alignment vertical="top"/>
      <protection/>
    </xf>
    <xf numFmtId="0" fontId="18" fillId="0" borderId="42" xfId="50" applyFont="1" applyBorder="1">
      <alignment vertical="top"/>
      <protection/>
    </xf>
    <xf numFmtId="0" fontId="18" fillId="0" borderId="33" xfId="50" applyFont="1" applyBorder="1">
      <alignment vertical="top"/>
      <protection/>
    </xf>
    <xf numFmtId="0" fontId="18" fillId="0" borderId="43" xfId="50" applyFont="1" applyBorder="1">
      <alignment vertical="top"/>
      <protection/>
    </xf>
    <xf numFmtId="0" fontId="18" fillId="0" borderId="14" xfId="50" applyFont="1" applyBorder="1">
      <alignment vertical="top"/>
      <protection/>
    </xf>
    <xf numFmtId="0" fontId="18" fillId="0" borderId="40" xfId="50" applyFont="1" applyBorder="1" applyAlignment="1">
      <alignment vertical="top" wrapText="1"/>
      <protection/>
    </xf>
    <xf numFmtId="0" fontId="18" fillId="0" borderId="18" xfId="50" applyFont="1" applyBorder="1">
      <alignment vertical="top"/>
      <protection/>
    </xf>
    <xf numFmtId="0" fontId="17" fillId="33" borderId="23" xfId="50" applyFont="1" applyFill="1" applyBorder="1" applyAlignment="1">
      <alignment horizontal="centerContinuous"/>
      <protection/>
    </xf>
    <xf numFmtId="0" fontId="1" fillId="34" borderId="44" xfId="50" applyFont="1" applyFill="1" applyBorder="1" applyAlignment="1">
      <alignment horizontal="centerContinuous" vertical="top"/>
      <protection/>
    </xf>
    <xf numFmtId="0" fontId="10" fillId="33" borderId="45" xfId="50" applyFont="1" applyFill="1" applyBorder="1" applyAlignment="1">
      <alignment horizontal="center"/>
      <protection/>
    </xf>
    <xf numFmtId="0" fontId="10" fillId="33" borderId="46" xfId="50" applyFont="1" applyFill="1" applyBorder="1" applyAlignment="1">
      <alignment horizontal="center"/>
      <protection/>
    </xf>
    <xf numFmtId="0" fontId="12" fillId="35" borderId="22" xfId="50" applyFont="1" applyFill="1" applyBorder="1" applyAlignment="1">
      <alignment horizontal="center"/>
      <protection/>
    </xf>
    <xf numFmtId="0" fontId="12" fillId="35" borderId="23" xfId="50" applyFont="1" applyFill="1" applyBorder="1" applyAlignment="1">
      <alignment horizontal="center"/>
      <protection/>
    </xf>
    <xf numFmtId="0" fontId="12" fillId="35" borderId="21" xfId="50" applyFont="1" applyFill="1" applyBorder="1" applyAlignment="1">
      <alignment horizontal="centerContinuous"/>
      <protection/>
    </xf>
    <xf numFmtId="0" fontId="12" fillId="35" borderId="23" xfId="50" applyFont="1" applyFill="1" applyBorder="1" applyAlignment="1">
      <alignment horizontal="centerContinuous"/>
      <protection/>
    </xf>
    <xf numFmtId="0" fontId="12" fillId="35" borderId="45" xfId="50" applyFont="1" applyFill="1" applyBorder="1" applyAlignment="1">
      <alignment horizontal="center"/>
      <protection/>
    </xf>
    <xf numFmtId="0" fontId="12" fillId="35" borderId="46" xfId="50" applyFont="1" applyFill="1" applyBorder="1" applyAlignment="1">
      <alignment horizontal="center"/>
      <protection/>
    </xf>
    <xf numFmtId="0" fontId="20" fillId="0" borderId="0" xfId="50" applyFont="1" applyAlignment="1">
      <alignment vertical="top"/>
      <protection/>
    </xf>
    <xf numFmtId="0" fontId="12" fillId="0" borderId="0" xfId="50" applyFont="1" applyAlignment="1">
      <alignment vertical="top"/>
      <protection/>
    </xf>
    <xf numFmtId="0" fontId="10" fillId="33" borderId="22" xfId="50" applyFont="1" applyFill="1" applyBorder="1" applyAlignment="1">
      <alignment horizontal="center"/>
      <protection/>
    </xf>
    <xf numFmtId="0" fontId="11" fillId="33" borderId="23" xfId="50" applyFont="1" applyFill="1" applyBorder="1" applyAlignment="1">
      <alignment horizontal="center"/>
      <protection/>
    </xf>
    <xf numFmtId="0" fontId="8" fillId="0" borderId="0" xfId="50" applyFont="1" applyAlignment="1">
      <alignment vertical="top"/>
      <protection/>
    </xf>
    <xf numFmtId="0" fontId="0" fillId="0" borderId="0" xfId="0" applyAlignment="1">
      <alignment vertical="top"/>
    </xf>
    <xf numFmtId="2" fontId="9" fillId="0" borderId="0" xfId="50" applyNumberFormat="1" applyFont="1" applyAlignment="1">
      <alignment horizontal="center" wrapText="1"/>
      <protection/>
    </xf>
    <xf numFmtId="2" fontId="0" fillId="0" borderId="0" xfId="50" applyNumberFormat="1" applyAlignment="1">
      <alignment horizontal="center" wrapText="1"/>
      <protection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15" fillId="0" borderId="0" xfId="50" applyNumberFormat="1" applyFont="1" applyAlignment="1">
      <alignment horizontal="center" wrapText="1"/>
      <protection/>
    </xf>
    <xf numFmtId="2" fontId="2" fillId="0" borderId="0" xfId="50" applyNumberFormat="1" applyFont="1" applyAlignment="1">
      <alignment horizontal="center" wrapText="1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TAB1AB0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89" zoomScaleNormal="89" zoomScalePageLayoutView="0" workbookViewId="0" topLeftCell="A1">
      <selection activeCell="B1" sqref="B1:C1"/>
    </sheetView>
  </sheetViews>
  <sheetFormatPr defaultColWidth="10.25390625" defaultRowHeight="12.75"/>
  <cols>
    <col min="1" max="1" width="7.625" style="2" customWidth="1"/>
    <col min="2" max="2" width="5.875" style="2" customWidth="1"/>
    <col min="3" max="3" width="40.25390625" style="2" customWidth="1"/>
    <col min="4" max="4" width="9.375" style="2" customWidth="1"/>
    <col min="5" max="5" width="29.375" style="2" customWidth="1"/>
    <col min="6" max="6" width="6.625" style="2" bestFit="1" customWidth="1"/>
    <col min="7" max="7" width="6.00390625" style="2" bestFit="1" customWidth="1"/>
    <col min="8" max="9" width="6.625" style="2" bestFit="1" customWidth="1"/>
    <col min="10" max="10" width="6.625" style="2" customWidth="1"/>
    <col min="11" max="11" width="6.625" style="2" bestFit="1" customWidth="1"/>
    <col min="12" max="13" width="6.625" style="2" customWidth="1"/>
    <col min="14" max="14" width="6.625" style="2" bestFit="1" customWidth="1"/>
    <col min="15" max="15" width="6.875" style="2" customWidth="1"/>
    <col min="16" max="17" width="7.375" style="2" customWidth="1"/>
    <col min="18" max="19" width="7.25390625" style="2" customWidth="1"/>
    <col min="20" max="16384" width="10.25390625" style="2" customWidth="1"/>
  </cols>
  <sheetData>
    <row r="1" spans="1:5" ht="15">
      <c r="A1" s="1" t="s">
        <v>0</v>
      </c>
      <c r="B1" s="84" t="s">
        <v>55</v>
      </c>
      <c r="C1" s="85"/>
      <c r="D1" s="42"/>
      <c r="E1" s="42"/>
    </row>
    <row r="2" spans="1:5" ht="15">
      <c r="A2" s="1"/>
      <c r="B2" s="41" t="s">
        <v>58</v>
      </c>
      <c r="C2" s="42"/>
      <c r="D2" s="42"/>
      <c r="E2" s="42"/>
    </row>
    <row r="3" spans="1:19" ht="21" customHeight="1">
      <c r="A3" s="1"/>
      <c r="B3" s="86" t="s">
        <v>59</v>
      </c>
      <c r="C3" s="87"/>
      <c r="D3" s="87"/>
      <c r="E3" s="87"/>
      <c r="F3" s="87"/>
      <c r="G3" s="87"/>
      <c r="H3" s="88"/>
      <c r="I3" s="89"/>
      <c r="J3" s="89"/>
      <c r="K3" s="90"/>
      <c r="L3" s="90"/>
      <c r="M3" s="90"/>
      <c r="N3" s="90"/>
      <c r="O3" s="90"/>
      <c r="P3" s="90"/>
      <c r="Q3" s="90"/>
      <c r="R3" s="90"/>
      <c r="S3" s="90"/>
    </row>
    <row r="4" spans="1:19" ht="21" customHeight="1">
      <c r="A4" s="1"/>
      <c r="B4" s="91" t="s">
        <v>60</v>
      </c>
      <c r="C4" s="92"/>
      <c r="D4" s="92"/>
      <c r="E4" s="92"/>
      <c r="F4" s="92"/>
      <c r="G4" s="92"/>
      <c r="H4" s="93"/>
      <c r="I4" s="94"/>
      <c r="J4" s="94"/>
      <c r="K4" s="95"/>
      <c r="L4" s="95"/>
      <c r="M4" s="95"/>
      <c r="N4" s="95"/>
      <c r="O4" s="95"/>
      <c r="P4" s="90"/>
      <c r="Q4" s="90"/>
      <c r="R4" s="90"/>
      <c r="S4" s="90"/>
    </row>
    <row r="5" spans="3:5" ht="12.75">
      <c r="C5" s="3"/>
      <c r="D5" s="3"/>
      <c r="E5" s="3"/>
    </row>
    <row r="6" spans="2:19" ht="15.75" customHeight="1">
      <c r="B6" s="82" t="s">
        <v>29</v>
      </c>
      <c r="C6" s="83"/>
      <c r="D6" s="70" t="s">
        <v>28</v>
      </c>
      <c r="E6" s="71"/>
      <c r="F6" s="72">
        <v>2000</v>
      </c>
      <c r="G6" s="72">
        <v>2001</v>
      </c>
      <c r="H6" s="73">
        <v>2002</v>
      </c>
      <c r="I6" s="72">
        <v>2003</v>
      </c>
      <c r="J6" s="72">
        <v>2004</v>
      </c>
      <c r="K6" s="72">
        <v>2005</v>
      </c>
      <c r="L6" s="72">
        <v>2006</v>
      </c>
      <c r="M6" s="72">
        <v>2007</v>
      </c>
      <c r="N6" s="72">
        <v>2008</v>
      </c>
      <c r="O6" s="72">
        <v>2009</v>
      </c>
      <c r="P6" s="72">
        <v>2010</v>
      </c>
      <c r="Q6" s="72">
        <v>2011</v>
      </c>
      <c r="R6" s="72">
        <v>2012</v>
      </c>
      <c r="S6" s="72">
        <v>2013</v>
      </c>
    </row>
    <row r="7" spans="2:19" ht="11.25" customHeight="1">
      <c r="B7" s="74"/>
      <c r="C7" s="75" t="s">
        <v>22</v>
      </c>
      <c r="D7" s="76" t="s">
        <v>42</v>
      </c>
      <c r="E7" s="77"/>
      <c r="F7" s="78">
        <v>1</v>
      </c>
      <c r="G7" s="78">
        <v>2</v>
      </c>
      <c r="H7" s="79">
        <v>3</v>
      </c>
      <c r="I7" s="78">
        <v>4</v>
      </c>
      <c r="J7" s="78">
        <v>5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</row>
    <row r="8" spans="2:19" ht="12.75">
      <c r="B8" s="4" t="s">
        <v>1</v>
      </c>
      <c r="C8" s="5"/>
      <c r="D8" s="45" t="s">
        <v>27</v>
      </c>
      <c r="E8" s="46"/>
      <c r="F8" s="6">
        <f>F9+F10+F13</f>
        <v>73466</v>
      </c>
      <c r="G8" s="6">
        <f>G9+G10+G13</f>
        <v>74647</v>
      </c>
      <c r="H8" s="34">
        <f>H9+H10+H13+H11</f>
        <v>76348</v>
      </c>
      <c r="I8" s="24">
        <f>I9+I10+I13+I11</f>
        <v>83227</v>
      </c>
      <c r="J8" s="24">
        <f>J9+J10+J13+J11</f>
        <v>84333</v>
      </c>
      <c r="K8" s="24">
        <f>K9+K10+K13+K11</f>
        <v>82578</v>
      </c>
      <c r="L8" s="24">
        <f>L9+L10+L13+L11</f>
        <v>84361</v>
      </c>
      <c r="M8" s="24">
        <f>SUM(M9:M13)</f>
        <v>88198</v>
      </c>
      <c r="N8" s="24">
        <f>SUM(N9:N13)</f>
        <v>83518</v>
      </c>
      <c r="O8" s="24">
        <v>82250</v>
      </c>
      <c r="P8" s="24">
        <v>85910</v>
      </c>
      <c r="Q8" s="24">
        <f>SUM(Q9:Q13)</f>
        <v>87561</v>
      </c>
      <c r="R8" s="24">
        <f>SUM(R9:R13)</f>
        <v>87573</v>
      </c>
      <c r="S8" s="24">
        <v>87065</v>
      </c>
    </row>
    <row r="9" spans="2:19" ht="13.5">
      <c r="B9" s="4" t="s">
        <v>2</v>
      </c>
      <c r="C9" s="7" t="s">
        <v>23</v>
      </c>
      <c r="D9" s="47" t="s">
        <v>45</v>
      </c>
      <c r="E9" s="48" t="s">
        <v>56</v>
      </c>
      <c r="F9" s="8">
        <v>57563</v>
      </c>
      <c r="G9" s="8">
        <v>57431</v>
      </c>
      <c r="H9" s="35">
        <v>54762</v>
      </c>
      <c r="I9" s="8">
        <v>55557</v>
      </c>
      <c r="J9" s="8">
        <f>55422+13</f>
        <v>55435</v>
      </c>
      <c r="K9" s="8">
        <v>54802</v>
      </c>
      <c r="L9" s="8">
        <v>55009</v>
      </c>
      <c r="M9" s="8">
        <v>59375</v>
      </c>
      <c r="N9" s="8">
        <v>54333</v>
      </c>
      <c r="O9" s="8">
        <v>51682</v>
      </c>
      <c r="P9" s="8">
        <v>53580</v>
      </c>
      <c r="Q9" s="8">
        <f>49973+3955</f>
        <v>53928</v>
      </c>
      <c r="R9" s="8">
        <v>51696</v>
      </c>
      <c r="S9" s="8">
        <v>50010</v>
      </c>
    </row>
    <row r="10" spans="2:19" ht="12.75">
      <c r="B10" s="4" t="s">
        <v>3</v>
      </c>
      <c r="C10" s="7" t="s">
        <v>4</v>
      </c>
      <c r="D10" s="47"/>
      <c r="E10" s="49" t="s">
        <v>31</v>
      </c>
      <c r="F10" s="8">
        <v>2313</v>
      </c>
      <c r="G10" s="8">
        <v>2467</v>
      </c>
      <c r="H10" s="35">
        <v>2846</v>
      </c>
      <c r="I10" s="8">
        <v>1794</v>
      </c>
      <c r="J10" s="8">
        <v>2563</v>
      </c>
      <c r="K10" s="8">
        <v>3027</v>
      </c>
      <c r="L10" s="8">
        <v>3257</v>
      </c>
      <c r="M10" s="8">
        <v>2524</v>
      </c>
      <c r="N10" s="8">
        <v>2376</v>
      </c>
      <c r="O10" s="8">
        <v>2983</v>
      </c>
      <c r="P10" s="8">
        <v>3381</v>
      </c>
      <c r="Q10" s="8">
        <v>2835</v>
      </c>
      <c r="R10" s="8">
        <v>2963</v>
      </c>
      <c r="S10" s="8">
        <v>3762</v>
      </c>
    </row>
    <row r="11" spans="2:19" ht="12.75">
      <c r="B11" s="4"/>
      <c r="C11" s="7" t="s">
        <v>24</v>
      </c>
      <c r="D11" s="47"/>
      <c r="E11" s="49" t="s">
        <v>32</v>
      </c>
      <c r="F11" s="8"/>
      <c r="G11" s="8"/>
      <c r="H11" s="35">
        <v>2</v>
      </c>
      <c r="I11" s="8">
        <v>4</v>
      </c>
      <c r="J11" s="8">
        <v>10</v>
      </c>
      <c r="K11" s="8">
        <v>21</v>
      </c>
      <c r="L11" s="8">
        <v>49</v>
      </c>
      <c r="M11" s="8">
        <v>125</v>
      </c>
      <c r="N11" s="8">
        <v>245</v>
      </c>
      <c r="O11" s="8">
        <v>288</v>
      </c>
      <c r="P11" s="8">
        <v>335</v>
      </c>
      <c r="Q11" s="8">
        <v>397</v>
      </c>
      <c r="R11" s="8">
        <v>417</v>
      </c>
      <c r="S11" s="8">
        <v>478</v>
      </c>
    </row>
    <row r="12" spans="2:19" ht="12.75">
      <c r="B12" s="4"/>
      <c r="C12" s="7" t="s">
        <v>49</v>
      </c>
      <c r="D12" s="47"/>
      <c r="E12" s="49" t="s">
        <v>50</v>
      </c>
      <c r="F12" s="8"/>
      <c r="G12" s="8"/>
      <c r="H12" s="8"/>
      <c r="I12" s="8"/>
      <c r="J12" s="8"/>
      <c r="K12" s="8"/>
      <c r="L12" s="8"/>
      <c r="M12" s="8">
        <v>2</v>
      </c>
      <c r="N12" s="8">
        <v>13</v>
      </c>
      <c r="O12" s="8">
        <v>89</v>
      </c>
      <c r="P12" s="8">
        <v>616</v>
      </c>
      <c r="Q12" s="8">
        <v>2118</v>
      </c>
      <c r="R12" s="8">
        <v>2173</v>
      </c>
      <c r="S12" s="8">
        <v>2070</v>
      </c>
    </row>
    <row r="13" spans="2:19" ht="12.75">
      <c r="B13" s="9"/>
      <c r="C13" s="10" t="s">
        <v>5</v>
      </c>
      <c r="D13" s="50"/>
      <c r="E13" s="51" t="s">
        <v>30</v>
      </c>
      <c r="F13" s="11">
        <v>13590</v>
      </c>
      <c r="G13" s="11">
        <v>14749</v>
      </c>
      <c r="H13" s="26">
        <v>18738</v>
      </c>
      <c r="I13" s="11">
        <v>25872</v>
      </c>
      <c r="J13" s="11">
        <v>26325</v>
      </c>
      <c r="K13" s="11">
        <v>24728</v>
      </c>
      <c r="L13" s="11">
        <v>26046</v>
      </c>
      <c r="M13" s="11">
        <v>26172</v>
      </c>
      <c r="N13" s="11">
        <v>26551</v>
      </c>
      <c r="O13" s="11">
        <v>27208</v>
      </c>
      <c r="P13" s="11">
        <v>27998</v>
      </c>
      <c r="Q13" s="11">
        <v>28283</v>
      </c>
      <c r="R13" s="11">
        <v>30324</v>
      </c>
      <c r="S13" s="11">
        <v>30745</v>
      </c>
    </row>
    <row r="14" spans="2:19" ht="12.75">
      <c r="B14" s="4" t="s">
        <v>6</v>
      </c>
      <c r="C14" s="5"/>
      <c r="D14" s="49" t="s">
        <v>48</v>
      </c>
      <c r="E14" s="52"/>
      <c r="F14" s="12">
        <v>-10017</v>
      </c>
      <c r="G14" s="12">
        <f>9380-18919</f>
        <v>-9539</v>
      </c>
      <c r="H14" s="36">
        <v>-11387</v>
      </c>
      <c r="I14" s="12">
        <f>10086-26299</f>
        <v>-16213</v>
      </c>
      <c r="J14" s="12">
        <v>-15717</v>
      </c>
      <c r="K14" s="12">
        <v>-12634</v>
      </c>
      <c r="L14" s="12">
        <v>-12631</v>
      </c>
      <c r="M14" s="12">
        <v>-16153</v>
      </c>
      <c r="N14" s="12">
        <v>-11469</v>
      </c>
      <c r="O14" s="12">
        <v>-13644</v>
      </c>
      <c r="P14" s="12">
        <v>-14948</v>
      </c>
      <c r="Q14" s="12">
        <v>-17044</v>
      </c>
      <c r="R14" s="12">
        <v>-17120</v>
      </c>
      <c r="S14" s="12">
        <v>-16887</v>
      </c>
    </row>
    <row r="15" spans="2:19" ht="12.75">
      <c r="B15" s="4" t="s">
        <v>7</v>
      </c>
      <c r="C15" s="5"/>
      <c r="D15" s="48" t="s">
        <v>33</v>
      </c>
      <c r="E15" s="49"/>
      <c r="F15" s="8">
        <v>5725</v>
      </c>
      <c r="G15" s="8">
        <v>5867</v>
      </c>
      <c r="H15" s="35">
        <v>5955</v>
      </c>
      <c r="I15" s="8">
        <v>6568</v>
      </c>
      <c r="J15" s="8">
        <v>6414</v>
      </c>
      <c r="K15" s="8">
        <v>6387</v>
      </c>
      <c r="L15" s="8">
        <v>6477</v>
      </c>
      <c r="M15" s="8">
        <v>6786</v>
      </c>
      <c r="N15" s="8">
        <v>6433</v>
      </c>
      <c r="O15" s="8">
        <v>6260</v>
      </c>
      <c r="P15" s="8">
        <v>6446</v>
      </c>
      <c r="Q15" s="8">
        <v>6533</v>
      </c>
      <c r="R15" s="8">
        <v>6485</v>
      </c>
      <c r="S15" s="8">
        <v>6207</v>
      </c>
    </row>
    <row r="16" spans="2:19" ht="12.75">
      <c r="B16" s="13" t="s">
        <v>8</v>
      </c>
      <c r="C16" s="14"/>
      <c r="D16" s="53" t="s">
        <v>34</v>
      </c>
      <c r="E16" s="54"/>
      <c r="F16" s="15">
        <f aca="true" t="shared" si="0" ref="F16:N16">F8+F14-F15</f>
        <v>57724</v>
      </c>
      <c r="G16" s="15">
        <f t="shared" si="0"/>
        <v>59241</v>
      </c>
      <c r="H16" s="37">
        <f t="shared" si="0"/>
        <v>59006</v>
      </c>
      <c r="I16" s="15">
        <f t="shared" si="0"/>
        <v>60446</v>
      </c>
      <c r="J16" s="15">
        <f t="shared" si="0"/>
        <v>62202</v>
      </c>
      <c r="K16" s="15">
        <f t="shared" si="0"/>
        <v>63557</v>
      </c>
      <c r="L16" s="15">
        <f t="shared" si="0"/>
        <v>65253</v>
      </c>
      <c r="M16" s="15">
        <f t="shared" si="0"/>
        <v>65259</v>
      </c>
      <c r="N16" s="15">
        <f t="shared" si="0"/>
        <v>65616</v>
      </c>
      <c r="O16" s="15">
        <f>O8+O14-O15</f>
        <v>62346</v>
      </c>
      <c r="P16" s="15">
        <f>P8+P14-P15</f>
        <v>64516</v>
      </c>
      <c r="Q16" s="15">
        <f>Q8+Q14-Q15</f>
        <v>63984</v>
      </c>
      <c r="R16" s="15">
        <f>R8+R14-R15</f>
        <v>63968</v>
      </c>
      <c r="S16" s="15">
        <f>S8+S14-S15</f>
        <v>63971</v>
      </c>
    </row>
    <row r="17" spans="2:19" ht="12" customHeight="1">
      <c r="B17" s="16"/>
      <c r="C17" s="16"/>
      <c r="D17" s="55"/>
      <c r="E17" s="5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2:19" ht="12.75">
      <c r="B18" s="19" t="s">
        <v>9</v>
      </c>
      <c r="C18" s="20"/>
      <c r="D18" s="57" t="s">
        <v>35</v>
      </c>
      <c r="E18" s="58"/>
      <c r="F18" s="21">
        <v>4683</v>
      </c>
      <c r="G18" s="21">
        <v>4910</v>
      </c>
      <c r="H18" s="38">
        <v>4858</v>
      </c>
      <c r="I18" s="21">
        <v>5087</v>
      </c>
      <c r="J18" s="21">
        <v>5084</v>
      </c>
      <c r="K18" s="21">
        <v>5027</v>
      </c>
      <c r="L18" s="21">
        <v>4885</v>
      </c>
      <c r="M18" s="21">
        <v>4915</v>
      </c>
      <c r="N18" s="21">
        <v>4662</v>
      </c>
      <c r="O18" s="21">
        <v>4487</v>
      </c>
      <c r="P18" s="21">
        <v>4466</v>
      </c>
      <c r="Q18" s="21">
        <v>4405</v>
      </c>
      <c r="R18" s="21">
        <v>4187</v>
      </c>
      <c r="S18" s="21">
        <v>4098</v>
      </c>
    </row>
    <row r="19" spans="2:19" ht="12" customHeight="1">
      <c r="B19" s="16"/>
      <c r="C19" s="16"/>
      <c r="D19" s="55"/>
      <c r="E19" s="5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2:19" ht="12.75">
      <c r="B20" s="22" t="s">
        <v>10</v>
      </c>
      <c r="C20" s="23"/>
      <c r="D20" s="59" t="s">
        <v>36</v>
      </c>
      <c r="E20" s="60"/>
      <c r="F20" s="24">
        <f>F21+F22+F23+F24</f>
        <v>53041</v>
      </c>
      <c r="G20" s="24">
        <f>G21+G22+G23+G24</f>
        <v>54331</v>
      </c>
      <c r="H20" s="39">
        <f>H21+H22+H23+H24</f>
        <v>54148</v>
      </c>
      <c r="I20" s="24">
        <f>I21+I22+I23+I24</f>
        <v>55359</v>
      </c>
      <c r="J20" s="24">
        <f aca="true" t="shared" si="1" ref="J20:O20">J21+J22+J23+J24</f>
        <v>57118</v>
      </c>
      <c r="K20" s="24">
        <f t="shared" si="1"/>
        <v>58530</v>
      </c>
      <c r="L20" s="24">
        <f t="shared" si="1"/>
        <v>60368</v>
      </c>
      <c r="M20" s="24">
        <f t="shared" si="1"/>
        <v>60344</v>
      </c>
      <c r="N20" s="24">
        <f t="shared" si="1"/>
        <v>60954</v>
      </c>
      <c r="O20" s="24">
        <f t="shared" si="1"/>
        <v>57859</v>
      </c>
      <c r="P20" s="24">
        <f>P21+P22+P23+P24</f>
        <v>60050</v>
      </c>
      <c r="Q20" s="24">
        <f>Q21+Q22+Q23+Q24</f>
        <v>59579</v>
      </c>
      <c r="R20" s="24">
        <f>R21+R22+R23+R24</f>
        <v>59781</v>
      </c>
      <c r="S20" s="24">
        <f>S21+S22+S23+S24</f>
        <v>59873</v>
      </c>
    </row>
    <row r="21" spans="2:19" ht="12.75">
      <c r="B21" s="4" t="s">
        <v>2</v>
      </c>
      <c r="C21" s="7" t="s">
        <v>25</v>
      </c>
      <c r="D21" s="47" t="s">
        <v>45</v>
      </c>
      <c r="E21" s="49" t="s">
        <v>37</v>
      </c>
      <c r="F21" s="25">
        <v>22062</v>
      </c>
      <c r="G21" s="25">
        <v>23387</v>
      </c>
      <c r="H21" s="17">
        <v>27316</v>
      </c>
      <c r="I21" s="8">
        <v>28198</v>
      </c>
      <c r="J21" s="8">
        <v>29578</v>
      </c>
      <c r="K21" s="8">
        <v>30896</v>
      </c>
      <c r="L21" s="8">
        <v>30175</v>
      </c>
      <c r="M21" s="8">
        <v>32751</v>
      </c>
      <c r="N21" s="8">
        <v>32157</v>
      </c>
      <c r="O21" s="8">
        <v>29973</v>
      </c>
      <c r="P21" s="8">
        <v>29568</v>
      </c>
      <c r="Q21" s="8">
        <v>30711</v>
      </c>
      <c r="R21" s="8">
        <v>30401</v>
      </c>
      <c r="S21" s="8">
        <v>30678</v>
      </c>
    </row>
    <row r="22" spans="2:19" ht="12.75">
      <c r="B22" s="4" t="s">
        <v>3</v>
      </c>
      <c r="C22" s="7" t="s">
        <v>26</v>
      </c>
      <c r="D22" s="61"/>
      <c r="E22" s="49" t="s">
        <v>38</v>
      </c>
      <c r="F22" s="25">
        <v>20917</v>
      </c>
      <c r="G22" s="25">
        <v>21572</v>
      </c>
      <c r="H22" s="17">
        <v>21572</v>
      </c>
      <c r="I22" s="8">
        <v>22207</v>
      </c>
      <c r="J22" s="8">
        <v>22452</v>
      </c>
      <c r="K22" s="8">
        <v>22617</v>
      </c>
      <c r="L22" s="8">
        <v>23260</v>
      </c>
      <c r="M22" s="8">
        <v>22564</v>
      </c>
      <c r="N22" s="8">
        <v>23173</v>
      </c>
      <c r="O22" s="8">
        <v>23088</v>
      </c>
      <c r="P22" s="8">
        <v>23506</v>
      </c>
      <c r="Q22" s="8">
        <v>22251</v>
      </c>
      <c r="R22" s="8">
        <v>22681</v>
      </c>
      <c r="S22" s="8">
        <v>22887</v>
      </c>
    </row>
    <row r="23" spans="2:19" ht="12.75">
      <c r="B23" s="4" t="s">
        <v>3</v>
      </c>
      <c r="C23" s="7" t="s">
        <v>11</v>
      </c>
      <c r="D23" s="62"/>
      <c r="E23" s="49" t="s">
        <v>47</v>
      </c>
      <c r="F23" s="25">
        <v>2293</v>
      </c>
      <c r="G23" s="25">
        <v>2205</v>
      </c>
      <c r="H23" s="17">
        <v>2451</v>
      </c>
      <c r="I23" s="8">
        <v>2403</v>
      </c>
      <c r="J23" s="8">
        <v>2482</v>
      </c>
      <c r="K23" s="8">
        <v>2478</v>
      </c>
      <c r="L23" s="8">
        <v>2513</v>
      </c>
      <c r="M23" s="8">
        <v>2070</v>
      </c>
      <c r="N23" s="8">
        <v>2013</v>
      </c>
      <c r="O23" s="8">
        <v>2262</v>
      </c>
      <c r="P23" s="8">
        <v>2382</v>
      </c>
      <c r="Q23" s="8">
        <v>2505</v>
      </c>
      <c r="R23" s="8">
        <v>2486</v>
      </c>
      <c r="S23" s="8">
        <v>2839</v>
      </c>
    </row>
    <row r="24" spans="2:19" ht="12.75">
      <c r="B24" s="26" t="s">
        <v>12</v>
      </c>
      <c r="C24" s="27" t="s">
        <v>52</v>
      </c>
      <c r="D24" s="63"/>
      <c r="E24" s="54" t="s">
        <v>43</v>
      </c>
      <c r="F24" s="28">
        <v>7769</v>
      </c>
      <c r="G24" s="28">
        <v>7167</v>
      </c>
      <c r="H24" s="40">
        <v>2809</v>
      </c>
      <c r="I24" s="11">
        <v>2551</v>
      </c>
      <c r="J24" s="11">
        <v>2606</v>
      </c>
      <c r="K24" s="11">
        <v>2539</v>
      </c>
      <c r="L24" s="11">
        <v>4420</v>
      </c>
      <c r="M24" s="11">
        <v>2959</v>
      </c>
      <c r="N24" s="11">
        <v>3611</v>
      </c>
      <c r="O24" s="11">
        <v>2536</v>
      </c>
      <c r="P24" s="11">
        <v>4594</v>
      </c>
      <c r="Q24" s="11">
        <v>4112</v>
      </c>
      <c r="R24" s="11">
        <v>4213</v>
      </c>
      <c r="S24" s="11">
        <v>3469</v>
      </c>
    </row>
    <row r="25" spans="1:19" ht="34.5" customHeight="1">
      <c r="A25" s="44"/>
      <c r="B25" s="16"/>
      <c r="C25" s="16"/>
      <c r="D25" s="55"/>
      <c r="E25" s="5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19" ht="12.75">
      <c r="B26" s="29" t="s">
        <v>10</v>
      </c>
      <c r="C26" s="30"/>
      <c r="D26" s="59" t="s">
        <v>36</v>
      </c>
      <c r="E26" s="64"/>
      <c r="F26" s="21">
        <f>+F20</f>
        <v>53041</v>
      </c>
      <c r="G26" s="21">
        <f>+G20</f>
        <v>54331</v>
      </c>
      <c r="H26" s="21">
        <f>+H20</f>
        <v>54148</v>
      </c>
      <c r="I26" s="21">
        <f>+I20</f>
        <v>55359</v>
      </c>
      <c r="J26" s="21">
        <f>+J20</f>
        <v>57118</v>
      </c>
      <c r="K26" s="21">
        <f aca="true" t="shared" si="2" ref="K26:P26">+K20</f>
        <v>58530</v>
      </c>
      <c r="L26" s="21">
        <f t="shared" si="2"/>
        <v>60368</v>
      </c>
      <c r="M26" s="21">
        <f t="shared" si="2"/>
        <v>60344</v>
      </c>
      <c r="N26" s="21">
        <f t="shared" si="2"/>
        <v>60954</v>
      </c>
      <c r="O26" s="21">
        <f t="shared" si="2"/>
        <v>57859</v>
      </c>
      <c r="P26" s="21">
        <f t="shared" si="2"/>
        <v>60050</v>
      </c>
      <c r="Q26" s="21">
        <f>+Q20</f>
        <v>59579</v>
      </c>
      <c r="R26" s="21">
        <f>+R20</f>
        <v>59781</v>
      </c>
      <c r="S26" s="21">
        <f>+S20</f>
        <v>59873</v>
      </c>
    </row>
    <row r="27" spans="2:19" ht="12.75">
      <c r="B27" s="31" t="s">
        <v>13</v>
      </c>
      <c r="C27" s="32"/>
      <c r="D27" s="65" t="s">
        <v>39</v>
      </c>
      <c r="E27" s="66"/>
      <c r="F27" s="33">
        <f>F28+F29+F30</f>
        <v>5083</v>
      </c>
      <c r="G27" s="33">
        <f>G28+G29+G30</f>
        <v>4898</v>
      </c>
      <c r="H27" s="33">
        <f>H28+H29+H30</f>
        <v>4651</v>
      </c>
      <c r="I27" s="33">
        <f>I28+I29+I30</f>
        <v>4710</v>
      </c>
      <c r="J27" s="33">
        <f aca="true" t="shared" si="3" ref="J27:O27">J28+J29+J30</f>
        <v>4748</v>
      </c>
      <c r="K27" s="33">
        <f t="shared" si="3"/>
        <v>4801</v>
      </c>
      <c r="L27" s="33">
        <f t="shared" si="3"/>
        <v>4827</v>
      </c>
      <c r="M27" s="33">
        <f t="shared" si="3"/>
        <v>4420</v>
      </c>
      <c r="N27" s="33">
        <f t="shared" si="3"/>
        <v>4431</v>
      </c>
      <c r="O27" s="33">
        <f t="shared" si="3"/>
        <v>4435</v>
      </c>
      <c r="P27" s="33">
        <f>P28+P29+P30</f>
        <v>4438</v>
      </c>
      <c r="Q27" s="33">
        <f>Q28+Q29+Q30</f>
        <v>4661</v>
      </c>
      <c r="R27" s="33">
        <f>R28+R29+R30</f>
        <v>4620</v>
      </c>
      <c r="S27" s="33">
        <f>S28+S29+S30</f>
        <v>4503</v>
      </c>
    </row>
    <row r="28" spans="2:19" ht="12.75">
      <c r="B28" s="4" t="s">
        <v>2</v>
      </c>
      <c r="C28" s="7" t="s">
        <v>14</v>
      </c>
      <c r="D28" s="47" t="s">
        <v>45</v>
      </c>
      <c r="E28" s="49" t="s">
        <v>54</v>
      </c>
      <c r="F28" s="8">
        <v>1550</v>
      </c>
      <c r="G28" s="8">
        <v>1560</v>
      </c>
      <c r="H28" s="8">
        <v>1453</v>
      </c>
      <c r="I28" s="8">
        <v>1467</v>
      </c>
      <c r="J28" s="8">
        <v>1478</v>
      </c>
      <c r="K28" s="8">
        <v>1690</v>
      </c>
      <c r="L28" s="8">
        <v>1591</v>
      </c>
      <c r="M28" s="8">
        <v>1485</v>
      </c>
      <c r="N28" s="8">
        <v>1630</v>
      </c>
      <c r="O28" s="8">
        <v>1576</v>
      </c>
      <c r="P28" s="8">
        <v>1752</v>
      </c>
      <c r="Q28" s="8">
        <v>1687</v>
      </c>
      <c r="R28" s="8">
        <v>1597</v>
      </c>
      <c r="S28" s="8">
        <v>1420</v>
      </c>
    </row>
    <row r="29" spans="2:19" ht="12.75">
      <c r="B29" s="4"/>
      <c r="C29" s="7" t="s">
        <v>15</v>
      </c>
      <c r="D29" s="61"/>
      <c r="E29" s="49" t="s">
        <v>53</v>
      </c>
      <c r="F29" s="8">
        <v>749</v>
      </c>
      <c r="G29" s="8">
        <v>556</v>
      </c>
      <c r="H29" s="8">
        <v>479</v>
      </c>
      <c r="I29" s="8">
        <v>552</v>
      </c>
      <c r="J29" s="8">
        <v>730</v>
      </c>
      <c r="K29" s="8">
        <v>867</v>
      </c>
      <c r="L29" s="8">
        <v>946</v>
      </c>
      <c r="M29" s="8">
        <v>592</v>
      </c>
      <c r="N29" s="8">
        <v>477</v>
      </c>
      <c r="O29" s="8">
        <v>747</v>
      </c>
      <c r="P29" s="8">
        <v>794</v>
      </c>
      <c r="Q29" s="8">
        <v>944</v>
      </c>
      <c r="R29" s="8">
        <v>982</v>
      </c>
      <c r="S29" s="8">
        <v>1217</v>
      </c>
    </row>
    <row r="30" spans="2:19" ht="12.75" customHeight="1">
      <c r="B30" s="9"/>
      <c r="C30" s="10" t="s">
        <v>16</v>
      </c>
      <c r="D30" s="67"/>
      <c r="E30" s="68" t="s">
        <v>51</v>
      </c>
      <c r="F30" s="11">
        <v>2784</v>
      </c>
      <c r="G30" s="11">
        <v>2782</v>
      </c>
      <c r="H30" s="11">
        <v>2719</v>
      </c>
      <c r="I30" s="8">
        <v>2691</v>
      </c>
      <c r="J30" s="8">
        <v>2540</v>
      </c>
      <c r="K30" s="8">
        <v>2244</v>
      </c>
      <c r="L30" s="8">
        <v>2290</v>
      </c>
      <c r="M30" s="8">
        <v>2343</v>
      </c>
      <c r="N30" s="8">
        <v>2324</v>
      </c>
      <c r="O30" s="8">
        <f>1529+583</f>
        <v>2112</v>
      </c>
      <c r="P30" s="8">
        <v>1892</v>
      </c>
      <c r="Q30" s="8">
        <f>1493+537</f>
        <v>2030</v>
      </c>
      <c r="R30" s="8">
        <v>2041</v>
      </c>
      <c r="S30" s="8">
        <v>1866</v>
      </c>
    </row>
    <row r="31" spans="2:19" ht="12.75">
      <c r="B31" s="31" t="s">
        <v>17</v>
      </c>
      <c r="C31" s="32"/>
      <c r="D31" s="65" t="s">
        <v>40</v>
      </c>
      <c r="E31" s="66"/>
      <c r="F31" s="8">
        <f>+F26-F27</f>
        <v>47958</v>
      </c>
      <c r="G31" s="8">
        <f>+G26-G27</f>
        <v>49433</v>
      </c>
      <c r="H31" s="8">
        <f>+H26-H27</f>
        <v>49497</v>
      </c>
      <c r="I31" s="12">
        <f>+I26-I27</f>
        <v>50649</v>
      </c>
      <c r="J31" s="12">
        <f>+J26-J27</f>
        <v>52370</v>
      </c>
      <c r="K31" s="12">
        <f aca="true" t="shared" si="4" ref="K31:P31">+K26-K27</f>
        <v>53729</v>
      </c>
      <c r="L31" s="12">
        <f t="shared" si="4"/>
        <v>55541</v>
      </c>
      <c r="M31" s="12">
        <f t="shared" si="4"/>
        <v>55924</v>
      </c>
      <c r="N31" s="12">
        <f t="shared" si="4"/>
        <v>56523</v>
      </c>
      <c r="O31" s="12">
        <f t="shared" si="4"/>
        <v>53424</v>
      </c>
      <c r="P31" s="12">
        <f t="shared" si="4"/>
        <v>55612</v>
      </c>
      <c r="Q31" s="12">
        <f>+Q26-Q27</f>
        <v>54918</v>
      </c>
      <c r="R31" s="12">
        <f>+R26-R27</f>
        <v>55161</v>
      </c>
      <c r="S31" s="12">
        <f>+S26-S27</f>
        <v>55370</v>
      </c>
    </row>
    <row r="32" spans="2:19" ht="12.75">
      <c r="B32" s="4" t="s">
        <v>18</v>
      </c>
      <c r="C32" s="7" t="s">
        <v>19</v>
      </c>
      <c r="D32" s="47" t="s">
        <v>45</v>
      </c>
      <c r="E32" s="49" t="s">
        <v>44</v>
      </c>
      <c r="F32" s="8">
        <f aca="true" t="shared" si="5" ref="F32:N32">+F31-F33</f>
        <v>34136</v>
      </c>
      <c r="G32" s="8">
        <f t="shared" si="5"/>
        <v>35194</v>
      </c>
      <c r="H32" s="8">
        <f t="shared" si="5"/>
        <v>35376</v>
      </c>
      <c r="I32" s="8">
        <f t="shared" si="5"/>
        <v>36141</v>
      </c>
      <c r="J32" s="8">
        <f t="shared" si="5"/>
        <v>37845</v>
      </c>
      <c r="K32" s="8">
        <f t="shared" si="5"/>
        <v>39010</v>
      </c>
      <c r="L32" s="8">
        <f t="shared" si="5"/>
        <v>40343</v>
      </c>
      <c r="M32" s="8">
        <f t="shared" si="5"/>
        <v>41278</v>
      </c>
      <c r="N32" s="8">
        <f t="shared" si="5"/>
        <v>41820</v>
      </c>
      <c r="O32" s="8">
        <f>+O31-O33</f>
        <v>38737</v>
      </c>
      <c r="P32" s="8">
        <f>+P31-P33</f>
        <v>40584</v>
      </c>
      <c r="Q32" s="8">
        <f>+Q31-Q33</f>
        <v>40718</v>
      </c>
      <c r="R32" s="8">
        <f>+R31-R33</f>
        <v>40580</v>
      </c>
      <c r="S32" s="8">
        <f>+S31-S33</f>
        <v>40654</v>
      </c>
    </row>
    <row r="33" spans="2:19" ht="12.75" customHeight="1">
      <c r="B33" s="13"/>
      <c r="C33" s="27" t="s">
        <v>20</v>
      </c>
      <c r="D33" s="69"/>
      <c r="E33" s="54" t="s">
        <v>41</v>
      </c>
      <c r="F33" s="11">
        <v>13822</v>
      </c>
      <c r="G33" s="11">
        <v>14239</v>
      </c>
      <c r="H33" s="11">
        <v>14121</v>
      </c>
      <c r="I33" s="11">
        <v>14508</v>
      </c>
      <c r="J33" s="11">
        <v>14525</v>
      </c>
      <c r="K33" s="11">
        <v>14719</v>
      </c>
      <c r="L33" s="11">
        <v>15198</v>
      </c>
      <c r="M33" s="11">
        <v>14646</v>
      </c>
      <c r="N33" s="11">
        <v>14703</v>
      </c>
      <c r="O33" s="11">
        <v>14687</v>
      </c>
      <c r="P33" s="11">
        <v>15028</v>
      </c>
      <c r="Q33" s="11">
        <v>14200</v>
      </c>
      <c r="R33" s="11">
        <v>14581</v>
      </c>
      <c r="S33" s="11">
        <v>14716</v>
      </c>
    </row>
    <row r="34" spans="2:11" ht="3.75" customHeight="1">
      <c r="B34" s="16"/>
      <c r="C34" s="16"/>
      <c r="D34" s="16"/>
      <c r="E34" s="17"/>
      <c r="F34" s="16"/>
      <c r="G34" s="16"/>
      <c r="H34" s="16"/>
      <c r="I34" s="16"/>
      <c r="J34" s="16"/>
      <c r="K34" s="16"/>
    </row>
    <row r="35" spans="2:6" ht="12.75">
      <c r="B35" s="81" t="s">
        <v>21</v>
      </c>
      <c r="C35" s="81"/>
      <c r="D35" s="81"/>
      <c r="E35" s="81"/>
      <c r="F35" s="16"/>
    </row>
    <row r="36" spans="2:6" ht="12.75">
      <c r="B36" s="80" t="s">
        <v>46</v>
      </c>
      <c r="C36" s="80"/>
      <c r="D36" s="80"/>
      <c r="E36" s="80"/>
      <c r="F36" s="16"/>
    </row>
    <row r="37" ht="12.75">
      <c r="B37" s="43" t="s">
        <v>57</v>
      </c>
    </row>
  </sheetData>
  <sheetProtection/>
  <mergeCells count="6">
    <mergeCell ref="B36:E36"/>
    <mergeCell ref="B35:E35"/>
    <mergeCell ref="B6:C6"/>
    <mergeCell ref="B1:C1"/>
    <mergeCell ref="B3:S3"/>
    <mergeCell ref="B4:S4"/>
  </mergeCells>
  <printOptions/>
  <pageMargins left="0.25" right="0.2" top="0.88" bottom="0.3937007874015748" header="0.62" footer="0.43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2010-07-27T06:27:55Z</cp:lastPrinted>
  <dcterms:created xsi:type="dcterms:W3CDTF">2002-09-26T12:51:45Z</dcterms:created>
  <dcterms:modified xsi:type="dcterms:W3CDTF">2014-08-22T07:07:55Z</dcterms:modified>
  <cp:category/>
  <cp:version/>
  <cp:contentType/>
  <cp:contentStatus/>
</cp:coreProperties>
</file>