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615" activeTab="0"/>
  </bookViews>
  <sheets>
    <sheet name="0508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<sst xmlns="http://schemas.openxmlformats.org/spreadsheetml/2006/main" count="77" uniqueCount="47">
  <si>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neuvedeno</t>
  </si>
  <si>
    <t>50-99</t>
  </si>
  <si>
    <t xml:space="preserve"> 1-5</t>
  </si>
  <si>
    <t xml:space="preserve">  6-19</t>
  </si>
  <si>
    <t xml:space="preserve"> 20-49</t>
  </si>
  <si>
    <t>CR, regions</t>
  </si>
  <si>
    <t>bez zaměstnanců</t>
  </si>
  <si>
    <t>Not indicated</t>
  </si>
  <si>
    <t>Počet registrovaných jednotek</t>
  </si>
  <si>
    <t>Hl. m. Praha</t>
  </si>
  <si>
    <t>Vysočina</t>
  </si>
  <si>
    <t>1-19</t>
  </si>
  <si>
    <t>20-49</t>
  </si>
  <si>
    <t>No  employees</t>
  </si>
  <si>
    <t xml:space="preserve">ČR, kraje 
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</si>
  <si>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</si>
  <si>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</si>
  <si>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</si>
  <si>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</si>
  <si>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</si>
  <si>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</si>
  <si>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</si>
  <si>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</si>
  <si>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</si>
  <si>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</si>
  <si>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</si>
  <si>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</si>
  <si>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Numbers</t>
  </si>
  <si>
    <t>Registered units, total</t>
  </si>
  <si>
    <r>
      <t xml:space="preserve">v tom velikostní skupiny podle počtu zaměstnanců
 </t>
    </r>
    <r>
      <rPr>
        <i/>
        <sz val="9"/>
        <rFont val="Arial CE"/>
        <family val="2"/>
      </rPr>
      <t>Size group (number of employees)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</si>
  <si>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</si>
  <si>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ORGANIZAČNÍ STRUKTURA 
NÁRODNÍHO HOSPODÁŘSTVÍ</t>
  </si>
  <si>
    <t>ORGANIZATIONAL STRUCTURE 
OF THE NATIONAL ECONOMY</t>
  </si>
  <si>
    <r>
      <t>5-</t>
    </r>
    <r>
      <rPr>
        <sz val="12"/>
        <rFont val="Arial CE"/>
        <family val="2"/>
      </rPr>
      <t xml:space="preserve">8. </t>
    </r>
    <r>
      <rPr>
        <b/>
        <sz val="12"/>
        <rFont val="Arial CE"/>
        <family val="2"/>
      </rPr>
      <t>Ekonomické subjekty podle kategorie počtu zaměstnanců podle krajů</t>
    </r>
  </si>
  <si>
    <t xml:space="preserve">        k 31. 12. 2000</t>
  </si>
  <si>
    <t xml:space="preserve">        Businesses: by size group (number of employees), by region, 31 December 2000</t>
  </si>
  <si>
    <t>dokončení</t>
  </si>
  <si>
    <t>End of table</t>
  </si>
  <si>
    <t>ČR, kraje</t>
  </si>
  <si>
    <r>
      <t xml:space="preserve">v tom velikostní skupiny podle počtu zaměstnanců 
 </t>
    </r>
    <r>
      <rPr>
        <i/>
        <sz val="9"/>
        <rFont val="Arial CE"/>
        <family val="2"/>
      </rPr>
      <t>Size group (by number of employees)</t>
    </r>
  </si>
  <si>
    <t>100-499</t>
  </si>
  <si>
    <t>500-999</t>
  </si>
  <si>
    <t>1 000-1 499</t>
  </si>
  <si>
    <t>1 500-1 999</t>
  </si>
  <si>
    <r>
      <t xml:space="preserve">2 500 a více
</t>
    </r>
    <r>
      <rPr>
        <i/>
        <sz val="9"/>
        <rFont val="Arial CE"/>
        <family val="2"/>
      </rPr>
      <t>or more</t>
    </r>
  </si>
  <si>
    <t>-</t>
  </si>
  <si>
    <t>2 000-         2 499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</si>
</sst>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3" fontId="7" fillId="0" borderId="7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8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A1" sqref="A1:C1"/>
    </sheetView>
  </sheetViews>
  <sheetFormatPr defaultColWidth="9.00390625" defaultRowHeight="12.75"/>
  <cols>
    <col min="1" max="1" width="18.875" style="26" customWidth="1"/>
    <col min="2" max="2" width="12.00390625" style="26" customWidth="1"/>
    <col min="3" max="3" width="9.75390625" style="26" customWidth="1"/>
    <col min="4" max="4" width="12.25390625" style="26" customWidth="1"/>
    <col min="5" max="5" width="8.125" style="26" customWidth="1"/>
    <col min="6" max="6" width="7.875" style="26" customWidth="1"/>
    <col min="7" max="7" width="8.125" style="26" customWidth="1"/>
    <col min="8" max="8" width="8.375" style="26" customWidth="1"/>
    <col min="9" max="16384" width="9.125" style="26" customWidth="1"/>
  </cols>
  <sheetData>
    <row r="1" spans="1:8" ht="31.5" customHeight="1">
      <c r="A1" s="39" t="s">
        <v>31</v>
      </c>
      <c r="B1" s="40"/>
      <c r="C1" s="41"/>
      <c r="D1" s="42" t="s">
        <v>32</v>
      </c>
      <c r="E1" s="41"/>
      <c r="F1" s="41"/>
      <c r="G1" s="41"/>
      <c r="H1" s="41"/>
    </row>
    <row r="2" ht="6.75" customHeight="1">
      <c r="A2" s="1"/>
    </row>
    <row r="3" ht="15.75" customHeight="1">
      <c r="A3" s="1" t="s">
        <v>33</v>
      </c>
    </row>
    <row r="4" ht="15.75">
      <c r="A4" s="1" t="s">
        <v>34</v>
      </c>
    </row>
    <row r="5" ht="15">
      <c r="A5" s="2" t="s">
        <v>35</v>
      </c>
    </row>
    <row r="6" ht="13.5" thickBot="1">
      <c r="H6" s="3" t="s">
        <v>27</v>
      </c>
    </row>
    <row r="7" spans="1:8" ht="12.75" customHeight="1">
      <c r="A7" s="49" t="s">
        <v>14</v>
      </c>
      <c r="B7" s="47" t="s">
        <v>8</v>
      </c>
      <c r="C7" s="43" t="s">
        <v>29</v>
      </c>
      <c r="D7" s="44"/>
      <c r="E7" s="44"/>
      <c r="F7" s="44"/>
      <c r="G7" s="44"/>
      <c r="H7" s="44"/>
    </row>
    <row r="8" spans="1:8" ht="15" customHeight="1">
      <c r="A8" s="50"/>
      <c r="B8" s="48"/>
      <c r="C8" s="45"/>
      <c r="D8" s="46"/>
      <c r="E8" s="46"/>
      <c r="F8" s="46"/>
      <c r="G8" s="46"/>
      <c r="H8" s="46"/>
    </row>
    <row r="9" spans="1:8" ht="12.75" customHeight="1" hidden="1">
      <c r="A9" s="50"/>
      <c r="B9" s="48"/>
      <c r="C9" s="4" t="s">
        <v>0</v>
      </c>
      <c r="D9" s="5" t="s">
        <v>6</v>
      </c>
      <c r="E9" s="6" t="s">
        <v>2</v>
      </c>
      <c r="F9" s="7" t="s">
        <v>11</v>
      </c>
      <c r="G9" s="7" t="s">
        <v>12</v>
      </c>
      <c r="H9" s="8" t="s">
        <v>1</v>
      </c>
    </row>
    <row r="10" spans="1:8" ht="4.5" customHeight="1" hidden="1">
      <c r="A10" s="50"/>
      <c r="B10" s="48"/>
      <c r="C10" s="4"/>
      <c r="D10" s="4"/>
      <c r="E10" s="10"/>
      <c r="F10" s="10"/>
      <c r="G10" s="10"/>
      <c r="H10" s="11"/>
    </row>
    <row r="11" spans="1:8" ht="23.25" customHeight="1">
      <c r="A11" s="50"/>
      <c r="B11" s="48"/>
      <c r="C11" s="13" t="s">
        <v>0</v>
      </c>
      <c r="D11" s="13" t="s">
        <v>6</v>
      </c>
      <c r="E11" s="51" t="s">
        <v>2</v>
      </c>
      <c r="F11" s="51" t="s">
        <v>3</v>
      </c>
      <c r="G11" s="51" t="s">
        <v>4</v>
      </c>
      <c r="H11" s="53" t="s">
        <v>1</v>
      </c>
    </row>
    <row r="12" spans="1:8" ht="28.5" customHeight="1" thickBot="1">
      <c r="A12" s="14" t="s">
        <v>5</v>
      </c>
      <c r="B12" s="15" t="s">
        <v>28</v>
      </c>
      <c r="C12" s="15" t="s">
        <v>7</v>
      </c>
      <c r="D12" s="15" t="s">
        <v>13</v>
      </c>
      <c r="E12" s="52"/>
      <c r="F12" s="52"/>
      <c r="G12" s="52"/>
      <c r="H12" s="54"/>
    </row>
    <row r="13" spans="1:8" s="21" customFormat="1" ht="26.25" customHeight="1">
      <c r="A13" s="16" t="s">
        <v>30</v>
      </c>
      <c r="B13" s="17">
        <f>370601+1680169</f>
        <v>2050770</v>
      </c>
      <c r="C13" s="18">
        <v>534226</v>
      </c>
      <c r="D13" s="18">
        <v>1145962</v>
      </c>
      <c r="E13" s="18">
        <v>278255</v>
      </c>
      <c r="F13" s="18">
        <f>31941+28530</f>
        <v>60471</v>
      </c>
      <c r="G13" s="18">
        <f>6446+12476</f>
        <v>18922</v>
      </c>
      <c r="H13" s="19">
        <v>7075</v>
      </c>
    </row>
    <row r="14" spans="1:8" ht="12" customHeight="1">
      <c r="A14" s="22" t="s">
        <v>9</v>
      </c>
      <c r="B14" s="23">
        <f>105243+271509</f>
        <v>376752</v>
      </c>
      <c r="C14" s="24">
        <v>116087</v>
      </c>
      <c r="D14" s="24">
        <v>204489</v>
      </c>
      <c r="E14" s="24">
        <v>38605</v>
      </c>
      <c r="F14" s="24">
        <f>6292+5411</f>
        <v>11703</v>
      </c>
      <c r="G14" s="24">
        <f>1153+2243</f>
        <v>3396</v>
      </c>
      <c r="H14" s="25">
        <v>1307</v>
      </c>
    </row>
    <row r="15" spans="1:8" ht="12" customHeight="1">
      <c r="A15" s="22" t="s">
        <v>15</v>
      </c>
      <c r="B15" s="24">
        <f>34970+187090</f>
        <v>222060</v>
      </c>
      <c r="C15" s="24">
        <v>61542</v>
      </c>
      <c r="D15" s="24">
        <v>120729</v>
      </c>
      <c r="E15" s="24">
        <v>30972</v>
      </c>
      <c r="F15" s="24">
        <f>3127+2742</f>
        <v>5869</v>
      </c>
      <c r="G15" s="24">
        <f>594+1191</f>
        <v>1785</v>
      </c>
      <c r="H15" s="25">
        <v>640</v>
      </c>
    </row>
    <row r="16" spans="1:8" ht="12" customHeight="1">
      <c r="A16" s="22" t="s">
        <v>16</v>
      </c>
      <c r="B16" s="24">
        <f>20530+102466</f>
        <v>122996</v>
      </c>
      <c r="C16" s="24">
        <v>30517</v>
      </c>
      <c r="D16" s="24">
        <v>75105</v>
      </c>
      <c r="E16" s="24">
        <v>12170</v>
      </c>
      <c r="F16" s="24">
        <f>1703+1613</f>
        <v>3316</v>
      </c>
      <c r="G16" s="24">
        <f>368+755</f>
        <v>1123</v>
      </c>
      <c r="H16" s="25">
        <v>412</v>
      </c>
    </row>
    <row r="17" spans="1:8" ht="12" customHeight="1">
      <c r="A17" s="22" t="s">
        <v>17</v>
      </c>
      <c r="B17" s="24">
        <f>18899+88862</f>
        <v>107761</v>
      </c>
      <c r="C17" s="24">
        <v>27618</v>
      </c>
      <c r="D17" s="24">
        <v>40129</v>
      </c>
      <c r="E17" s="24">
        <v>35289</v>
      </c>
      <c r="F17" s="24">
        <f>1544+1464</f>
        <v>3008</v>
      </c>
      <c r="G17" s="24">
        <f>350+660</f>
        <v>1010</v>
      </c>
      <c r="H17" s="25">
        <v>383</v>
      </c>
    </row>
    <row r="18" spans="1:8" ht="12" customHeight="1">
      <c r="A18" s="22" t="s">
        <v>18</v>
      </c>
      <c r="B18" s="24">
        <f>10556+50347</f>
        <v>60903</v>
      </c>
      <c r="C18" s="24">
        <v>15732</v>
      </c>
      <c r="D18" s="24">
        <v>36123</v>
      </c>
      <c r="E18" s="24">
        <v>6466</v>
      </c>
      <c r="F18" s="24">
        <f>920+802</f>
        <v>1722</v>
      </c>
      <c r="G18" s="24">
        <f>179+312</f>
        <v>491</v>
      </c>
      <c r="H18" s="25">
        <v>199</v>
      </c>
    </row>
    <row r="19" spans="1:8" ht="12" customHeight="1">
      <c r="A19" s="22" t="s">
        <v>19</v>
      </c>
      <c r="B19" s="24">
        <f>23852+116514</f>
        <v>140366</v>
      </c>
      <c r="C19" s="24">
        <v>35373</v>
      </c>
      <c r="D19" s="24">
        <v>83416</v>
      </c>
      <c r="E19" s="24">
        <v>15019</v>
      </c>
      <c r="F19" s="24">
        <f>2205+2063</f>
        <v>4268</v>
      </c>
      <c r="G19" s="24">
        <f>440+963</f>
        <v>1403</v>
      </c>
      <c r="H19" s="25">
        <v>513</v>
      </c>
    </row>
    <row r="20" spans="1:8" ht="12" customHeight="1">
      <c r="A20" s="22" t="s">
        <v>20</v>
      </c>
      <c r="B20" s="24">
        <v>89752</v>
      </c>
      <c r="C20" s="24">
        <v>19193</v>
      </c>
      <c r="D20" s="24">
        <v>53457</v>
      </c>
      <c r="E20" s="24">
        <v>13215</v>
      </c>
      <c r="F20" s="24">
        <f>1378+1215</f>
        <v>2593</v>
      </c>
      <c r="G20" s="24">
        <f>282+514</f>
        <v>796</v>
      </c>
      <c r="H20" s="25">
        <v>276</v>
      </c>
    </row>
    <row r="21" spans="1:8" ht="12" customHeight="1">
      <c r="A21" s="22" t="s">
        <v>21</v>
      </c>
      <c r="B21" s="24">
        <f>16523+91854</f>
        <v>108377</v>
      </c>
      <c r="C21" s="24">
        <v>22706</v>
      </c>
      <c r="D21" s="24">
        <v>43852</v>
      </c>
      <c r="E21" s="24">
        <v>37020</v>
      </c>
      <c r="F21" s="24">
        <f>1650+1436</f>
        <v>3086</v>
      </c>
      <c r="G21" s="24">
        <f>336+693</f>
        <v>1029</v>
      </c>
      <c r="H21" s="25">
        <v>367</v>
      </c>
    </row>
    <row r="22" spans="1:8" ht="12" customHeight="1">
      <c r="A22" s="22" t="s">
        <v>22</v>
      </c>
      <c r="B22" s="24">
        <f>14376+73362</f>
        <v>87738</v>
      </c>
      <c r="C22" s="24">
        <v>20073</v>
      </c>
      <c r="D22" s="24">
        <v>52568</v>
      </c>
      <c r="E22" s="24">
        <v>10853</v>
      </c>
      <c r="F22" s="24">
        <f>1447+1286</f>
        <v>2733</v>
      </c>
      <c r="G22" s="24">
        <f>302+555</f>
        <v>857</v>
      </c>
      <c r="H22" s="25">
        <v>366</v>
      </c>
    </row>
    <row r="23" spans="1:8" ht="12" customHeight="1">
      <c r="A23" s="22" t="s">
        <v>10</v>
      </c>
      <c r="B23" s="24">
        <f>12906+70914</f>
        <v>83820</v>
      </c>
      <c r="C23" s="24">
        <v>20372</v>
      </c>
      <c r="D23" s="24">
        <v>51309</v>
      </c>
      <c r="E23" s="24">
        <v>8345</v>
      </c>
      <c r="F23" s="24">
        <f>1165+1116</f>
        <v>2281</v>
      </c>
      <c r="G23" s="24">
        <f>294+541</f>
        <v>835</v>
      </c>
      <c r="H23" s="25">
        <v>357</v>
      </c>
    </row>
    <row r="24" spans="1:8" ht="12" customHeight="1">
      <c r="A24" s="27" t="s">
        <v>23</v>
      </c>
      <c r="B24" s="24">
        <f>40872+180422</f>
        <v>221294</v>
      </c>
      <c r="C24" s="24">
        <v>52617</v>
      </c>
      <c r="D24" s="24">
        <v>133317</v>
      </c>
      <c r="E24" s="24">
        <v>24529</v>
      </c>
      <c r="F24" s="24">
        <f>3743+3426</f>
        <v>7169</v>
      </c>
      <c r="G24" s="24">
        <f>780+1442</f>
        <v>2222</v>
      </c>
      <c r="H24" s="25">
        <v>795</v>
      </c>
    </row>
    <row r="25" spans="1:8" ht="12" customHeight="1">
      <c r="A25" s="27" t="s">
        <v>24</v>
      </c>
      <c r="B25" s="24">
        <f>14614+96591</f>
        <v>111205</v>
      </c>
      <c r="C25" s="24">
        <v>28008</v>
      </c>
      <c r="D25" s="24">
        <v>66160</v>
      </c>
      <c r="E25" s="24">
        <v>12120</v>
      </c>
      <c r="F25" s="24">
        <f>1626+1510</f>
        <v>3136</v>
      </c>
      <c r="G25" s="24">
        <f>358+689</f>
        <v>1047</v>
      </c>
      <c r="H25" s="25">
        <v>401</v>
      </c>
    </row>
    <row r="26" spans="1:8" ht="12" customHeight="1">
      <c r="A26" s="27" t="s">
        <v>25</v>
      </c>
      <c r="B26" s="24">
        <f>16133+99014</f>
        <v>115147</v>
      </c>
      <c r="C26" s="24">
        <v>28294</v>
      </c>
      <c r="D26" s="24">
        <v>70064</v>
      </c>
      <c r="E26" s="24">
        <v>11423</v>
      </c>
      <c r="F26" s="24">
        <f>1825+1636</f>
        <v>3461</v>
      </c>
      <c r="G26" s="24">
        <f>404+744</f>
        <v>1148</v>
      </c>
      <c r="H26" s="25">
        <v>453</v>
      </c>
    </row>
    <row r="27" spans="1:8" ht="12" customHeight="1">
      <c r="A27" s="27" t="s">
        <v>26</v>
      </c>
      <c r="B27" s="24">
        <f>27455+175144</f>
        <v>202599</v>
      </c>
      <c r="C27" s="24">
        <v>56094</v>
      </c>
      <c r="D27" s="24">
        <v>115244</v>
      </c>
      <c r="E27" s="24">
        <v>22229</v>
      </c>
      <c r="F27" s="24">
        <f>3316+2810</f>
        <v>6126</v>
      </c>
      <c r="G27" s="24">
        <f>606+1174</f>
        <v>1780</v>
      </c>
      <c r="H27" s="25">
        <v>606</v>
      </c>
    </row>
    <row r="28" spans="1:8" ht="11.25" customHeight="1">
      <c r="A28" s="22"/>
      <c r="B28" s="28"/>
      <c r="C28" s="9"/>
      <c r="D28" s="9"/>
      <c r="E28" s="28"/>
      <c r="F28" s="28"/>
      <c r="G28" s="9"/>
      <c r="H28" s="9"/>
    </row>
    <row r="29" spans="1:8" ht="15.75">
      <c r="A29" s="1" t="s">
        <v>33</v>
      </c>
      <c r="H29" s="9"/>
    </row>
    <row r="30" spans="1:8" ht="15.75">
      <c r="A30" s="1" t="s">
        <v>34</v>
      </c>
      <c r="H30" s="9"/>
    </row>
    <row r="31" spans="1:8" ht="21" customHeight="1">
      <c r="A31" s="2" t="s">
        <v>35</v>
      </c>
      <c r="H31" s="9"/>
    </row>
    <row r="32" spans="1:8" ht="12.75">
      <c r="A32" s="29" t="s">
        <v>36</v>
      </c>
      <c r="G32" s="55" t="s">
        <v>37</v>
      </c>
      <c r="H32" s="9"/>
    </row>
    <row r="33" spans="2:8" ht="13.5" thickBot="1">
      <c r="B33" s="29"/>
      <c r="C33" s="29"/>
      <c r="D33" s="29"/>
      <c r="E33" s="29"/>
      <c r="F33" s="29"/>
      <c r="G33" s="3" t="s">
        <v>27</v>
      </c>
      <c r="H33" s="9"/>
    </row>
    <row r="34" spans="1:8" ht="12.75">
      <c r="A34" s="49" t="s">
        <v>38</v>
      </c>
      <c r="B34" s="43" t="s">
        <v>39</v>
      </c>
      <c r="C34" s="44"/>
      <c r="D34" s="44"/>
      <c r="E34" s="44"/>
      <c r="F34" s="44"/>
      <c r="G34" s="44"/>
      <c r="H34" s="9"/>
    </row>
    <row r="35" spans="1:8" ht="12.75">
      <c r="A35" s="50"/>
      <c r="B35" s="45"/>
      <c r="C35" s="46"/>
      <c r="D35" s="46"/>
      <c r="E35" s="46"/>
      <c r="F35" s="46"/>
      <c r="G35" s="46"/>
      <c r="H35" s="9"/>
    </row>
    <row r="36" spans="1:8" ht="36.75" thickBot="1">
      <c r="A36" s="14" t="s">
        <v>5</v>
      </c>
      <c r="B36" s="56" t="s">
        <v>40</v>
      </c>
      <c r="C36" s="56" t="s">
        <v>41</v>
      </c>
      <c r="D36" s="56" t="s">
        <v>42</v>
      </c>
      <c r="E36" s="59" t="s">
        <v>43</v>
      </c>
      <c r="F36" s="59" t="s">
        <v>46</v>
      </c>
      <c r="G36" s="57" t="s">
        <v>44</v>
      </c>
      <c r="H36" s="9"/>
    </row>
    <row r="37" spans="1:8" ht="24">
      <c r="A37" s="16" t="s">
        <v>30</v>
      </c>
      <c r="B37" s="18">
        <f>3170+676+1178</f>
        <v>5024</v>
      </c>
      <c r="C37" s="18">
        <v>490</v>
      </c>
      <c r="D37" s="18">
        <v>152</v>
      </c>
      <c r="E37" s="18">
        <v>61</v>
      </c>
      <c r="F37" s="18">
        <v>40</v>
      </c>
      <c r="G37" s="19">
        <f>23+20+12+24+13</f>
        <v>92</v>
      </c>
      <c r="H37" s="9"/>
    </row>
    <row r="38" spans="1:8" ht="12.75">
      <c r="A38" s="22" t="s">
        <v>9</v>
      </c>
      <c r="B38" s="24">
        <f>592+116+247</f>
        <v>955</v>
      </c>
      <c r="C38" s="24">
        <v>95</v>
      </c>
      <c r="D38" s="24">
        <v>37</v>
      </c>
      <c r="E38" s="24">
        <v>23</v>
      </c>
      <c r="F38" s="24">
        <v>14</v>
      </c>
      <c r="G38" s="25">
        <f>6+9+6+11+9</f>
        <v>41</v>
      </c>
      <c r="H38" s="9"/>
    </row>
    <row r="39" spans="1:8" ht="12.75">
      <c r="A39" s="22" t="s">
        <v>15</v>
      </c>
      <c r="B39" s="24">
        <f>307+69+91</f>
        <v>467</v>
      </c>
      <c r="C39" s="24">
        <v>33</v>
      </c>
      <c r="D39" s="24">
        <v>12</v>
      </c>
      <c r="E39" s="24">
        <v>5</v>
      </c>
      <c r="F39" s="58" t="s">
        <v>45</v>
      </c>
      <c r="G39" s="25">
        <v>6</v>
      </c>
      <c r="H39" s="9"/>
    </row>
    <row r="40" spans="1:8" ht="12.75">
      <c r="A40" s="22" t="s">
        <v>16</v>
      </c>
      <c r="B40" s="24">
        <f>189+42+68</f>
        <v>299</v>
      </c>
      <c r="C40" s="24">
        <v>37</v>
      </c>
      <c r="D40" s="24">
        <v>9</v>
      </c>
      <c r="E40" s="24">
        <v>5</v>
      </c>
      <c r="F40" s="24">
        <v>2</v>
      </c>
      <c r="G40" s="25">
        <v>1</v>
      </c>
      <c r="H40" s="9"/>
    </row>
    <row r="41" spans="1:8" ht="12.75">
      <c r="A41" s="22" t="s">
        <v>17</v>
      </c>
      <c r="B41" s="24">
        <f>173+43+69</f>
        <v>285</v>
      </c>
      <c r="C41" s="24">
        <v>25</v>
      </c>
      <c r="D41" s="24">
        <v>10</v>
      </c>
      <c r="E41" s="58" t="s">
        <v>45</v>
      </c>
      <c r="F41" s="24">
        <v>1</v>
      </c>
      <c r="G41" s="25">
        <v>3</v>
      </c>
      <c r="H41" s="9"/>
    </row>
    <row r="42" spans="1:8" ht="12.75">
      <c r="A42" s="22" t="s">
        <v>18</v>
      </c>
      <c r="B42" s="24">
        <f>96+25+31</f>
        <v>152</v>
      </c>
      <c r="C42" s="24">
        <v>16</v>
      </c>
      <c r="D42" s="58" t="s">
        <v>45</v>
      </c>
      <c r="E42" s="58" t="s">
        <v>45</v>
      </c>
      <c r="F42" s="24">
        <v>1</v>
      </c>
      <c r="G42" s="25">
        <v>1</v>
      </c>
      <c r="H42" s="9"/>
    </row>
    <row r="43" spans="1:8" ht="15">
      <c r="A43" s="22" t="s">
        <v>19</v>
      </c>
      <c r="B43" s="24">
        <f>194+41+82</f>
        <v>317</v>
      </c>
      <c r="C43" s="24">
        <v>37</v>
      </c>
      <c r="D43" s="24">
        <v>12</v>
      </c>
      <c r="E43" s="24">
        <v>3</v>
      </c>
      <c r="F43" s="24">
        <v>2</v>
      </c>
      <c r="G43" s="25">
        <v>3</v>
      </c>
      <c r="H43" s="30"/>
    </row>
    <row r="44" spans="1:8" ht="12.75">
      <c r="A44" s="22" t="s">
        <v>20</v>
      </c>
      <c r="B44" s="24">
        <f>119+23+51</f>
        <v>193</v>
      </c>
      <c r="C44" s="24">
        <v>14</v>
      </c>
      <c r="D44" s="24">
        <v>10</v>
      </c>
      <c r="E44" s="24">
        <v>1</v>
      </c>
      <c r="F44" s="24">
        <v>1</v>
      </c>
      <c r="G44" s="25">
        <v>3</v>
      </c>
      <c r="H44" s="38"/>
    </row>
    <row r="45" spans="1:8" ht="12.75">
      <c r="A45" s="22" t="s">
        <v>21</v>
      </c>
      <c r="B45" s="24">
        <f>186+32+56</f>
        <v>274</v>
      </c>
      <c r="C45" s="24">
        <v>33</v>
      </c>
      <c r="D45" s="24">
        <v>1</v>
      </c>
      <c r="E45" s="24">
        <v>4</v>
      </c>
      <c r="F45" s="24">
        <v>3</v>
      </c>
      <c r="G45" s="25">
        <v>2</v>
      </c>
      <c r="H45" s="38"/>
    </row>
    <row r="46" spans="1:8" ht="14.25" customHeight="1">
      <c r="A46" s="22" t="s">
        <v>22</v>
      </c>
      <c r="B46" s="24">
        <f>163+38+52</f>
        <v>253</v>
      </c>
      <c r="C46" s="24">
        <v>25</v>
      </c>
      <c r="D46" s="24">
        <v>6</v>
      </c>
      <c r="E46" s="24">
        <v>3</v>
      </c>
      <c r="F46" s="58" t="s">
        <v>45</v>
      </c>
      <c r="G46" s="25">
        <v>1</v>
      </c>
      <c r="H46" s="38"/>
    </row>
    <row r="47" spans="1:8" ht="12.75" hidden="1">
      <c r="A47" s="22" t="s">
        <v>10</v>
      </c>
      <c r="B47" s="24">
        <f>193+38+55</f>
        <v>286</v>
      </c>
      <c r="C47" s="24">
        <v>23</v>
      </c>
      <c r="D47" s="24">
        <v>7</v>
      </c>
      <c r="E47" s="24">
        <v>3</v>
      </c>
      <c r="F47" s="58" t="s">
        <v>45</v>
      </c>
      <c r="G47" s="25">
        <v>2</v>
      </c>
      <c r="H47" s="31"/>
    </row>
    <row r="48" spans="1:8" ht="12.75">
      <c r="A48" s="27" t="s">
        <v>23</v>
      </c>
      <c r="B48" s="24">
        <f>368+76+124</f>
        <v>568</v>
      </c>
      <c r="C48" s="24">
        <v>43</v>
      </c>
      <c r="D48" s="24">
        <v>13</v>
      </c>
      <c r="E48" s="24">
        <v>8</v>
      </c>
      <c r="F48" s="58">
        <v>5</v>
      </c>
      <c r="G48" s="25">
        <v>8</v>
      </c>
      <c r="H48" s="31"/>
    </row>
    <row r="49" spans="1:8" ht="12.75">
      <c r="A49" s="27" t="s">
        <v>24</v>
      </c>
      <c r="B49" s="24">
        <f>177+47+75</f>
        <v>299</v>
      </c>
      <c r="C49" s="24">
        <v>25</v>
      </c>
      <c r="D49" s="24">
        <v>2</v>
      </c>
      <c r="E49" s="58" t="s">
        <v>45</v>
      </c>
      <c r="F49" s="24">
        <v>3</v>
      </c>
      <c r="G49" s="25">
        <v>4</v>
      </c>
      <c r="H49" s="31"/>
    </row>
    <row r="50" spans="1:8" ht="12.75">
      <c r="A50" s="27" t="s">
        <v>25</v>
      </c>
      <c r="B50" s="24">
        <f>169+29+65</f>
        <v>263</v>
      </c>
      <c r="C50" s="24">
        <v>23</v>
      </c>
      <c r="D50" s="24">
        <v>10</v>
      </c>
      <c r="E50" s="24">
        <v>3</v>
      </c>
      <c r="F50" s="24">
        <v>3</v>
      </c>
      <c r="G50" s="25">
        <v>2</v>
      </c>
      <c r="H50" s="9"/>
    </row>
    <row r="51" spans="1:8" ht="12.75">
      <c r="A51" s="27" t="s">
        <v>26</v>
      </c>
      <c r="B51" s="24">
        <f>244+57+112</f>
        <v>413</v>
      </c>
      <c r="C51" s="24">
        <v>61</v>
      </c>
      <c r="D51" s="24">
        <v>23</v>
      </c>
      <c r="E51" s="24">
        <v>3</v>
      </c>
      <c r="F51" s="24">
        <v>5</v>
      </c>
      <c r="G51" s="25">
        <v>15</v>
      </c>
      <c r="H51" s="12"/>
    </row>
    <row r="52" spans="1:8" ht="12.75">
      <c r="A52" s="9"/>
      <c r="B52" s="33"/>
      <c r="C52" s="9"/>
      <c r="D52" s="35"/>
      <c r="E52" s="9"/>
      <c r="F52" s="9"/>
      <c r="G52" s="9"/>
      <c r="H52" s="33"/>
    </row>
    <row r="53" spans="1:8" ht="12.75">
      <c r="A53" s="9"/>
      <c r="B53" s="34"/>
      <c r="C53" s="9"/>
      <c r="D53" s="9"/>
      <c r="E53" s="9"/>
      <c r="F53" s="9"/>
      <c r="G53" s="9"/>
      <c r="H53" s="9"/>
    </row>
    <row r="54" spans="1:8" ht="12.75">
      <c r="A54" s="9"/>
      <c r="B54" s="34"/>
      <c r="C54" s="9"/>
      <c r="D54" s="9"/>
      <c r="E54" s="9"/>
      <c r="F54" s="9"/>
      <c r="G54" s="9"/>
      <c r="H54" s="9"/>
    </row>
    <row r="55" spans="1:8" ht="12.75">
      <c r="A55" s="9"/>
      <c r="B55" s="33"/>
      <c r="C55" s="9"/>
      <c r="D55" s="9"/>
      <c r="E55" s="9"/>
      <c r="F55" s="9"/>
      <c r="G55" s="9"/>
      <c r="H55" s="9"/>
    </row>
    <row r="56" spans="1:8" ht="21" customHeight="1">
      <c r="A56" s="9"/>
      <c r="B56" s="33"/>
      <c r="C56" s="9"/>
      <c r="D56" s="9"/>
      <c r="E56" s="9"/>
      <c r="F56" s="9"/>
      <c r="G56" s="9"/>
      <c r="H56" s="9"/>
    </row>
    <row r="57" spans="1:8" ht="21" customHeight="1">
      <c r="A57" s="20"/>
      <c r="B57" s="9"/>
      <c r="C57" s="9"/>
      <c r="D57" s="9"/>
      <c r="E57" s="9"/>
      <c r="F57" s="9"/>
      <c r="G57" s="9"/>
      <c r="H57" s="9"/>
    </row>
    <row r="58" spans="1:8" ht="21" customHeight="1">
      <c r="A58" s="36"/>
      <c r="B58" s="9"/>
      <c r="C58" s="9"/>
      <c r="D58" s="9"/>
      <c r="E58" s="9"/>
      <c r="F58" s="9"/>
      <c r="G58" s="9"/>
      <c r="H58" s="9"/>
    </row>
    <row r="59" spans="1:8" ht="21" customHeight="1">
      <c r="A59" s="9"/>
      <c r="B59" s="9"/>
      <c r="C59" s="9"/>
      <c r="D59" s="9"/>
      <c r="E59" s="9"/>
      <c r="F59" s="9"/>
      <c r="G59" s="9"/>
      <c r="H59" s="9"/>
    </row>
    <row r="60" spans="1:8" ht="21" customHeight="1">
      <c r="A60" s="22"/>
      <c r="B60" s="9"/>
      <c r="C60" s="9"/>
      <c r="D60" s="9"/>
      <c r="E60" s="9"/>
      <c r="F60" s="9"/>
      <c r="G60" s="9"/>
      <c r="H60" s="9"/>
    </row>
    <row r="61" spans="1:8" ht="21" customHeight="1">
      <c r="A61" s="37"/>
      <c r="B61" s="9"/>
      <c r="C61" s="9"/>
      <c r="D61" s="9"/>
      <c r="E61" s="9"/>
      <c r="F61" s="9"/>
      <c r="G61" s="9"/>
      <c r="H61" s="9"/>
    </row>
    <row r="62" spans="1:8" ht="21" customHeight="1">
      <c r="A62" s="22"/>
      <c r="B62" s="9"/>
      <c r="C62" s="9"/>
      <c r="D62" s="9"/>
      <c r="E62" s="9"/>
      <c r="F62" s="9"/>
      <c r="G62" s="9"/>
      <c r="H62" s="9"/>
    </row>
    <row r="63" spans="1:8" ht="21" customHeight="1">
      <c r="A63" s="22"/>
      <c r="B63" s="9"/>
      <c r="C63" s="9"/>
      <c r="D63" s="9"/>
      <c r="E63" s="9"/>
      <c r="F63" s="9"/>
      <c r="G63" s="9"/>
      <c r="H63" s="9"/>
    </row>
    <row r="64" spans="1:8" ht="21" customHeight="1">
      <c r="A64" s="22"/>
      <c r="B64" s="9"/>
      <c r="C64" s="9"/>
      <c r="D64" s="9"/>
      <c r="E64" s="9"/>
      <c r="F64" s="9"/>
      <c r="G64" s="9"/>
      <c r="H64" s="9"/>
    </row>
    <row r="65" spans="1:8" ht="21" customHeight="1">
      <c r="A65" s="22"/>
      <c r="B65" s="9"/>
      <c r="C65" s="9"/>
      <c r="D65" s="9"/>
      <c r="E65" s="9"/>
      <c r="F65" s="9"/>
      <c r="G65" s="9"/>
      <c r="H65" s="9"/>
    </row>
    <row r="66" spans="1:8" ht="21" customHeight="1">
      <c r="A66" s="22"/>
      <c r="B66" s="9"/>
      <c r="C66" s="9"/>
      <c r="D66" s="9"/>
      <c r="E66" s="9"/>
      <c r="F66" s="9"/>
      <c r="G66" s="9"/>
      <c r="H66" s="9"/>
    </row>
    <row r="67" spans="1:8" ht="21" customHeight="1">
      <c r="A67" s="22"/>
      <c r="B67" s="9"/>
      <c r="C67" s="9"/>
      <c r="D67" s="9"/>
      <c r="E67" s="9"/>
      <c r="F67" s="9"/>
      <c r="G67" s="9"/>
      <c r="H67" s="9"/>
    </row>
    <row r="68" spans="1:8" ht="21" customHeight="1">
      <c r="A68" s="22"/>
      <c r="B68" s="9"/>
      <c r="C68" s="9"/>
      <c r="D68" s="9"/>
      <c r="E68" s="9"/>
      <c r="F68" s="9"/>
      <c r="G68" s="9"/>
      <c r="H68" s="9"/>
    </row>
    <row r="69" spans="1:8" ht="21" customHeight="1">
      <c r="A69" s="22"/>
      <c r="B69" s="9"/>
      <c r="C69" s="9"/>
      <c r="D69" s="9"/>
      <c r="E69" s="9"/>
      <c r="F69" s="9"/>
      <c r="G69" s="9"/>
      <c r="H69" s="9"/>
    </row>
    <row r="70" spans="1:8" ht="21" customHeight="1">
      <c r="A70" s="22"/>
      <c r="B70" s="9"/>
      <c r="C70" s="9"/>
      <c r="D70" s="9"/>
      <c r="E70" s="9"/>
      <c r="F70" s="9"/>
      <c r="G70" s="9"/>
      <c r="H70" s="9"/>
    </row>
    <row r="71" spans="1:8" ht="21" customHeight="1">
      <c r="A71" s="22"/>
      <c r="B71" s="9"/>
      <c r="C71" s="9"/>
      <c r="D71" s="9"/>
      <c r="E71" s="9"/>
      <c r="F71" s="9"/>
      <c r="G71" s="9"/>
      <c r="H71" s="9"/>
    </row>
    <row r="72" spans="1:8" ht="21" customHeight="1">
      <c r="A72" s="22"/>
      <c r="B72" s="9"/>
      <c r="C72" s="9"/>
      <c r="D72" s="9"/>
      <c r="E72" s="9"/>
      <c r="F72" s="9"/>
      <c r="G72" s="9"/>
      <c r="H72" s="9"/>
    </row>
    <row r="73" spans="1:8" ht="21" customHeight="1">
      <c r="A73" s="22"/>
      <c r="B73" s="9"/>
      <c r="C73" s="9"/>
      <c r="D73" s="9"/>
      <c r="E73" s="9"/>
      <c r="F73" s="9"/>
      <c r="G73" s="9"/>
      <c r="H73" s="9"/>
    </row>
    <row r="74" spans="1:8" ht="21" customHeight="1">
      <c r="A74" s="22"/>
      <c r="B74" s="9"/>
      <c r="C74" s="9"/>
      <c r="D74" s="9"/>
      <c r="E74" s="9"/>
      <c r="F74" s="9"/>
      <c r="G74" s="9"/>
      <c r="H74" s="9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ht="12.75">
      <c r="A76" s="29"/>
    </row>
    <row r="77" ht="12.75">
      <c r="A77" s="32"/>
    </row>
  </sheetData>
  <mergeCells count="11">
    <mergeCell ref="A34:A35"/>
    <mergeCell ref="B34:G35"/>
    <mergeCell ref="A1:C1"/>
    <mergeCell ref="D1:H1"/>
    <mergeCell ref="C7:H8"/>
    <mergeCell ref="B7:B11"/>
    <mergeCell ref="A7:A11"/>
    <mergeCell ref="E11:E12"/>
    <mergeCell ref="F11:F12"/>
    <mergeCell ref="G11:G12"/>
    <mergeCell ref="H11:H12"/>
  </mergeCells>
  <printOptions/>
  <pageMargins left="0.7874015748031497" right="0.7874015748031497" top="1.1023622047244095" bottom="0.6692913385826772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2001-12-17T10:23:46Z</cp:lastPrinted>
  <dcterms:created xsi:type="dcterms:W3CDTF">2001-02-21T13:26:31Z</dcterms:created>
  <dcterms:modified xsi:type="dcterms:W3CDTF">2001-12-17T10:23:47Z</dcterms:modified>
  <cp:category/>
  <cp:version/>
  <cp:contentType/>
  <cp:contentStatus/>
</cp:coreProperties>
</file>