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15" windowWidth="14940" windowHeight="8640" activeTab="0"/>
  </bookViews>
  <sheets>
    <sheet name="A42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<sst xmlns="http://schemas.openxmlformats.org/spreadsheetml/2006/main" count="42" uniqueCount="22">
  <si>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A.42. Plocha bytů, obytné místnosti a relativní ukazatele bydlení</t>
  </si>
  <si>
    <t>Počet obytných
místností s plochou</t>
  </si>
  <si>
    <t>Na jeden byt</t>
  </si>
  <si>
    <t>Průměrné
stáří
domů
v letech</t>
  </si>
  <si>
    <t>celková</t>
  </si>
  <si>
    <t>obytná</t>
  </si>
  <si>
    <t>Trvale obydlené byty</t>
  </si>
  <si>
    <t>celkem</t>
  </si>
  <si>
    <t>.</t>
  </si>
  <si>
    <t>rozdíl</t>
  </si>
  <si>
    <t>v %</t>
  </si>
  <si>
    <t>x</t>
  </si>
  <si>
    <t>v tom:</t>
  </si>
  <si>
    <t xml:space="preserve">v rodinných domech  </t>
  </si>
  <si>
    <t xml:space="preserve">v bytových domech  </t>
  </si>
  <si>
    <t xml:space="preserve">v ostatních domech  </t>
  </si>
  <si>
    <r>
      <t>Plocha bytů v tis. m</t>
    </r>
    <r>
      <rPr>
        <vertAlign val="superscript"/>
        <sz val="8"/>
        <rFont val="Arial"/>
        <family val="2"/>
      </rPr>
      <t>2</t>
    </r>
  </si>
  <si>
    <r>
      <t>4 - 7,9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</si>
  <si>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8 m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a větší</t>
    </r>
  </si>
  <si>
    <r>
      <t>celková
plocha
v m</t>
    </r>
    <r>
      <rPr>
        <vertAlign val="superscript"/>
        <sz val="8"/>
        <rFont val="Arial"/>
        <family val="2"/>
      </rPr>
      <t>2</t>
    </r>
  </si>
  <si>
    <r>
      <t>obytná
plocha
v m</t>
    </r>
    <r>
      <rPr>
        <vertAlign val="superscript"/>
        <sz val="8"/>
        <rFont val="Arial"/>
        <family val="2"/>
      </rPr>
      <t>2</t>
    </r>
  </si>
  <si>
    <r>
      <t>počet
obytných
místností
s plochou
8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 větší 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</si>
</sst>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10" fillId="0" borderId="0" xfId="24" applyFont="1" applyBorder="1">
      <alignment/>
      <protection/>
    </xf>
    <xf numFmtId="0" fontId="10" fillId="0" borderId="2" xfId="24" applyFont="1" applyBorder="1" applyAlignment="1">
      <alignment horizontal="center"/>
      <protection/>
    </xf>
    <xf numFmtId="3" fontId="10" fillId="0" borderId="3" xfId="24" applyNumberFormat="1" applyFont="1" applyBorder="1" applyAlignment="1">
      <alignment/>
      <protection/>
    </xf>
    <xf numFmtId="4" fontId="10" fillId="0" borderId="3" xfId="24" applyNumberFormat="1" applyFont="1" applyBorder="1" applyAlignment="1">
      <alignment/>
      <protection/>
    </xf>
    <xf numFmtId="3" fontId="10" fillId="0" borderId="4" xfId="24" applyNumberFormat="1" applyFont="1" applyBorder="1">
      <alignment/>
      <protection/>
    </xf>
    <xf numFmtId="165" fontId="10" fillId="0" borderId="3" xfId="24" applyNumberFormat="1" applyFont="1" applyBorder="1" applyAlignment="1">
      <alignment/>
      <protection/>
    </xf>
    <xf numFmtId="164" fontId="10" fillId="0" borderId="4" xfId="24" applyNumberFormat="1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165" fontId="8" fillId="0" borderId="3" xfId="24" applyNumberFormat="1" applyFont="1" applyBorder="1" applyAlignment="1">
      <alignment/>
      <protection/>
    </xf>
    <xf numFmtId="3" fontId="8" fillId="0" borderId="3" xfId="24" applyNumberFormat="1" applyFont="1" applyBorder="1" applyAlignment="1">
      <alignment horizontal="center"/>
      <protection/>
    </xf>
    <xf numFmtId="3" fontId="8" fillId="0" borderId="3" xfId="24" applyNumberFormat="1" applyFont="1" applyBorder="1" applyAlignment="1">
      <alignment/>
      <protection/>
    </xf>
    <xf numFmtId="4" fontId="8" fillId="0" borderId="3" xfId="24" applyNumberFormat="1" applyFont="1" applyBorder="1" applyAlignment="1">
      <alignment/>
      <protection/>
    </xf>
    <xf numFmtId="164" fontId="8" fillId="0" borderId="4" xfId="24" applyNumberFormat="1" applyFont="1" applyBorder="1">
      <alignment/>
      <protection/>
    </xf>
    <xf numFmtId="0" fontId="8" fillId="0" borderId="0" xfId="24" applyFont="1" applyBorder="1" applyAlignment="1">
      <alignment horizontal="right"/>
      <protection/>
    </xf>
    <xf numFmtId="0" fontId="8" fillId="0" borderId="0" xfId="24" applyFont="1" applyBorder="1" applyAlignment="1">
      <alignment horizontal="center"/>
      <protection/>
    </xf>
    <xf numFmtId="0" fontId="8" fillId="0" borderId="0" xfId="24" applyFont="1" applyBorder="1" applyAlignment="1">
      <alignment horizontal="left"/>
      <protection/>
    </xf>
    <xf numFmtId="165" fontId="8" fillId="0" borderId="3" xfId="24" applyNumberFormat="1" applyFont="1" applyBorder="1" applyAlignment="1">
      <alignment horizontal="center"/>
      <protection/>
    </xf>
    <xf numFmtId="165" fontId="8" fillId="0" borderId="4" xfId="24" applyNumberFormat="1" applyFont="1" applyBorder="1" applyAlignment="1">
      <alignment horizontal="center"/>
      <protection/>
    </xf>
    <xf numFmtId="0" fontId="8" fillId="0" borderId="3" xfId="24" applyFont="1" applyBorder="1" applyAlignment="1">
      <alignment/>
      <protection/>
    </xf>
    <xf numFmtId="0" fontId="8" fillId="0" borderId="4" xfId="24" applyFont="1" applyBorder="1">
      <alignment/>
      <protection/>
    </xf>
    <xf numFmtId="0" fontId="10" fillId="0" borderId="0" xfId="24" applyFont="1" applyBorder="1" applyAlignment="1">
      <alignment horizontal="left" indent="1"/>
      <protection/>
    </xf>
    <xf numFmtId="164" fontId="8" fillId="0" borderId="3" xfId="24" applyNumberFormat="1" applyFont="1" applyBorder="1" applyAlignment="1">
      <alignment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8" fillId="0" borderId="5" xfId="24" applyFont="1" applyBorder="1" applyAlignment="1">
      <alignment horizontal="center" vertical="center" wrapText="1"/>
      <protection/>
    </xf>
    <xf numFmtId="0" fontId="8" fillId="0" borderId="4" xfId="24" applyFont="1" applyBorder="1" applyAlignment="1">
      <alignment horizontal="center" vertical="center" wrapText="1"/>
      <protection/>
    </xf>
    <xf numFmtId="0" fontId="8" fillId="0" borderId="4" xfId="24" applyFont="1" applyBorder="1" applyAlignment="1">
      <alignment horizontal="center" vertical="center"/>
      <protection/>
    </xf>
    <xf numFmtId="0" fontId="0" fillId="0" borderId="4" xfId="24" applyFont="1" applyBorder="1" applyAlignment="1">
      <alignment horizontal="center" vertical="center"/>
      <protection/>
    </xf>
    <xf numFmtId="0" fontId="0" fillId="0" borderId="6" xfId="24" applyFont="1" applyBorder="1" applyAlignment="1">
      <alignment horizontal="center" vertical="center"/>
      <protection/>
    </xf>
    <xf numFmtId="0" fontId="8" fillId="0" borderId="7" xfId="24" applyFont="1" applyBorder="1" applyAlignment="1">
      <alignment horizontal="center" vertical="center" wrapText="1"/>
      <protection/>
    </xf>
    <xf numFmtId="0" fontId="8" fillId="0" borderId="8" xfId="24" applyFont="1" applyBorder="1" applyAlignment="1">
      <alignment horizontal="center" vertical="center" wrapText="1"/>
      <protection/>
    </xf>
    <xf numFmtId="0" fontId="8" fillId="0" borderId="0" xfId="24" applyFont="1" applyBorder="1" applyAlignment="1">
      <alignment horizontal="center" vertical="center" wrapText="1"/>
      <protection/>
    </xf>
    <xf numFmtId="0" fontId="8" fillId="0" borderId="2" xfId="24" applyFont="1" applyBorder="1" applyAlignment="1">
      <alignment horizontal="center" vertical="center" wrapText="1"/>
      <protection/>
    </xf>
    <xf numFmtId="0" fontId="0" fillId="0" borderId="0" xfId="24" applyFont="1" applyBorder="1" applyAlignment="1">
      <alignment horizontal="center" vertical="center" wrapText="1"/>
      <protection/>
    </xf>
    <xf numFmtId="0" fontId="0" fillId="0" borderId="2" xfId="24" applyFont="1" applyBorder="1" applyAlignment="1">
      <alignment horizontal="center" vertical="center" wrapText="1"/>
      <protection/>
    </xf>
    <xf numFmtId="0" fontId="0" fillId="0" borderId="9" xfId="24" applyFont="1" applyBorder="1" applyAlignment="1">
      <alignment horizontal="center" vertical="center" wrapText="1"/>
      <protection/>
    </xf>
    <xf numFmtId="0" fontId="0" fillId="0" borderId="10" xfId="24" applyFont="1" applyBorder="1" applyAlignment="1">
      <alignment horizontal="center" vertical="center" wrapText="1"/>
      <protection/>
    </xf>
    <xf numFmtId="0" fontId="8" fillId="0" borderId="11" xfId="24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" vertical="center"/>
      <protection/>
    </xf>
    <xf numFmtId="0" fontId="0" fillId="0" borderId="3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horizontal="center" vertical="center"/>
      <protection/>
    </xf>
    <xf numFmtId="0" fontId="8" fillId="0" borderId="11" xfId="24" applyFont="1" applyBorder="1" applyAlignment="1" quotePrefix="1">
      <alignment horizontal="center" vertical="center" wrapText="1"/>
      <protection/>
    </xf>
    <xf numFmtId="0" fontId="8" fillId="0" borderId="13" xfId="24" applyFont="1" applyBorder="1" applyAlignment="1">
      <alignment horizontal="center" vertical="center" wrapText="1"/>
      <protection/>
    </xf>
    <xf numFmtId="0" fontId="8" fillId="0" borderId="11" xfId="24" applyFont="1" applyBorder="1" applyAlignment="1">
      <alignment horizontal="center" vertical="center" wrapText="1"/>
      <protection/>
    </xf>
    <xf numFmtId="0" fontId="8" fillId="0" borderId="14" xfId="24" applyFont="1" applyBorder="1" applyAlignment="1">
      <alignment horizontal="center" vertical="center"/>
      <protection/>
    </xf>
    <xf numFmtId="0" fontId="0" fillId="0" borderId="15" xfId="24" applyFont="1" applyBorder="1" applyAlignment="1">
      <alignment horizontal="center" vertical="center"/>
      <protection/>
    </xf>
    <xf numFmtId="0" fontId="8" fillId="0" borderId="14" xfId="24" applyFont="1" applyBorder="1" applyAlignment="1">
      <alignment horizontal="center" vertical="center" wrapText="1"/>
      <protection/>
    </xf>
    <xf numFmtId="0" fontId="8" fillId="0" borderId="5" xfId="24" applyFont="1" applyBorder="1" applyAlignment="1">
      <alignment horizontal="center" vertical="center"/>
      <protection/>
    </xf>
    <xf numFmtId="0" fontId="0" fillId="0" borderId="16" xfId="24" applyFont="1" applyBorder="1" applyAlignment="1">
      <alignment horizontal="center" vertical="center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A1:J28"/>
  <sheetViews>
    <sheetView tabSelected="1" workbookViewId="0" topLeftCell="A1">
      <selection activeCell="K1" sqref="K1"/>
    </sheetView>
  </sheetViews>
  <sheetFormatPr defaultColWidth="9.140625" defaultRowHeight="12.75"/>
  <cols>
    <col min="1" max="1" width="18.7109375" style="3" customWidth="1"/>
    <col min="2" max="2" width="4.8515625" style="2" customWidth="1"/>
    <col min="3" max="3" width="6.8515625" style="3" customWidth="1"/>
    <col min="4" max="4" width="7.57421875" style="3" customWidth="1"/>
    <col min="5" max="5" width="7.8515625" style="3" customWidth="1"/>
    <col min="6" max="6" width="8.421875" style="3" customWidth="1"/>
    <col min="7" max="7" width="8.00390625" style="3" customWidth="1"/>
    <col min="8" max="8" width="7.421875" style="3" customWidth="1"/>
    <col min="9" max="9" width="9.140625" style="3" customWidth="1"/>
    <col min="10" max="10" width="7.7109375" style="3" customWidth="1"/>
    <col min="11" max="16384" width="9.140625" style="3" customWidth="1"/>
  </cols>
  <sheetData>
    <row r="1" ht="15.75">
      <c r="A1" s="1" t="s">
        <v>0</v>
      </c>
    </row>
    <row r="2" ht="12.75" customHeight="1" thickBot="1">
      <c r="A2" s="4"/>
    </row>
    <row r="3" spans="1:10" ht="12.75">
      <c r="A3" s="35"/>
      <c r="B3" s="36"/>
      <c r="C3" s="50" t="s">
        <v>16</v>
      </c>
      <c r="D3" s="50"/>
      <c r="E3" s="52" t="s">
        <v>1</v>
      </c>
      <c r="F3" s="50"/>
      <c r="G3" s="50" t="s">
        <v>2</v>
      </c>
      <c r="H3" s="50"/>
      <c r="I3" s="53"/>
      <c r="J3" s="30" t="s">
        <v>3</v>
      </c>
    </row>
    <row r="4" spans="1:10" ht="12.75">
      <c r="A4" s="37"/>
      <c r="B4" s="38"/>
      <c r="C4" s="51"/>
      <c r="D4" s="51"/>
      <c r="E4" s="51"/>
      <c r="F4" s="51"/>
      <c r="G4" s="51"/>
      <c r="H4" s="51"/>
      <c r="I4" s="54"/>
      <c r="J4" s="31"/>
    </row>
    <row r="5" spans="1:10" ht="12.75">
      <c r="A5" s="37"/>
      <c r="B5" s="38"/>
      <c r="C5" s="43" t="s">
        <v>4</v>
      </c>
      <c r="D5" s="43" t="s">
        <v>5</v>
      </c>
      <c r="E5" s="43" t="s">
        <v>17</v>
      </c>
      <c r="F5" s="47" t="s">
        <v>18</v>
      </c>
      <c r="G5" s="49" t="s">
        <v>19</v>
      </c>
      <c r="H5" s="49" t="s">
        <v>20</v>
      </c>
      <c r="I5" s="48" t="s">
        <v>21</v>
      </c>
      <c r="J5" s="32"/>
    </row>
    <row r="6" spans="1:10" ht="12.75">
      <c r="A6" s="37"/>
      <c r="B6" s="38"/>
      <c r="C6" s="44"/>
      <c r="D6" s="44"/>
      <c r="E6" s="45"/>
      <c r="F6" s="44"/>
      <c r="G6" s="44"/>
      <c r="H6" s="44"/>
      <c r="I6" s="32"/>
      <c r="J6" s="32"/>
    </row>
    <row r="7" spans="1:10" ht="12.75">
      <c r="A7" s="37"/>
      <c r="B7" s="38"/>
      <c r="C7" s="44"/>
      <c r="D7" s="44"/>
      <c r="E7" s="45"/>
      <c r="F7" s="44"/>
      <c r="G7" s="44"/>
      <c r="H7" s="44"/>
      <c r="I7" s="32"/>
      <c r="J7" s="32"/>
    </row>
    <row r="8" spans="1:10" ht="12.75">
      <c r="A8" s="39"/>
      <c r="B8" s="40"/>
      <c r="C8" s="45"/>
      <c r="D8" s="45"/>
      <c r="E8" s="45"/>
      <c r="F8" s="45"/>
      <c r="G8" s="45"/>
      <c r="H8" s="45"/>
      <c r="I8" s="45"/>
      <c r="J8" s="33"/>
    </row>
    <row r="9" spans="1:10" ht="8.25" customHeight="1" thickBot="1">
      <c r="A9" s="41"/>
      <c r="B9" s="42"/>
      <c r="C9" s="46"/>
      <c r="D9" s="46"/>
      <c r="E9" s="46"/>
      <c r="F9" s="46"/>
      <c r="G9" s="46"/>
      <c r="H9" s="46"/>
      <c r="I9" s="46"/>
      <c r="J9" s="34"/>
    </row>
    <row r="10" spans="1:10" s="4" customFormat="1" ht="16.5" customHeight="1">
      <c r="A10" s="5" t="s">
        <v>6</v>
      </c>
      <c r="B10" s="6"/>
      <c r="C10" s="7"/>
      <c r="D10" s="7"/>
      <c r="E10" s="7"/>
      <c r="F10" s="7"/>
      <c r="G10" s="7"/>
      <c r="H10" s="7"/>
      <c r="I10" s="8"/>
      <c r="J10" s="9"/>
    </row>
    <row r="11" spans="1:10" s="4" customFormat="1" ht="12.75" customHeight="1">
      <c r="A11" s="5" t="s">
        <v>7</v>
      </c>
      <c r="B11" s="6">
        <v>2001</v>
      </c>
      <c r="C11" s="7">
        <f>33438850/1000</f>
        <v>33438.85</v>
      </c>
      <c r="D11" s="7">
        <v>22048.9</v>
      </c>
      <c r="E11" s="7">
        <v>1245943</v>
      </c>
      <c r="F11" s="7">
        <v>1180979</v>
      </c>
      <c r="G11" s="10">
        <v>82</v>
      </c>
      <c r="H11" s="10">
        <v>54.1</v>
      </c>
      <c r="I11" s="8">
        <v>2.9</v>
      </c>
      <c r="J11" s="11">
        <v>48.7</v>
      </c>
    </row>
    <row r="12" spans="1:10" ht="11.25" customHeight="1">
      <c r="A12" s="12"/>
      <c r="B12" s="13">
        <v>1991</v>
      </c>
      <c r="C12" s="16">
        <f>29576273/1000</f>
        <v>29576.273</v>
      </c>
      <c r="D12" s="16">
        <f>19710316/1000</f>
        <v>19710.316</v>
      </c>
      <c r="E12" s="15" t="s">
        <v>8</v>
      </c>
      <c r="F12" s="16">
        <v>1113824</v>
      </c>
      <c r="G12" s="14">
        <v>74.1</v>
      </c>
      <c r="H12" s="14">
        <v>49.4</v>
      </c>
      <c r="I12" s="17">
        <v>2.79</v>
      </c>
      <c r="J12" s="18">
        <v>58.5</v>
      </c>
    </row>
    <row r="13" spans="1:10" ht="11.25" customHeight="1">
      <c r="A13" s="19"/>
      <c r="B13" s="20" t="s">
        <v>9</v>
      </c>
      <c r="C13" s="16">
        <f>+C11-C12</f>
        <v>3862.5769999999975</v>
      </c>
      <c r="D13" s="16">
        <f>+D11-D12</f>
        <v>2338.5840000000026</v>
      </c>
      <c r="E13" s="15" t="s">
        <v>8</v>
      </c>
      <c r="F13" s="16">
        <f>+F11-F12</f>
        <v>67155</v>
      </c>
      <c r="G13" s="14">
        <f>+G11-G12</f>
        <v>7.900000000000006</v>
      </c>
      <c r="H13" s="14">
        <f>+H11-H12</f>
        <v>4.700000000000003</v>
      </c>
      <c r="I13" s="17">
        <f>+I11-I12</f>
        <v>0.10999999999999988</v>
      </c>
      <c r="J13" s="18">
        <f>+J11-J12</f>
        <v>-9.799999999999997</v>
      </c>
    </row>
    <row r="14" spans="1:10" ht="11.25" customHeight="1">
      <c r="A14" s="21"/>
      <c r="B14" s="13" t="s">
        <v>10</v>
      </c>
      <c r="C14" s="14">
        <f>+C11/C12*100-100</f>
        <v>13.059715130435805</v>
      </c>
      <c r="D14" s="14">
        <f>+D11/D12*100-100</f>
        <v>11.86477172664307</v>
      </c>
      <c r="E14" s="22" t="s">
        <v>8</v>
      </c>
      <c r="F14" s="14">
        <f>+F11/F12*100-100</f>
        <v>6.02922903438963</v>
      </c>
      <c r="G14" s="14">
        <f>+G11/G12*100-100</f>
        <v>10.661268556005396</v>
      </c>
      <c r="H14" s="14">
        <f>+H11/H12*100-100</f>
        <v>9.514170040485823</v>
      </c>
      <c r="I14" s="14">
        <f>+I11/I12*100-100</f>
        <v>3.9426523297491087</v>
      </c>
      <c r="J14" s="23" t="s">
        <v>11</v>
      </c>
    </row>
    <row r="15" spans="1:10" ht="11.25" customHeight="1">
      <c r="A15" s="21" t="s">
        <v>12</v>
      </c>
      <c r="B15" s="13"/>
      <c r="C15" s="14"/>
      <c r="D15" s="14"/>
      <c r="E15" s="24"/>
      <c r="F15" s="24"/>
      <c r="G15" s="14"/>
      <c r="H15" s="14"/>
      <c r="I15" s="17"/>
      <c r="J15" s="25"/>
    </row>
    <row r="16" spans="1:10" s="4" customFormat="1" ht="12.75" customHeight="1">
      <c r="A16" s="26" t="s">
        <v>13</v>
      </c>
      <c r="B16" s="6">
        <v>2001</v>
      </c>
      <c r="C16" s="7">
        <f>23259093/1000</f>
        <v>23259.093</v>
      </c>
      <c r="D16" s="7">
        <v>15407.7</v>
      </c>
      <c r="E16" s="7">
        <v>835935</v>
      </c>
      <c r="F16" s="7">
        <v>786100</v>
      </c>
      <c r="G16" s="10">
        <v>96.6</v>
      </c>
      <c r="H16" s="10">
        <v>64</v>
      </c>
      <c r="I16" s="8">
        <v>3.26</v>
      </c>
      <c r="J16" s="11">
        <v>49.3</v>
      </c>
    </row>
    <row r="17" spans="1:10" ht="11.25" customHeight="1">
      <c r="A17" s="12"/>
      <c r="B17" s="13">
        <v>1991</v>
      </c>
      <c r="C17" s="16">
        <f>19759963/1000</f>
        <v>19759.963</v>
      </c>
      <c r="D17" s="16">
        <f>13332070/1000</f>
        <v>13332.07</v>
      </c>
      <c r="E17" s="15" t="s">
        <v>8</v>
      </c>
      <c r="F17" s="16">
        <v>723252</v>
      </c>
      <c r="G17" s="14">
        <v>84.6</v>
      </c>
      <c r="H17" s="14">
        <v>57.1</v>
      </c>
      <c r="I17" s="17">
        <v>3.1</v>
      </c>
      <c r="J17" s="18">
        <v>60</v>
      </c>
    </row>
    <row r="18" spans="1:10" ht="11.25" customHeight="1">
      <c r="A18" s="19"/>
      <c r="B18" s="20" t="s">
        <v>9</v>
      </c>
      <c r="C18" s="16">
        <f>+C16-C17</f>
        <v>3499.130000000001</v>
      </c>
      <c r="D18" s="16">
        <f>+D16-D17</f>
        <v>2075.630000000001</v>
      </c>
      <c r="E18" s="15" t="s">
        <v>8</v>
      </c>
      <c r="F18" s="16">
        <f>+F16-F17</f>
        <v>62848</v>
      </c>
      <c r="G18" s="14">
        <f>+G16-G17</f>
        <v>12</v>
      </c>
      <c r="H18" s="14">
        <f>+H16-H17</f>
        <v>6.899999999999999</v>
      </c>
      <c r="I18" s="17">
        <f>+I16-I17</f>
        <v>0.1599999999999997</v>
      </c>
      <c r="J18" s="18">
        <f>+J16-J17</f>
        <v>-10.700000000000003</v>
      </c>
    </row>
    <row r="19" spans="1:10" ht="11.25" customHeight="1">
      <c r="A19" s="21"/>
      <c r="B19" s="13" t="s">
        <v>10</v>
      </c>
      <c r="C19" s="14">
        <f>+C16/C17*100-100</f>
        <v>17.70818093131045</v>
      </c>
      <c r="D19" s="14">
        <f>+D16/D17*100-100</f>
        <v>15.568700134337732</v>
      </c>
      <c r="E19" s="22" t="s">
        <v>8</v>
      </c>
      <c r="F19" s="14">
        <f>+F16/F17*100-100</f>
        <v>8.689640678491031</v>
      </c>
      <c r="G19" s="14">
        <f>+G16/G17*100-100</f>
        <v>14.184397163120565</v>
      </c>
      <c r="H19" s="14">
        <f>+H16/H17*100-100</f>
        <v>12.084063047285468</v>
      </c>
      <c r="I19" s="14">
        <f>+I16/I17*100-100</f>
        <v>5.161290322580641</v>
      </c>
      <c r="J19" s="23" t="s">
        <v>11</v>
      </c>
    </row>
    <row r="20" spans="1:10" s="4" customFormat="1" ht="12.75" customHeight="1">
      <c r="A20" s="26" t="s">
        <v>14</v>
      </c>
      <c r="B20" s="6">
        <v>2001</v>
      </c>
      <c r="C20" s="7">
        <f>+C11-C16-C24</f>
        <v>9863.668999999998</v>
      </c>
      <c r="D20" s="7">
        <v>6430.8</v>
      </c>
      <c r="E20" s="7">
        <f>+E11-E16-E24</f>
        <v>399268</v>
      </c>
      <c r="F20" s="7">
        <v>384753</v>
      </c>
      <c r="G20" s="10">
        <v>60.6</v>
      </c>
      <c r="H20" s="10">
        <v>39.5</v>
      </c>
      <c r="I20" s="8">
        <v>2.36</v>
      </c>
      <c r="J20" s="11">
        <v>38.7</v>
      </c>
    </row>
    <row r="21" spans="1:10" ht="11.25" customHeight="1">
      <c r="A21" s="12"/>
      <c r="B21" s="13">
        <v>1991</v>
      </c>
      <c r="C21" s="16">
        <f>9553324/1000</f>
        <v>9553.324</v>
      </c>
      <c r="D21" s="16">
        <f>6202053/1000</f>
        <v>6202.053</v>
      </c>
      <c r="E21" s="15" t="s">
        <v>8</v>
      </c>
      <c r="F21" s="16">
        <v>381704</v>
      </c>
      <c r="G21" s="14">
        <v>59.2</v>
      </c>
      <c r="H21" s="14">
        <v>38.4</v>
      </c>
      <c r="I21" s="17">
        <v>2.37</v>
      </c>
      <c r="J21" s="18">
        <v>40.6</v>
      </c>
    </row>
    <row r="22" spans="1:10" ht="11.25" customHeight="1">
      <c r="A22" s="19"/>
      <c r="B22" s="20" t="s">
        <v>9</v>
      </c>
      <c r="C22" s="16">
        <f>+C20-C21</f>
        <v>310.3449999999975</v>
      </c>
      <c r="D22" s="16">
        <f>+D20-D21</f>
        <v>228.7470000000003</v>
      </c>
      <c r="E22" s="15" t="s">
        <v>8</v>
      </c>
      <c r="F22" s="16">
        <f>+F20-F21</f>
        <v>3049</v>
      </c>
      <c r="G22" s="14">
        <f>+G20-G21</f>
        <v>1.3999999999999986</v>
      </c>
      <c r="H22" s="14">
        <f>+H20-H21</f>
        <v>1.1000000000000014</v>
      </c>
      <c r="I22" s="17">
        <f>+I20-I21</f>
        <v>-0.010000000000000231</v>
      </c>
      <c r="J22" s="18">
        <f>+J20-J21</f>
        <v>-1.8999999999999986</v>
      </c>
    </row>
    <row r="23" spans="1:10" ht="11.25" customHeight="1">
      <c r="A23" s="21"/>
      <c r="B23" s="13" t="s">
        <v>10</v>
      </c>
      <c r="C23" s="14">
        <f>+C20/C21*100-100</f>
        <v>3.2485551625800184</v>
      </c>
      <c r="D23" s="14">
        <f>+D20/D21*100-100</f>
        <v>3.68824645645563</v>
      </c>
      <c r="E23" s="22" t="s">
        <v>8</v>
      </c>
      <c r="F23" s="14">
        <f>+F20/F21*100-100</f>
        <v>0.7987864942468548</v>
      </c>
      <c r="G23" s="14">
        <f>+G20/G21*100-100</f>
        <v>2.3648648648648702</v>
      </c>
      <c r="H23" s="14">
        <f>+H20/H21*100-100</f>
        <v>2.864583333333343</v>
      </c>
      <c r="I23" s="14">
        <f>+I20/I21*100-100</f>
        <v>-0.4219409282700468</v>
      </c>
      <c r="J23" s="23" t="s">
        <v>11</v>
      </c>
    </row>
    <row r="24" spans="1:10" s="4" customFormat="1" ht="12.75" customHeight="1">
      <c r="A24" s="26" t="s">
        <v>15</v>
      </c>
      <c r="B24" s="6">
        <v>2001</v>
      </c>
      <c r="C24" s="7">
        <f>316088/1000</f>
        <v>316.088</v>
      </c>
      <c r="D24" s="7">
        <v>210.5</v>
      </c>
      <c r="E24" s="7">
        <v>10740</v>
      </c>
      <c r="F24" s="7">
        <v>10126</v>
      </c>
      <c r="G24" s="10">
        <f>316088/4534</f>
        <v>69.71504190560212</v>
      </c>
      <c r="H24" s="10">
        <v>49.5</v>
      </c>
      <c r="I24" s="8">
        <v>2.38</v>
      </c>
      <c r="J24" s="11">
        <v>59.9</v>
      </c>
    </row>
    <row r="25" spans="1:10" ht="11.25" customHeight="1">
      <c r="A25" s="12"/>
      <c r="B25" s="13">
        <v>1991</v>
      </c>
      <c r="C25" s="16">
        <f>262986/1000</f>
        <v>262.986</v>
      </c>
      <c r="D25" s="16">
        <f>176193/1000</f>
        <v>176.193</v>
      </c>
      <c r="E25" s="15" t="s">
        <v>8</v>
      </c>
      <c r="F25" s="16">
        <v>8868</v>
      </c>
      <c r="G25" s="14">
        <v>62.9</v>
      </c>
      <c r="H25" s="14">
        <v>42.1</v>
      </c>
      <c r="I25" s="17">
        <v>2.12</v>
      </c>
      <c r="J25" s="18">
        <v>67.2</v>
      </c>
    </row>
    <row r="26" spans="1:10" ht="11.25" customHeight="1">
      <c r="A26" s="19"/>
      <c r="B26" s="20" t="s">
        <v>9</v>
      </c>
      <c r="C26" s="16">
        <f>+C24-C25</f>
        <v>53.10200000000003</v>
      </c>
      <c r="D26" s="16">
        <f>+D24-D25</f>
        <v>34.30699999999999</v>
      </c>
      <c r="E26" s="15" t="s">
        <v>8</v>
      </c>
      <c r="F26" s="16">
        <f>+F24-F25</f>
        <v>1258</v>
      </c>
      <c r="G26" s="27">
        <f>+G24-G25</f>
        <v>6.815041905602122</v>
      </c>
      <c r="H26" s="27">
        <f>+H24-H25</f>
        <v>7.399999999999999</v>
      </c>
      <c r="I26" s="17">
        <f>+I24-I25</f>
        <v>0.2599999999999998</v>
      </c>
      <c r="J26" s="18">
        <f>+J24-J25</f>
        <v>-7.300000000000004</v>
      </c>
    </row>
    <row r="27" spans="1:10" ht="11.25" customHeight="1">
      <c r="A27" s="21"/>
      <c r="B27" s="13" t="s">
        <v>10</v>
      </c>
      <c r="C27" s="14">
        <f>+C24/C25*100-100</f>
        <v>20.191949381335903</v>
      </c>
      <c r="D27" s="14">
        <f>+D24/D25*100-100</f>
        <v>19.471261627873986</v>
      </c>
      <c r="E27" s="22" t="s">
        <v>8</v>
      </c>
      <c r="F27" s="14">
        <f>+F24/F25*100-100</f>
        <v>14.185836716283262</v>
      </c>
      <c r="G27" s="14">
        <f>+G24/G25*100-100</f>
        <v>10.834724810178258</v>
      </c>
      <c r="H27" s="14">
        <f>+H24/H25*100-100</f>
        <v>17.577197149643695</v>
      </c>
      <c r="I27" s="14">
        <f>+I24/I25*100-100</f>
        <v>12.264150943396217</v>
      </c>
      <c r="J27" s="23" t="s">
        <v>11</v>
      </c>
    </row>
    <row r="28" spans="1:2" ht="11.25" customHeight="1">
      <c r="A28" s="28"/>
      <c r="B28" s="29"/>
    </row>
    <row r="29" ht="11.25" customHeight="1"/>
    <row r="30" ht="11.25" customHeight="1"/>
  </sheetData>
  <mergeCells count="12">
    <mergeCell ref="E3:F4"/>
    <mergeCell ref="G3:I4"/>
    <mergeCell ref="J3:J9"/>
    <mergeCell ref="A3:B9"/>
    <mergeCell ref="D5:D9"/>
    <mergeCell ref="E5:E9"/>
    <mergeCell ref="F5:F9"/>
    <mergeCell ref="I5:I9"/>
    <mergeCell ref="C5:C9"/>
    <mergeCell ref="G5:G9"/>
    <mergeCell ref="H5:H9"/>
    <mergeCell ref="C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monika</cp:lastModifiedBy>
  <cp:lastPrinted>2004-03-26T10:03:44Z</cp:lastPrinted>
  <dcterms:created xsi:type="dcterms:W3CDTF">2004-02-19T09:36:31Z</dcterms:created>
  <dcterms:modified xsi:type="dcterms:W3CDTF">2004-03-26T10:03:46Z</dcterms:modified>
  <cp:category/>
  <cp:version/>
  <cp:contentType/>
  <cp:contentStatus/>
</cp:coreProperties>
</file>