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80" activeTab="0"/>
  </bookViews>
  <sheets>
    <sheet name="A9 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<sst xmlns="http://schemas.openxmlformats.org/spreadsheetml/2006/main" count="44" uniqueCount="40">
  <si>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 xml:space="preserve">A.9. Ekonomicky aktivní podle postavení v zaměstnání, vzdělání </t>
  </si>
  <si>
    <t>a věkových skupin</t>
  </si>
  <si>
    <t>Economically active: by education, status in employment and age group</t>
  </si>
  <si>
    <t>Ekonomicky
aktivní
celkem</t>
  </si>
  <si>
    <t>z toho</t>
  </si>
  <si>
    <t>Economically active:</t>
  </si>
  <si>
    <t>ne-
zaměstnaní</t>
  </si>
  <si>
    <t>Economically
active,
total</t>
  </si>
  <si>
    <t>Unemployed</t>
  </si>
  <si>
    <t>Celkem</t>
  </si>
  <si>
    <t>Total</t>
  </si>
  <si>
    <t>v tom:</t>
  </si>
  <si>
    <t>základní včetně
  neukončeného vzdělání</t>
  </si>
  <si>
    <t>Basic (incl. not
  completed)</t>
  </si>
  <si>
    <t>vyučení a střední
  odborné bez maturity</t>
  </si>
  <si>
    <t>Voc. and secondary
  technical without GCSE</t>
  </si>
  <si>
    <t>úplné střední s maturitou
  vč. nástavbového
  a vyšší odborné</t>
  </si>
  <si>
    <t>Full secondary with GCSE
(incl. extension study)
and higher professional</t>
  </si>
  <si>
    <t>bez vzdělání
 a nezjištěné vzdělání</t>
  </si>
  <si>
    <t>Without education
  (incl. not identified)</t>
  </si>
  <si>
    <t>z toho podle věku:</t>
  </si>
  <si>
    <t>Aged:</t>
  </si>
  <si>
    <t>15 - 29</t>
  </si>
  <si>
    <t>30 - 39</t>
  </si>
  <si>
    <t>40 - 49</t>
  </si>
  <si>
    <t>50 - 59</t>
  </si>
  <si>
    <t>60 a více</t>
  </si>
  <si>
    <t>60 and over</t>
  </si>
  <si>
    <r>
      <t>zaměstna-vatelé</t>
    </r>
    <r>
      <rPr>
        <vertAlign val="superscript"/>
        <sz val="8"/>
        <rFont val="Arial"/>
        <family val="2"/>
      </rPr>
      <t>1)</t>
    </r>
  </si>
  <si>
    <r>
      <t>zaměst-nanci</t>
    </r>
    <r>
      <rPr>
        <vertAlign val="superscript"/>
        <sz val="8"/>
        <rFont val="Arial"/>
        <family val="2"/>
      </rPr>
      <t>1)</t>
    </r>
  </si>
  <si>
    <r>
      <t>samostatně činní</t>
    </r>
    <r>
      <rPr>
        <vertAlign val="superscript"/>
        <sz val="8"/>
        <rFont val="Arial"/>
        <family val="2"/>
      </rPr>
      <t>1)</t>
    </r>
  </si>
  <si>
    <r>
      <t>Employers</t>
    </r>
    <r>
      <rPr>
        <i/>
        <vertAlign val="superscript"/>
        <sz val="8"/>
        <rFont val="Arial"/>
        <family val="2"/>
      </rPr>
      <t>1)</t>
    </r>
  </si>
  <si>
    <r>
      <t>Employees</t>
    </r>
    <r>
      <rPr>
        <i/>
        <vertAlign val="superscript"/>
        <sz val="8"/>
        <rFont val="Arial"/>
        <family val="2"/>
      </rPr>
      <t>1)</t>
    </r>
  </si>
  <si>
    <r>
      <t>Self-
employed</t>
    </r>
    <r>
      <rPr>
        <i/>
        <vertAlign val="superscript"/>
        <sz val="8"/>
        <rFont val="Arial"/>
        <family val="2"/>
      </rPr>
      <t>1)</t>
    </r>
  </si>
  <si>
    <r>
      <t>vysokoškolské</t>
    </r>
    <r>
      <rPr>
        <vertAlign val="superscript"/>
        <sz val="8"/>
        <rFont val="Arial"/>
        <family val="2"/>
      </rPr>
      <t>2)</t>
    </r>
  </si>
  <si>
    <r>
      <t>University</t>
    </r>
    <r>
      <rPr>
        <i/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</si>
  <si>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>bez nezaměstnaných osob</t>
    </r>
  </si>
  <si>
    <r>
      <t>1)</t>
    </r>
    <r>
      <rPr>
        <i/>
        <sz val="8"/>
        <rFont val="Arial"/>
        <family val="2"/>
      </rPr>
      <t>Without unemployed persons</t>
    </r>
  </si>
  <si>
    <r>
      <t>2)</t>
    </r>
    <r>
      <rPr>
        <sz val="8"/>
        <rFont val="Arial"/>
        <family val="2"/>
      </rPr>
      <t>včetně vědecké přípravy</t>
    </r>
  </si>
  <si>
    <r>
      <t>2)</t>
    </r>
    <r>
      <rPr>
        <i/>
        <sz val="8"/>
        <rFont val="Arial"/>
        <family val="2"/>
      </rPr>
      <t xml:space="preserve">Incl. post-university study   </t>
    </r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</si>
</sst>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15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name val="Arial CE"/>
      <family val="0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25" applyFont="1" applyFill="1">
      <alignment/>
      <protection/>
    </xf>
    <xf numFmtId="0" fontId="6" fillId="0" borderId="0" xfId="25" applyFont="1" applyFill="1" applyAlignment="1">
      <alignment horizontal="left" indent="3"/>
      <protection/>
    </xf>
    <xf numFmtId="0" fontId="8" fillId="0" borderId="0" xfId="25" applyFont="1" applyFill="1">
      <alignment/>
      <protection/>
    </xf>
    <xf numFmtId="0" fontId="8" fillId="0" borderId="0" xfId="25" applyFont="1" applyFill="1" applyBorder="1" applyAlignment="1">
      <alignment horizontal="center"/>
      <protection/>
    </xf>
    <xf numFmtId="0" fontId="8" fillId="0" borderId="0" xfId="25" applyFont="1" applyFill="1" applyBorder="1">
      <alignment/>
      <protection/>
    </xf>
    <xf numFmtId="0" fontId="9" fillId="0" borderId="0" xfId="25" applyFont="1" applyFill="1">
      <alignment/>
      <protection/>
    </xf>
    <xf numFmtId="0" fontId="13" fillId="0" borderId="0" xfId="25" applyFont="1" applyFill="1" applyAlignment="1">
      <alignment/>
      <protection/>
    </xf>
    <xf numFmtId="3" fontId="13" fillId="0" borderId="2" xfId="25" applyNumberFormat="1" applyFont="1" applyFill="1" applyBorder="1" applyAlignment="1">
      <alignment/>
      <protection/>
    </xf>
    <xf numFmtId="3" fontId="13" fillId="0" borderId="3" xfId="25" applyNumberFormat="1" applyFont="1" applyFill="1" applyBorder="1" applyAlignment="1">
      <alignment/>
      <protection/>
    </xf>
    <xf numFmtId="0" fontId="14" fillId="0" borderId="0" xfId="25" applyFont="1" applyFill="1" applyAlignment="1">
      <alignment wrapText="1"/>
      <protection/>
    </xf>
    <xf numFmtId="0" fontId="8" fillId="0" borderId="0" xfId="25" applyFont="1" applyFill="1" applyAlignment="1">
      <alignment/>
      <protection/>
    </xf>
    <xf numFmtId="0" fontId="9" fillId="0" borderId="0" xfId="25" applyFont="1" applyFill="1" applyAlignment="1">
      <alignment wrapText="1"/>
      <protection/>
    </xf>
    <xf numFmtId="3" fontId="8" fillId="0" borderId="2" xfId="25" applyNumberFormat="1" applyFont="1" applyFill="1" applyBorder="1" applyAlignment="1">
      <alignment/>
      <protection/>
    </xf>
    <xf numFmtId="0" fontId="8" fillId="0" borderId="0" xfId="25" applyFont="1" applyFill="1" applyAlignment="1">
      <alignment horizontal="left" indent="1"/>
      <protection/>
    </xf>
    <xf numFmtId="3" fontId="8" fillId="0" borderId="4" xfId="25" applyNumberFormat="1" applyFont="1" applyFill="1" applyBorder="1" applyAlignment="1">
      <alignment/>
      <protection/>
    </xf>
    <xf numFmtId="0" fontId="9" fillId="0" borderId="0" xfId="25" applyFont="1" applyFill="1" applyAlignment="1">
      <alignment horizontal="left" wrapText="1" indent="1"/>
      <protection/>
    </xf>
    <xf numFmtId="0" fontId="8" fillId="0" borderId="5" xfId="25" applyFont="1" applyFill="1" applyBorder="1" applyAlignment="1">
      <alignment horizontal="left" wrapText="1"/>
      <protection/>
    </xf>
    <xf numFmtId="0" fontId="9" fillId="0" borderId="4" xfId="25" applyFont="1" applyFill="1" applyBorder="1">
      <alignment/>
      <protection/>
    </xf>
    <xf numFmtId="0" fontId="8" fillId="0" borderId="5" xfId="25" applyFont="1" applyFill="1" applyBorder="1" applyAlignment="1">
      <alignment horizontal="left" vertical="center" indent="1"/>
      <protection/>
    </xf>
    <xf numFmtId="0" fontId="9" fillId="0" borderId="4" xfId="25" applyFont="1" applyFill="1" applyBorder="1" applyAlignment="1">
      <alignment horizontal="left" vertical="center" indent="1"/>
      <protection/>
    </xf>
    <xf numFmtId="3" fontId="8" fillId="0" borderId="0" xfId="25" applyNumberFormat="1" applyFont="1" applyFill="1" applyBorder="1" applyAlignment="1">
      <alignment/>
      <protection/>
    </xf>
    <xf numFmtId="0" fontId="10" fillId="0" borderId="0" xfId="25" applyFont="1" applyFill="1" applyAlignment="1">
      <alignment vertical="top"/>
      <protection/>
    </xf>
    <xf numFmtId="0" fontId="8" fillId="0" borderId="0" xfId="25" applyFont="1" applyFill="1" applyAlignment="1">
      <alignment horizontal="center"/>
      <protection/>
    </xf>
    <xf numFmtId="0" fontId="12" fillId="0" borderId="0" xfId="25" applyFont="1" applyFill="1" applyAlignment="1">
      <alignment horizontal="right" vertical="top"/>
      <protection/>
    </xf>
    <xf numFmtId="0" fontId="6" fillId="0" borderId="0" xfId="25" applyFont="1" applyFill="1" applyBorder="1" applyAlignment="1">
      <alignment horizontal="left" wrapText="1"/>
      <protection/>
    </xf>
    <xf numFmtId="0" fontId="7" fillId="0" borderId="0" xfId="25" applyFont="1" applyFill="1" applyBorder="1" applyAlignment="1">
      <alignment horizontal="left" wrapText="1" indent="3"/>
      <protection/>
    </xf>
    <xf numFmtId="0" fontId="8" fillId="0" borderId="6" xfId="25" applyFont="1" applyFill="1" applyBorder="1" applyAlignment="1">
      <alignment horizontal="center"/>
      <protection/>
    </xf>
    <xf numFmtId="0" fontId="8" fillId="0" borderId="5" xfId="25" applyFont="1" applyFill="1" applyBorder="1" applyAlignment="1">
      <alignment horizontal="center"/>
      <protection/>
    </xf>
    <xf numFmtId="0" fontId="8" fillId="0" borderId="7" xfId="25" applyFont="1" applyFill="1" applyBorder="1" applyAlignment="1">
      <alignment horizontal="center"/>
      <protection/>
    </xf>
    <xf numFmtId="0" fontId="8" fillId="0" borderId="3" xfId="25" applyFont="1" applyFill="1" applyBorder="1" applyAlignment="1">
      <alignment horizontal="center" vertical="center" wrapText="1"/>
      <protection/>
    </xf>
    <xf numFmtId="0" fontId="8" fillId="0" borderId="2" xfId="25" applyFont="1" applyFill="1" applyBorder="1" applyAlignment="1">
      <alignment horizontal="center" vertical="center" wrapText="1"/>
      <protection/>
    </xf>
    <xf numFmtId="0" fontId="8" fillId="0" borderId="8" xfId="25" applyFont="1" applyFill="1" applyBorder="1" applyAlignment="1">
      <alignment horizontal="center"/>
      <protection/>
    </xf>
    <xf numFmtId="0" fontId="8" fillId="0" borderId="9" xfId="25" applyFont="1" applyFill="1" applyBorder="1" applyAlignment="1">
      <alignment horizontal="center"/>
      <protection/>
    </xf>
    <xf numFmtId="0" fontId="9" fillId="0" borderId="8" xfId="25" applyFont="1" applyFill="1" applyBorder="1" applyAlignment="1">
      <alignment horizontal="center"/>
      <protection/>
    </xf>
    <xf numFmtId="0" fontId="9" fillId="0" borderId="4" xfId="25" applyFont="1" applyFill="1" applyBorder="1" applyAlignment="1">
      <alignment horizontal="center"/>
      <protection/>
    </xf>
    <xf numFmtId="0" fontId="9" fillId="0" borderId="10" xfId="25" applyFont="1" applyFill="1" applyBorder="1" applyAlignment="1">
      <alignment horizontal="center"/>
      <protection/>
    </xf>
    <xf numFmtId="0" fontId="9" fillId="0" borderId="11" xfId="25" applyFont="1" applyFill="1" applyBorder="1" applyAlignment="1">
      <alignment horizontal="center"/>
      <protection/>
    </xf>
    <xf numFmtId="0" fontId="9" fillId="0" borderId="12" xfId="25" applyFont="1" applyFill="1" applyBorder="1" applyAlignment="1">
      <alignment horizontal="center"/>
      <protection/>
    </xf>
    <xf numFmtId="0" fontId="8" fillId="0" borderId="13" xfId="25" applyFont="1" applyFill="1" applyBorder="1" applyAlignment="1">
      <alignment horizontal="center" vertical="center" wrapText="1"/>
      <protection/>
    </xf>
    <xf numFmtId="0" fontId="1" fillId="0" borderId="2" xfId="24" applyFill="1" applyBorder="1" applyAlignment="1">
      <alignment horizontal="center" vertical="center" wrapText="1"/>
      <protection/>
    </xf>
    <xf numFmtId="0" fontId="9" fillId="0" borderId="2" xfId="25" applyFont="1" applyFill="1" applyBorder="1" applyAlignment="1">
      <alignment horizontal="center" vertical="center" wrapText="1"/>
      <protection/>
    </xf>
    <xf numFmtId="0" fontId="11" fillId="0" borderId="2" xfId="24" applyFont="1" applyFill="1" applyBorder="1">
      <alignment/>
      <protection/>
    </xf>
    <xf numFmtId="0" fontId="11" fillId="0" borderId="14" xfId="24" applyFont="1" applyFill="1" applyBorder="1">
      <alignment/>
      <protection/>
    </xf>
    <xf numFmtId="0" fontId="9" fillId="0" borderId="2" xfId="25" applyFont="1" applyFill="1" applyBorder="1" applyAlignment="1">
      <alignment horizontal="center" vertical="center"/>
      <protection/>
    </xf>
    <xf numFmtId="0" fontId="9" fillId="0" borderId="14" xfId="25" applyFont="1" applyFill="1" applyBorder="1" applyAlignment="1">
      <alignment horizontal="center" vertical="center"/>
      <protection/>
    </xf>
    <xf numFmtId="0" fontId="1" fillId="0" borderId="2" xfId="24" applyFont="1" applyFill="1" applyBorder="1" applyAlignment="1">
      <alignment horizontal="center" vertical="center"/>
      <protection/>
    </xf>
    <xf numFmtId="0" fontId="1" fillId="0" borderId="14" xfId="24" applyFont="1" applyFill="1" applyBorder="1" applyAlignment="1">
      <alignment horizontal="center" vertical="center"/>
      <protection/>
    </xf>
    <xf numFmtId="0" fontId="1" fillId="0" borderId="2" xfId="24" applyFill="1" applyBorder="1" applyAlignment="1">
      <alignment horizontal="center" vertical="center"/>
      <protection/>
    </xf>
    <xf numFmtId="0" fontId="1" fillId="0" borderId="14" xfId="24" applyFill="1" applyBorder="1" applyAlignment="1">
      <alignment horizontal="center" vertical="center"/>
      <protection/>
    </xf>
    <xf numFmtId="0" fontId="8" fillId="0" borderId="5" xfId="25" applyFont="1" applyFill="1" applyBorder="1" applyAlignment="1">
      <alignment horizontal="left" wrapText="1" indent="1"/>
      <protection/>
    </xf>
    <xf numFmtId="3" fontId="8" fillId="0" borderId="2" xfId="25" applyNumberFormat="1" applyFont="1" applyFill="1" applyBorder="1" applyAlignment="1">
      <alignment/>
      <protection/>
    </xf>
    <xf numFmtId="0" fontId="9" fillId="0" borderId="4" xfId="25" applyFont="1" applyFill="1" applyBorder="1" applyAlignment="1">
      <alignment horizontal="left" wrapText="1" indent="1"/>
      <protection/>
    </xf>
  </cellXfs>
  <cellStyles count="17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rilTab_doplňky a změny" xfId="24"/>
    <cellStyle name="normální_PubSLDBdefProp" xfId="25"/>
    <cellStyle name="Pevný" xfId="26"/>
    <cellStyle name="Percent" xfId="27"/>
    <cellStyle name="Followed Hyperlink" xfId="28"/>
    <cellStyle name="Záhlaví 1" xfId="29"/>
    <cellStyle name="Záhlaví 2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H1" sqref="H1"/>
    </sheetView>
  </sheetViews>
  <sheetFormatPr defaultColWidth="9.140625" defaultRowHeight="12.75"/>
  <cols>
    <col min="1" max="1" width="19.57421875" style="1" customWidth="1"/>
    <col min="2" max="2" width="10.140625" style="23" customWidth="1"/>
    <col min="3" max="3" width="8.57421875" style="3" customWidth="1"/>
    <col min="4" max="6" width="8.8515625" style="3" customWidth="1"/>
    <col min="7" max="7" width="21.140625" style="6" customWidth="1"/>
    <col min="8" max="16384" width="9.140625" style="1" customWidth="1"/>
  </cols>
  <sheetData>
    <row r="1" spans="1:7" ht="16.5" customHeight="1">
      <c r="A1" s="25" t="s">
        <v>0</v>
      </c>
      <c r="B1" s="25"/>
      <c r="C1" s="25"/>
      <c r="D1" s="25"/>
      <c r="E1" s="25"/>
      <c r="F1" s="25"/>
      <c r="G1" s="25"/>
    </row>
    <row r="2" spans="1:7" ht="16.5" customHeight="1">
      <c r="A2" s="2" t="s">
        <v>1</v>
      </c>
      <c r="B2" s="1"/>
      <c r="C2" s="1"/>
      <c r="D2" s="1"/>
      <c r="E2" s="1"/>
      <c r="F2" s="1"/>
      <c r="G2" s="1"/>
    </row>
    <row r="3" spans="1:7" ht="16.5" customHeight="1">
      <c r="A3" s="26" t="s">
        <v>2</v>
      </c>
      <c r="B3" s="26"/>
      <c r="C3" s="26"/>
      <c r="D3" s="26"/>
      <c r="E3" s="26"/>
      <c r="F3" s="26"/>
      <c r="G3" s="26"/>
    </row>
    <row r="4" spans="1:6" ht="13.5" thickBot="1">
      <c r="A4" s="3"/>
      <c r="B4" s="4"/>
      <c r="C4" s="5"/>
      <c r="D4" s="5"/>
      <c r="E4" s="5"/>
      <c r="F4" s="5"/>
    </row>
    <row r="5" spans="1:7" ht="12.75" customHeight="1">
      <c r="A5" s="27"/>
      <c r="B5" s="30" t="s">
        <v>3</v>
      </c>
      <c r="C5" s="32" t="s">
        <v>4</v>
      </c>
      <c r="D5" s="33"/>
      <c r="E5" s="33"/>
      <c r="F5" s="33"/>
      <c r="G5" s="34"/>
    </row>
    <row r="6" spans="1:7" ht="12.75">
      <c r="A6" s="28"/>
      <c r="B6" s="31"/>
      <c r="C6" s="37" t="s">
        <v>5</v>
      </c>
      <c r="D6" s="38"/>
      <c r="E6" s="38"/>
      <c r="F6" s="38"/>
      <c r="G6" s="35"/>
    </row>
    <row r="7" spans="1:7" ht="12.75" customHeight="1">
      <c r="A7" s="28"/>
      <c r="B7" s="31"/>
      <c r="C7" s="39" t="s">
        <v>28</v>
      </c>
      <c r="D7" s="39" t="s">
        <v>29</v>
      </c>
      <c r="E7" s="39" t="s">
        <v>30</v>
      </c>
      <c r="F7" s="39" t="s">
        <v>6</v>
      </c>
      <c r="G7" s="35"/>
    </row>
    <row r="8" spans="1:7" ht="12.75">
      <c r="A8" s="28"/>
      <c r="B8" s="31"/>
      <c r="C8" s="31"/>
      <c r="D8" s="40"/>
      <c r="E8" s="31"/>
      <c r="F8" s="31"/>
      <c r="G8" s="35"/>
    </row>
    <row r="9" spans="1:7" ht="12.75" customHeight="1">
      <c r="A9" s="28"/>
      <c r="B9" s="41" t="s">
        <v>7</v>
      </c>
      <c r="C9" s="31"/>
      <c r="D9" s="40"/>
      <c r="E9" s="31"/>
      <c r="F9" s="40"/>
      <c r="G9" s="35"/>
    </row>
    <row r="10" spans="1:7" ht="12.75" customHeight="1">
      <c r="A10" s="28"/>
      <c r="B10" s="42"/>
      <c r="C10" s="44" t="s">
        <v>31</v>
      </c>
      <c r="D10" s="44" t="s">
        <v>32</v>
      </c>
      <c r="E10" s="41" t="s">
        <v>33</v>
      </c>
      <c r="F10" s="44" t="s">
        <v>8</v>
      </c>
      <c r="G10" s="35"/>
    </row>
    <row r="11" spans="1:7" ht="12.75">
      <c r="A11" s="28"/>
      <c r="B11" s="42"/>
      <c r="C11" s="44"/>
      <c r="D11" s="46"/>
      <c r="E11" s="44"/>
      <c r="F11" s="48"/>
      <c r="G11" s="35"/>
    </row>
    <row r="12" spans="1:7" ht="13.5" thickBot="1">
      <c r="A12" s="29"/>
      <c r="B12" s="43"/>
      <c r="C12" s="45"/>
      <c r="D12" s="47"/>
      <c r="E12" s="45"/>
      <c r="F12" s="49"/>
      <c r="G12" s="36"/>
    </row>
    <row r="13" spans="1:7" ht="16.5" customHeight="1">
      <c r="A13" s="7" t="s">
        <v>9</v>
      </c>
      <c r="B13" s="8">
        <v>584628</v>
      </c>
      <c r="C13" s="8">
        <v>19126</v>
      </c>
      <c r="D13" s="8">
        <f>412107+24996</f>
        <v>437103</v>
      </c>
      <c r="E13" s="8">
        <v>69144</v>
      </c>
      <c r="F13" s="9">
        <v>40610</v>
      </c>
      <c r="G13" s="10" t="s">
        <v>10</v>
      </c>
    </row>
    <row r="14" spans="1:7" ht="11.25" customHeight="1">
      <c r="A14" s="11" t="s">
        <v>11</v>
      </c>
      <c r="B14" s="8"/>
      <c r="C14" s="8"/>
      <c r="D14" s="8"/>
      <c r="E14" s="8"/>
      <c r="F14" s="8"/>
      <c r="G14" s="12"/>
    </row>
    <row r="15" spans="1:7" ht="11.25" customHeight="1">
      <c r="A15" s="50" t="s">
        <v>12</v>
      </c>
      <c r="B15" s="51">
        <v>60801</v>
      </c>
      <c r="C15" s="51">
        <v>539</v>
      </c>
      <c r="D15" s="51">
        <f>36488+4219</f>
        <v>40707</v>
      </c>
      <c r="E15" s="51">
        <v>3607</v>
      </c>
      <c r="F15" s="51">
        <v>12009</v>
      </c>
      <c r="G15" s="52" t="s">
        <v>13</v>
      </c>
    </row>
    <row r="16" spans="1:7" ht="11.25" customHeight="1">
      <c r="A16" s="50"/>
      <c r="B16" s="51"/>
      <c r="C16" s="51"/>
      <c r="D16" s="51"/>
      <c r="E16" s="51"/>
      <c r="F16" s="51"/>
      <c r="G16" s="52"/>
    </row>
    <row r="17" spans="1:7" ht="11.25" customHeight="1">
      <c r="A17" s="50" t="s">
        <v>14</v>
      </c>
      <c r="B17" s="51">
        <f>130090+135421</f>
        <v>265511</v>
      </c>
      <c r="C17" s="51">
        <f>3274+3207</f>
        <v>6481</v>
      </c>
      <c r="D17" s="51">
        <f>89020+93277+6396+7335</f>
        <v>196028</v>
      </c>
      <c r="E17" s="51">
        <f>18255+18082</f>
        <v>36337</v>
      </c>
      <c r="F17" s="51">
        <f>8928+9171</f>
        <v>18099</v>
      </c>
      <c r="G17" s="52" t="s">
        <v>15</v>
      </c>
    </row>
    <row r="18" spans="1:7" ht="11.25" customHeight="1">
      <c r="A18" s="50"/>
      <c r="B18" s="51"/>
      <c r="C18" s="51"/>
      <c r="D18" s="51"/>
      <c r="E18" s="51"/>
      <c r="F18" s="51"/>
      <c r="G18" s="52"/>
    </row>
    <row r="19" spans="1:7" ht="11.25" customHeight="1">
      <c r="A19" s="50" t="s">
        <v>16</v>
      </c>
      <c r="B19" s="51">
        <v>200105</v>
      </c>
      <c r="C19" s="51">
        <v>7445</v>
      </c>
      <c r="D19" s="51">
        <f>151246+5850</f>
        <v>157096</v>
      </c>
      <c r="E19" s="51">
        <v>22244</v>
      </c>
      <c r="F19" s="51">
        <v>8769</v>
      </c>
      <c r="G19" s="52" t="s">
        <v>17</v>
      </c>
    </row>
    <row r="20" spans="1:7" ht="24.75" customHeight="1">
      <c r="A20" s="50"/>
      <c r="B20" s="51"/>
      <c r="C20" s="51"/>
      <c r="D20" s="51"/>
      <c r="E20" s="51"/>
      <c r="F20" s="51"/>
      <c r="G20" s="52"/>
    </row>
    <row r="21" spans="1:7" ht="14.25" customHeight="1">
      <c r="A21" s="14" t="s">
        <v>34</v>
      </c>
      <c r="B21" s="13">
        <v>55331</v>
      </c>
      <c r="C21" s="13">
        <v>4610</v>
      </c>
      <c r="D21" s="15">
        <f>41032+1076</f>
        <v>42108</v>
      </c>
      <c r="E21" s="13">
        <v>6763</v>
      </c>
      <c r="F21" s="13">
        <v>980</v>
      </c>
      <c r="G21" s="16" t="s">
        <v>35</v>
      </c>
    </row>
    <row r="22" spans="1:7" ht="11.25" customHeight="1">
      <c r="A22" s="50" t="s">
        <v>18</v>
      </c>
      <c r="B22" s="51">
        <f>934+1946</f>
        <v>2880</v>
      </c>
      <c r="C22" s="51">
        <v>51</v>
      </c>
      <c r="D22" s="51">
        <v>1164</v>
      </c>
      <c r="E22" s="51">
        <f>27+166</f>
        <v>193</v>
      </c>
      <c r="F22" s="51">
        <f>457+296</f>
        <v>753</v>
      </c>
      <c r="G22" s="52" t="s">
        <v>19</v>
      </c>
    </row>
    <row r="23" spans="1:7" ht="11.25" customHeight="1">
      <c r="A23" s="50"/>
      <c r="B23" s="51"/>
      <c r="C23" s="51"/>
      <c r="D23" s="51"/>
      <c r="E23" s="51"/>
      <c r="F23" s="51"/>
      <c r="G23" s="52"/>
    </row>
    <row r="24" spans="1:7" ht="11.25" customHeight="1">
      <c r="A24" s="17" t="s">
        <v>20</v>
      </c>
      <c r="B24" s="13"/>
      <c r="C24" s="13"/>
      <c r="D24" s="13"/>
      <c r="E24" s="13"/>
      <c r="F24" s="13"/>
      <c r="G24" s="18" t="s">
        <v>21</v>
      </c>
    </row>
    <row r="25" spans="1:8" ht="12.75">
      <c r="A25" s="19" t="s">
        <v>22</v>
      </c>
      <c r="B25" s="13">
        <f>11068+73103+81945</f>
        <v>166116</v>
      </c>
      <c r="C25" s="13">
        <f>30+484+1531</f>
        <v>2045</v>
      </c>
      <c r="D25" s="13">
        <f>6039+53465+58274+582+3472+3238</f>
        <v>125070</v>
      </c>
      <c r="E25" s="13">
        <f>258+4981+9263</f>
        <v>14502</v>
      </c>
      <c r="F25" s="13">
        <f>3101+7814+6465</f>
        <v>17380</v>
      </c>
      <c r="G25" s="20" t="s">
        <v>22</v>
      </c>
      <c r="H25" s="21"/>
    </row>
    <row r="26" spans="1:8" ht="12.75">
      <c r="A26" s="19" t="s">
        <v>23</v>
      </c>
      <c r="B26" s="13">
        <f>67399+68017</f>
        <v>135416</v>
      </c>
      <c r="C26" s="13">
        <f>2084+2879</f>
        <v>4963</v>
      </c>
      <c r="D26" s="13">
        <f>46621+47108+2155+2444</f>
        <v>98328</v>
      </c>
      <c r="E26" s="13">
        <v>19377</v>
      </c>
      <c r="F26" s="13">
        <f>4941+4198</f>
        <v>9139</v>
      </c>
      <c r="G26" s="20" t="s">
        <v>23</v>
      </c>
      <c r="H26" s="21"/>
    </row>
    <row r="27" spans="1:8" ht="12.75">
      <c r="A27" s="19" t="s">
        <v>24</v>
      </c>
      <c r="B27" s="13">
        <f>68120+80886</f>
        <v>149006</v>
      </c>
      <c r="C27" s="13">
        <f>3171+3666</f>
        <v>6837</v>
      </c>
      <c r="D27" s="13">
        <f>47574+57993+2170+2612</f>
        <v>110349</v>
      </c>
      <c r="E27" s="13">
        <v>19964</v>
      </c>
      <c r="F27" s="13">
        <f>3900+4455</f>
        <v>8355</v>
      </c>
      <c r="G27" s="20" t="s">
        <v>24</v>
      </c>
      <c r="H27" s="21"/>
    </row>
    <row r="28" spans="1:8" ht="12.75">
      <c r="A28" s="19" t="s">
        <v>25</v>
      </c>
      <c r="B28" s="13">
        <f>79031+37982</f>
        <v>117013</v>
      </c>
      <c r="C28" s="13">
        <f>3019+1497</f>
        <v>4516</v>
      </c>
      <c r="D28" s="13">
        <f>58793+27577+2695+2177</f>
        <v>91242</v>
      </c>
      <c r="E28" s="13">
        <v>12383</v>
      </c>
      <c r="F28" s="13">
        <f>4300+1380</f>
        <v>5680</v>
      </c>
      <c r="G28" s="20" t="s">
        <v>25</v>
      </c>
      <c r="H28" s="21"/>
    </row>
    <row r="29" spans="1:8" ht="12.75">
      <c r="A29" s="19" t="s">
        <v>26</v>
      </c>
      <c r="B29" s="13">
        <f>10192+4724+1787+186+40</f>
        <v>16929</v>
      </c>
      <c r="C29" s="13">
        <f>458+199+89+10+4</f>
        <v>760</v>
      </c>
      <c r="D29" s="13">
        <f>5728+2056+693+79+16+1847+1134+428+33+4</f>
        <v>12018</v>
      </c>
      <c r="E29" s="13">
        <f>1489+941+399+53+14</f>
        <v>2896</v>
      </c>
      <c r="F29" s="13">
        <v>46</v>
      </c>
      <c r="G29" s="20" t="s">
        <v>27</v>
      </c>
      <c r="H29" s="21"/>
    </row>
    <row r="31" spans="1:7" ht="12.75">
      <c r="A31" s="22" t="s">
        <v>36</v>
      </c>
      <c r="G31" s="24" t="s">
        <v>37</v>
      </c>
    </row>
    <row r="32" spans="1:7" ht="12.75">
      <c r="A32" s="22" t="s">
        <v>38</v>
      </c>
      <c r="G32" s="24" t="s">
        <v>39</v>
      </c>
    </row>
  </sheetData>
  <mergeCells count="44">
    <mergeCell ref="E19:E20"/>
    <mergeCell ref="F19:F20"/>
    <mergeCell ref="G19:G20"/>
    <mergeCell ref="A22:A23"/>
    <mergeCell ref="B22:B23"/>
    <mergeCell ref="C22:C23"/>
    <mergeCell ref="D22:D23"/>
    <mergeCell ref="E22:E23"/>
    <mergeCell ref="F22:F23"/>
    <mergeCell ref="G22:G23"/>
    <mergeCell ref="A19:A20"/>
    <mergeCell ref="B19:B20"/>
    <mergeCell ref="C19:C20"/>
    <mergeCell ref="D19:D20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F7:F9"/>
    <mergeCell ref="B9:B12"/>
    <mergeCell ref="C10:C12"/>
    <mergeCell ref="D10:D12"/>
    <mergeCell ref="E10:E12"/>
    <mergeCell ref="F10:F12"/>
    <mergeCell ref="A1:G1"/>
    <mergeCell ref="A3:G3"/>
    <mergeCell ref="A5:A12"/>
    <mergeCell ref="B5:B8"/>
    <mergeCell ref="C5:F5"/>
    <mergeCell ref="G5:G12"/>
    <mergeCell ref="C6:F6"/>
    <mergeCell ref="C7:C9"/>
    <mergeCell ref="D7:D9"/>
    <mergeCell ref="E7:E9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S.</dc:creator>
  <cp:keywords/>
  <dc:description/>
  <cp:lastModifiedBy>monika</cp:lastModifiedBy>
  <cp:lastPrinted>2004-03-23T17:47:59Z</cp:lastPrinted>
  <dcterms:created xsi:type="dcterms:W3CDTF">2004-02-01T19:29:20Z</dcterms:created>
  <dcterms:modified xsi:type="dcterms:W3CDTF">2004-03-23T17:48:00Z</dcterms:modified>
  <cp:category/>
  <cp:version/>
  <cp:contentType/>
  <cp:contentStatus/>
</cp:coreProperties>
</file>