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3\Výstupy\Publikace\Po částech\e-publikace\"/>
    </mc:Choice>
  </mc:AlternateContent>
  <bookViews>
    <workbookView xWindow="0" yWindow="0" windowWidth="28800" windowHeight="12300"/>
  </bookViews>
  <sheets>
    <sheet name="Obsah 14" sheetId="1" r:id="rId1"/>
    <sheet name="14.1,,1" sheetId="2" r:id="rId2"/>
    <sheet name="14.2,,2" sheetId="3" r:id="rId3"/>
    <sheet name="14._1,,3" sheetId="4" r:id="rId4"/>
    <sheet name="14.3,,4" sheetId="5" r:id="rId5"/>
    <sheet name="14._2,,5" sheetId="6" r:id="rId6"/>
    <sheet name="14.4,,6" sheetId="7" r:id="rId7"/>
    <sheet name="14._3,,7" sheetId="8" r:id="rId8"/>
    <sheet name="14.5,,8" sheetId="9" r:id="rId9"/>
    <sheet name="14.6,7" sheetId="10" r:id="rId10"/>
  </sheets>
  <definedNames>
    <definedName name="_AMO_SingleObject_80888551_ROM_F0.SEC2.Tabulate_1.SEC1.BDY.Cross_tabular_summary_report_Table_1" localSheetId="2" hidden="1">#REF!</definedName>
    <definedName name="_AMO_SingleObject_80888551_ROM_F0.SEC2.Tabulate_1.SEC1.BDY.Cross_tabular_summary_report_Table_1" localSheetId="8" hidden="1">#REF!</definedName>
    <definedName name="_AMO_SingleObject_80888551_ROM_F0.SEC2.Tabulate_1.SEC1.BDY.Cross_tabular_summary_report_Table_1" localSheetId="9" hidden="1">#REF!</definedName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2" hidden="1">#REF!</definedName>
    <definedName name="_AMO_SingleObject_80888551_ROM_F0.SEC2.Tabulate_1.SEC1.HDR.TXT1" localSheetId="8" hidden="1">#REF!</definedName>
    <definedName name="_AMO_SingleObject_80888551_ROM_F0.SEC2.Tabulate_1.SEC1.HDR.TXT1" localSheetId="9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3">'14._1,,3'!$A$1:$J$57</definedName>
    <definedName name="_xlnm.Print_Area" localSheetId="5">'14._2,,5'!$A$1:$J$57</definedName>
    <definedName name="_xlnm.Print_Area" localSheetId="7">'14._3,,7'!$A$1:$J$56</definedName>
    <definedName name="_xlnm.Print_Area" localSheetId="1">'14.1,,1'!$A$1:$J$55</definedName>
    <definedName name="_xlnm.Print_Area" localSheetId="2">'14.2,,2'!$A$1:$H$56</definedName>
    <definedName name="_xlnm.Print_Area" localSheetId="4">'14.3,,4'!$A$1:$H$56</definedName>
    <definedName name="_xlnm.Print_Area" localSheetId="6">'14.4,,6'!$A$1:$J$58</definedName>
    <definedName name="_xlnm.Print_Area" localSheetId="8">'14.5,,8'!$A$1:$J$56</definedName>
    <definedName name="_xlnm.Print_Area" localSheetId="9">'14.6,7'!$A$1:$J$59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9" l="1"/>
  <c r="O24" i="9"/>
  <c r="N24" i="9"/>
  <c r="P23" i="9"/>
  <c r="O23" i="9"/>
  <c r="N23" i="9"/>
  <c r="P22" i="9"/>
  <c r="O22" i="9"/>
  <c r="N22" i="9"/>
  <c r="P21" i="9"/>
  <c r="O21" i="9"/>
  <c r="N21" i="9"/>
  <c r="P19" i="9"/>
  <c r="O19" i="9"/>
  <c r="N19" i="9"/>
  <c r="P18" i="9"/>
  <c r="O18" i="9"/>
  <c r="N18" i="9"/>
  <c r="P17" i="9"/>
  <c r="O17" i="9"/>
  <c r="N17" i="9"/>
  <c r="P15" i="9"/>
  <c r="O15" i="9"/>
  <c r="N15" i="9"/>
  <c r="P14" i="9"/>
  <c r="O14" i="9"/>
  <c r="N14" i="9"/>
  <c r="P13" i="9"/>
  <c r="O13" i="9"/>
  <c r="N13" i="9"/>
  <c r="P12" i="9"/>
  <c r="O12" i="9"/>
  <c r="N12" i="9"/>
  <c r="P11" i="9"/>
  <c r="O11" i="9"/>
  <c r="N11" i="9"/>
  <c r="P10" i="9"/>
  <c r="O10" i="9"/>
  <c r="N10" i="9"/>
  <c r="P8" i="9"/>
  <c r="O8" i="9"/>
  <c r="N8" i="9"/>
  <c r="P7" i="9"/>
  <c r="O7" i="9"/>
  <c r="N7" i="9"/>
  <c r="P5" i="9"/>
  <c r="O5" i="9"/>
  <c r="N5" i="9"/>
  <c r="Q52" i="7"/>
  <c r="Q51" i="7"/>
  <c r="Q50" i="7"/>
  <c r="Q49" i="7"/>
  <c r="Q47" i="7"/>
  <c r="Q46" i="7"/>
  <c r="Q45" i="7"/>
  <c r="Q43" i="7"/>
  <c r="Q42" i="7"/>
  <c r="Q41" i="7"/>
  <c r="Q40" i="7"/>
  <c r="Q39" i="7"/>
  <c r="Q38" i="7"/>
  <c r="Q37" i="7"/>
  <c r="Q35" i="7"/>
  <c r="Q34" i="7"/>
  <c r="Q32" i="7"/>
  <c r="AB10" i="5"/>
  <c r="S10" i="5"/>
  <c r="R10" i="5"/>
  <c r="Q10" i="5"/>
  <c r="P10" i="5"/>
  <c r="N10" i="5"/>
  <c r="AB9" i="5"/>
  <c r="S9" i="5"/>
  <c r="R9" i="5"/>
  <c r="Q9" i="5"/>
  <c r="P9" i="5"/>
  <c r="N9" i="5"/>
  <c r="AB6" i="5"/>
  <c r="AB5" i="5"/>
  <c r="AB4" i="5"/>
  <c r="P53" i="2"/>
  <c r="O53" i="2"/>
  <c r="N53" i="2"/>
  <c r="P52" i="2"/>
  <c r="O52" i="2"/>
  <c r="N52" i="2"/>
  <c r="P51" i="2"/>
  <c r="O51" i="2"/>
  <c r="N51" i="2"/>
  <c r="P50" i="2"/>
  <c r="O50" i="2"/>
  <c r="N50" i="2"/>
  <c r="P48" i="2"/>
  <c r="O48" i="2"/>
  <c r="N48" i="2"/>
  <c r="P47" i="2"/>
  <c r="O47" i="2"/>
  <c r="N47" i="2"/>
  <c r="P46" i="2"/>
  <c r="O46" i="2"/>
  <c r="N46" i="2"/>
  <c r="P45" i="2"/>
  <c r="O45" i="2"/>
  <c r="N45" i="2"/>
  <c r="P43" i="2"/>
  <c r="O43" i="2"/>
  <c r="N43" i="2"/>
  <c r="P42" i="2"/>
  <c r="O42" i="2"/>
  <c r="N42" i="2"/>
  <c r="P41" i="2"/>
  <c r="O41" i="2"/>
  <c r="N41" i="2"/>
  <c r="P40" i="2"/>
  <c r="O40" i="2"/>
  <c r="N40" i="2"/>
  <c r="P39" i="2"/>
  <c r="O39" i="2"/>
  <c r="N39" i="2"/>
  <c r="P38" i="2"/>
  <c r="O38" i="2"/>
  <c r="N38" i="2"/>
  <c r="P37" i="2"/>
  <c r="O37" i="2"/>
  <c r="N37" i="2"/>
  <c r="P35" i="2"/>
  <c r="O35" i="2"/>
  <c r="N35" i="2"/>
  <c r="P34" i="2"/>
  <c r="O34" i="2"/>
  <c r="N34" i="2"/>
  <c r="P32" i="2"/>
  <c r="O32" i="2"/>
  <c r="N32" i="2"/>
</calcChain>
</file>

<file path=xl/sharedStrings.xml><?xml version="1.0" encoding="utf-8"?>
<sst xmlns="http://schemas.openxmlformats.org/spreadsheetml/2006/main" count="499" uniqueCount="173">
  <si>
    <t>Obsah kapitoly</t>
  </si>
  <si>
    <t>Tabulky</t>
  </si>
  <si>
    <t xml:space="preserve">Tab. 14.1: </t>
  </si>
  <si>
    <t>Osoby v ČR nakupující na internetu, 2023</t>
  </si>
  <si>
    <t xml:space="preserve">Tab. 14.2: </t>
  </si>
  <si>
    <t>Osoby v ČR, které nakoupily na internetu v posledních 3 měsících – vývoj v čase</t>
  </si>
  <si>
    <t xml:space="preserve">Tab. 14.3: </t>
  </si>
  <si>
    <t>Osoby v ČR, které nakoupily na internetu v posledních 12 měsících – vývoj v čase</t>
  </si>
  <si>
    <t xml:space="preserve">Tab. 14.4: </t>
  </si>
  <si>
    <t>Země původu prodejců, od kterých si koupily osoby v ČR zboží online, 2023</t>
  </si>
  <si>
    <t xml:space="preserve">Tab. 14.5: </t>
  </si>
  <si>
    <t>Počet nákupů na internetu uskutečněných osobami v ČR během 3 měsíců, 2023</t>
  </si>
  <si>
    <t xml:space="preserve">Tab. 14.6: </t>
  </si>
  <si>
    <t>Problémy při nakupování online (1), 2023</t>
  </si>
  <si>
    <t xml:space="preserve">Tab. 14.7: </t>
  </si>
  <si>
    <t>Problémy při nakupování online (2), 2023</t>
  </si>
  <si>
    <t>Grafy</t>
  </si>
  <si>
    <t xml:space="preserve">Graf 14.1: </t>
  </si>
  <si>
    <t>Osoby v ČR podle toho, kdy naposledy nakoupily na internetu, 2023</t>
  </si>
  <si>
    <t xml:space="preserve">Graf 14.2: </t>
  </si>
  <si>
    <t>Osoby v ČR podle věku a vzdělání, které nakoupily na internetu v posledních 3 měsících – vývoj v čase</t>
  </si>
  <si>
    <t xml:space="preserve">Graf 14.3: </t>
  </si>
  <si>
    <t>Osoby v zemích EU, které nakoupily na internetu v posledních 3 měsících, 2022</t>
  </si>
  <si>
    <t xml:space="preserve">Graf 14.4: </t>
  </si>
  <si>
    <t>Osoby v ČR podle věku a vzdělání, které nakoupily na internetu v posledních 12 měsících – vývoj v čase</t>
  </si>
  <si>
    <t xml:space="preserve">Graf 14.5: </t>
  </si>
  <si>
    <t>Osoby v zemích EU, které nakoupily na internetu v posledních 12 měsících, 2022</t>
  </si>
  <si>
    <t xml:space="preserve">Graf 14.6: </t>
  </si>
  <si>
    <t>Osoby v ČR nakupující přes internet podle země prodejce, 2023</t>
  </si>
  <si>
    <t xml:space="preserve">Graf 14.7: </t>
  </si>
  <si>
    <t>Osoby v zemích EU nakupující zboží online od prodejců ze zahraničí, 2022</t>
  </si>
  <si>
    <t xml:space="preserve">Graf 14.8: </t>
  </si>
  <si>
    <t>Osoby v ČR, které nakoupily na internetu během 3 měsíců 3x a více, 2023</t>
  </si>
  <si>
    <t>Kartogramy</t>
  </si>
  <si>
    <t xml:space="preserve">Kartogram 14.1: </t>
  </si>
  <si>
    <t xml:space="preserve">Kartogram 14.2: </t>
  </si>
  <si>
    <t xml:space="preserve">Kartogram 14.3: </t>
  </si>
  <si>
    <t>Tabulka 14.1: Osoby v ČR nakupující na internetu, 2023</t>
  </si>
  <si>
    <t>Nakoupily v posledních 
3 měsících</t>
  </si>
  <si>
    <t>Nakoupily v posledních 
12 měsících</t>
  </si>
  <si>
    <t>Nakoupily alespoň jednou 
v životě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</si>
  <si>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</si>
  <si>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</si>
  <si>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</si>
  <si>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r>
      <t>%</t>
    </r>
    <r>
      <rPr>
        <i/>
        <vertAlign val="superscript"/>
        <sz val="8"/>
        <rFont val="Arial"/>
        <family val="2"/>
      </rPr>
      <t>3)</t>
    </r>
  </si>
  <si>
    <r>
      <t>%</t>
    </r>
    <r>
      <rPr>
        <i/>
        <vertAlign val="superscript"/>
        <sz val="8"/>
        <rFont val="Arial"/>
        <family val="2"/>
      </rPr>
      <t>4)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</si>
  <si>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</si>
  <si>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</si>
  <si>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</si>
  <si>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</si>
  <si>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</si>
  <si>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</si>
  <si>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</si>
  <si>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</si>
  <si>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</si>
  <si>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</si>
  <si>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</si>
  <si>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</si>
  <si>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(25–64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</si>
  <si>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</si>
  <si>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</si>
  <si>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</si>
  <si>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</si>
  <si>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</si>
  <si>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</si>
  <si>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Ženy v domácnosti</t>
  </si>
  <si>
    <t>Studenti</t>
  </si>
  <si>
    <t>Starobní důchodci</t>
  </si>
  <si>
    <t>Invalidní důchodci</t>
  </si>
  <si>
    <t>Graf 14.1: Osoby v ČR podle toho, kdy naposledy nakoupily na internetu, 2023</t>
  </si>
  <si>
    <t xml:space="preserve"> v posledních 3 měsících</t>
  </si>
  <si>
    <t xml:space="preserve"> mezi 3 a 12 měsíci</t>
  </si>
  <si>
    <t xml:space="preserve"> před více než 12 měsíci</t>
  </si>
  <si>
    <t>ZŠ</t>
  </si>
  <si>
    <t>SŠ bez maturity</t>
  </si>
  <si>
    <t>SŠ s maturitou + VOŠ</t>
  </si>
  <si>
    <t>VŠ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</si>
  <si>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</si>
  <si>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2), 3), 4)</t>
    </r>
    <r>
      <rPr>
        <sz val="8"/>
        <rFont val="Arial"/>
        <family val="2"/>
      </rPr>
      <t xml:space="preserve"> Podíl z celkového počtu osob v dané socio-demografické skupině, které použily internet 
v posledních 3, resp. 12 měsících, resp. alespoň jednou v životě</t>
    </r>
  </si>
  <si>
    <t>Zdroj: Český statistický úřad, 2023</t>
  </si>
  <si>
    <t>14. NAKUPOVÁNÍ PŘES INTERNET</t>
  </si>
  <si>
    <t>Tabulka 14.2: Osoby v ČR, které nakoupily na internetu v posledních 3 měsících</t>
  </si>
  <si>
    <r>
      <t>%</t>
    </r>
    <r>
      <rPr>
        <vertAlign val="superscript"/>
        <sz val="8"/>
        <rFont val="Arial"/>
        <family val="2"/>
        <charset val="238"/>
      </rPr>
      <t>1)</t>
    </r>
  </si>
  <si>
    <t xml:space="preserve"> Celkem 16+</t>
  </si>
  <si>
    <t xml:space="preserve"> 25–34 let</t>
  </si>
  <si>
    <t xml:space="preserve"> 65+</t>
  </si>
  <si>
    <t>Celkem 16–74</t>
  </si>
  <si>
    <t xml:space="preserve"> Celkem (25–64 let)</t>
  </si>
  <si>
    <t xml:space="preserve"> ZŠ (25–64 let)</t>
  </si>
  <si>
    <t xml:space="preserve"> VŠ (25–64 let)</t>
  </si>
  <si>
    <t>65+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</si>
  <si>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</t>
    </r>
  </si>
  <si>
    <t>Kartogram 14.1: Osoby v zemích EU, které nakoupily na internetu v posledních 3 měsících, 2022</t>
  </si>
  <si>
    <r>
      <t>%</t>
    </r>
    <r>
      <rPr>
        <vertAlign val="superscript"/>
        <sz val="8"/>
        <rFont val="Arial"/>
        <family val="2"/>
      </rPr>
      <t>1)</t>
    </r>
  </si>
  <si>
    <t xml:space="preserve"> Celkem (16–74 let)</t>
  </si>
  <si>
    <t xml:space="preserve"> 25-34 let</t>
  </si>
  <si>
    <t xml:space="preserve"> 65-74 let</t>
  </si>
  <si>
    <t>Nizozemsko</t>
  </si>
  <si>
    <t>Dánsko</t>
  </si>
  <si>
    <t>Irsko</t>
  </si>
  <si>
    <t>Švédsko</t>
  </si>
  <si>
    <t>Lucembursko</t>
  </si>
  <si>
    <t>Česko</t>
  </si>
  <si>
    <t>Německo</t>
  </si>
  <si>
    <t>Slovensko</t>
  </si>
  <si>
    <t>Francie</t>
  </si>
  <si>
    <t>Finsko</t>
  </si>
  <si>
    <t>Belgie</t>
  </si>
  <si>
    <t>Maďarsko</t>
  </si>
  <si>
    <t>Estonsko</t>
  </si>
  <si>
    <t>Malta</t>
  </si>
  <si>
    <t>Rakousko</t>
  </si>
  <si>
    <t>EU27</t>
  </si>
  <si>
    <t>Španělsko</t>
  </si>
  <si>
    <t>Polsko</t>
  </si>
  <si>
    <t>Slovinsko</t>
  </si>
  <si>
    <t>Litva</t>
  </si>
  <si>
    <t>Řecko</t>
  </si>
  <si>
    <t>Chorvatsko</t>
  </si>
  <si>
    <t>Portugalsko</t>
  </si>
  <si>
    <t>Lotyšsko</t>
  </si>
  <si>
    <t>Itálie</t>
  </si>
  <si>
    <t>Kypr</t>
  </si>
  <si>
    <t>Rumunsko</t>
  </si>
  <si>
    <t>Graf 14.3: Osoby v zemích EU, které nakoupily na internetu v posledních 3 měsících, 2022</t>
  </si>
  <si>
    <t>Bulharsko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</si>
  <si>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osob ve věku 16–74 let v daném státě</t>
    </r>
  </si>
  <si>
    <t>Zdroj: Eurostat, 2023</t>
  </si>
  <si>
    <t>Tabulka 14.3: Osoby v ČR, které nakoupily na internetu v posledních 12 měsících</t>
  </si>
  <si>
    <t>Kartogram 14.2: Osoby v EU, které nakoupily na internetu v posledních 12 měsících, 2022</t>
  </si>
  <si>
    <t>Graf 14.5: Osoby v zemích EU, které nakoupily na internetu v posledních 12 měsících, 2022</t>
  </si>
  <si>
    <t>Tabulka 14.4: Země původu prodejců, od kterých si koupily osoby v ČR zboží online, 2023</t>
  </si>
  <si>
    <t>Česká republika</t>
  </si>
  <si>
    <t>Ostatní země EU</t>
  </si>
  <si>
    <t>Země mimo EU</t>
  </si>
  <si>
    <t>.</t>
  </si>
  <si>
    <t>Graf 14.6: Osoby v ČR nakupující přes internet podle země prodejce, 2023</t>
  </si>
  <si>
    <t xml:space="preserve"> Pouze od prodejců z ČR</t>
  </si>
  <si>
    <t xml:space="preserve"> Pouze od prodejců ze zahraničí</t>
  </si>
  <si>
    <t xml:space="preserve"> Od prodejců z ČR i jiných zemí</t>
  </si>
  <si>
    <t xml:space="preserve"> Neznají země prodejců, od nichž nakupují</t>
  </si>
  <si>
    <t>16–24</t>
  </si>
  <si>
    <t>25–34</t>
  </si>
  <si>
    <t>35–44</t>
  </si>
  <si>
    <t>45–54</t>
  </si>
  <si>
    <t>55–64</t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</si>
  <si>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</rPr>
      <t xml:space="preserve"> Podíl z celkového počtu osob v dané socio-demografické skupině, které nakoupily na internetu v posledních 3 měsících</t>
    </r>
  </si>
  <si>
    <t>Kartogram 14.3: Osoby v zemích EU nakupující zboží online od prodejců ze zahraničí, 2022</t>
  </si>
  <si>
    <t xml:space="preserve"> 65–74 let</t>
  </si>
  <si>
    <t>Graf 14.7: Osoby v zemích EU nakupující zboží online od prodejců ze zahraničí, 2022</t>
  </si>
  <si>
    <t>Tabulka 14.5: Počet nákupů na internetu uskutečněných osobami v ČR během 3 měsíců, 2023</t>
  </si>
  <si>
    <t xml:space="preserve"> 1 až 2x</t>
  </si>
  <si>
    <t xml:space="preserve"> 3 až 5x</t>
  </si>
  <si>
    <t xml:space="preserve"> 6 a více krát</t>
  </si>
  <si>
    <t>SŠ</t>
  </si>
  <si>
    <t>Vzdělání (25-64 let)</t>
  </si>
  <si>
    <t>Graf 14.8: Osoby v ČR, které nakoupily na internetu během 3 měsíců 3x a více, 2023</t>
  </si>
  <si>
    <t>Tabulka 14.6: Problémy při nakupování online (1), 2023</t>
  </si>
  <si>
    <t>Zboží doručili později</t>
  </si>
  <si>
    <t>Zboží dorazilo poškozené či jiné</t>
  </si>
  <si>
    <t>Problémy s reklamací</t>
  </si>
  <si>
    <t>Tabulka 14.7: Problémy při nakupování online (2), 2023</t>
  </si>
  <si>
    <t>Technický problém na webu prodejce při tvorbě objednávky</t>
  </si>
  <si>
    <t>Problémy při hledání informací o zárukách či případné reklamaci</t>
  </si>
  <si>
    <t>-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</si>
  <si>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Podíl z celkového počtu osob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</si>
  <si>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osob v dané socio-demografické skupině, které nakoupily přes internet v posledních 3 měsících</t>
    </r>
  </si>
  <si>
    <t>Prodejce nedodával zboží do ČR</t>
  </si>
  <si>
    <t>1 až 2 nákupy</t>
  </si>
  <si>
    <t>3 až 5 nákupů</t>
  </si>
  <si>
    <t>6 a více nákupů</t>
  </si>
  <si>
    <t>Graf 14.2: Osoby v ČR podle věku a vzdělání, které nakoupily na internetu v posledních 3 měsících</t>
  </si>
  <si>
    <t>Graf 14.4: Osoby v ČR podle věku a vzdělání, které nakoupily na internetu v posledních 12 měsících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</si>
</sst>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_"/>
    <numFmt numFmtId="165" formatCode="#,##0.0"/>
    <numFmt numFmtId="166" formatCode="0.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vertAlign val="superscript"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0"/>
      <name val="Arial"/>
      <family val="2"/>
      <charset val="238"/>
    </font>
    <font>
      <sz val="8"/>
      <color theme="0"/>
      <name val="Arial"/>
      <family val="2"/>
    </font>
    <font>
      <sz val="10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Arial"/>
      <family val="2"/>
    </font>
    <font>
      <sz val="8"/>
      <name val="Calibri"/>
      <family val="2"/>
      <charset val="238"/>
      <scheme val="minor"/>
    </font>
    <font>
      <vertAlign val="superscript"/>
      <sz val="8"/>
      <name val="Arial"/>
      <family val="2"/>
    </font>
    <font>
      <sz val="7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33">
    <xf numFmtId="0" fontId="0" fillId="0" borderId="0" xfId="0"/>
    <xf numFmtId="0" fontId="3" fillId="2" borderId="0" xfId="1" applyFont="1" applyFill="1" applyAlignment="1"/>
    <xf numFmtId="0" fontId="0" fillId="2" borderId="0" xfId="0" applyFill="1"/>
    <xf numFmtId="0" fontId="4" fillId="2" borderId="0" xfId="1" applyFont="1" applyFill="1" applyAlignment="1"/>
    <xf numFmtId="0" fontId="5" fillId="2" borderId="0" xfId="0" applyFont="1" applyFill="1"/>
    <xf numFmtId="0" fontId="4" fillId="2" borderId="0" xfId="0" applyFont="1" applyFill="1" applyAlignment="1">
      <alignment horizontal="left" vertical="center" indent="1"/>
    </xf>
    <xf numFmtId="0" fontId="7" fillId="2" borderId="0" xfId="2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2"/>
    </xf>
    <xf numFmtId="0" fontId="5" fillId="2" borderId="0" xfId="0" applyFont="1" applyFill="1" applyAlignment="1">
      <alignment horizontal="left" vertical="center" indent="6"/>
    </xf>
    <xf numFmtId="0" fontId="5" fillId="2" borderId="0" xfId="0" applyFont="1" applyFill="1" applyAlignment="1">
      <alignment horizontal="left" vertical="center" indent="7"/>
    </xf>
    <xf numFmtId="0" fontId="5" fillId="2" borderId="0" xfId="0" applyFont="1" applyFill="1" applyAlignment="1">
      <alignment horizontal="left" vertical="center" indent="4"/>
    </xf>
    <xf numFmtId="0" fontId="7" fillId="0" borderId="0" xfId="2" applyFont="1" applyAlignment="1">
      <alignment horizontal="left" indent="1"/>
    </xf>
    <xf numFmtId="0" fontId="3" fillId="3" borderId="0" xfId="0" applyFont="1" applyFill="1" applyBorder="1"/>
    <xf numFmtId="0" fontId="9" fillId="0" borderId="0" xfId="0" applyFont="1"/>
    <xf numFmtId="0" fontId="10" fillId="0" borderId="0" xfId="0" applyFont="1" applyBorder="1"/>
    <xf numFmtId="0" fontId="3" fillId="0" borderId="0" xfId="0" applyFont="1" applyBorder="1"/>
    <xf numFmtId="0" fontId="11" fillId="0" borderId="0" xfId="0" applyFont="1" applyBorder="1"/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9" xfId="0" applyFont="1" applyFill="1" applyBorder="1"/>
    <xf numFmtId="164" fontId="14" fillId="0" borderId="10" xfId="0" applyNumberFormat="1" applyFont="1" applyFill="1" applyBorder="1" applyAlignment="1">
      <alignment horizontal="right"/>
    </xf>
    <xf numFmtId="164" fontId="14" fillId="0" borderId="11" xfId="0" applyNumberFormat="1" applyFont="1" applyFill="1" applyBorder="1" applyAlignment="1">
      <alignment horizontal="right"/>
    </xf>
    <xf numFmtId="164" fontId="14" fillId="0" borderId="12" xfId="0" applyNumberFormat="1" applyFont="1" applyFill="1" applyBorder="1" applyAlignment="1">
      <alignment horizontal="right"/>
    </xf>
    <xf numFmtId="164" fontId="14" fillId="0" borderId="13" xfId="0" applyNumberFormat="1" applyFont="1" applyFill="1" applyBorder="1" applyAlignment="1">
      <alignment horizontal="right"/>
    </xf>
    <xf numFmtId="0" fontId="10" fillId="4" borderId="9" xfId="0" applyFont="1" applyFill="1" applyBorder="1"/>
    <xf numFmtId="164" fontId="15" fillId="4" borderId="10" xfId="0" applyNumberFormat="1" applyFont="1" applyFill="1" applyBorder="1" applyAlignment="1">
      <alignment horizontal="right"/>
    </xf>
    <xf numFmtId="164" fontId="15" fillId="4" borderId="11" xfId="0" applyNumberFormat="1" applyFont="1" applyFill="1" applyBorder="1" applyAlignment="1">
      <alignment horizontal="right"/>
    </xf>
    <xf numFmtId="164" fontId="15" fillId="4" borderId="12" xfId="0" applyNumberFormat="1" applyFont="1" applyFill="1" applyBorder="1" applyAlignment="1">
      <alignment horizontal="right"/>
    </xf>
    <xf numFmtId="164" fontId="15" fillId="4" borderId="13" xfId="0" applyNumberFormat="1" applyFont="1" applyFill="1" applyBorder="1" applyAlignment="1">
      <alignment horizontal="right"/>
    </xf>
    <xf numFmtId="0" fontId="10" fillId="0" borderId="9" xfId="0" applyFont="1" applyBorder="1" applyAlignment="1">
      <alignment horizontal="left" indent="1"/>
    </xf>
    <xf numFmtId="164" fontId="15" fillId="0" borderId="10" xfId="0" applyNumberFormat="1" applyFont="1" applyBorder="1" applyAlignment="1">
      <alignment horizontal="right"/>
    </xf>
    <xf numFmtId="164" fontId="15" fillId="0" borderId="11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right"/>
    </xf>
    <xf numFmtId="164" fontId="15" fillId="0" borderId="13" xfId="0" applyNumberFormat="1" applyFont="1" applyBorder="1" applyAlignment="1">
      <alignment horizontal="right"/>
    </xf>
    <xf numFmtId="164" fontId="9" fillId="0" borderId="0" xfId="0" applyNumberFormat="1" applyFont="1"/>
    <xf numFmtId="0" fontId="16" fillId="0" borderId="0" xfId="0" applyFont="1"/>
    <xf numFmtId="0" fontId="10" fillId="0" borderId="0" xfId="0" applyFont="1" applyBorder="1" applyAlignment="1">
      <alignment horizontal="right" vertical="top"/>
    </xf>
    <xf numFmtId="0" fontId="9" fillId="0" borderId="0" xfId="0" applyFont="1" applyFill="1"/>
    <xf numFmtId="164" fontId="16" fillId="0" borderId="0" xfId="0" applyNumberFormat="1" applyFont="1"/>
    <xf numFmtId="165" fontId="16" fillId="0" borderId="0" xfId="0" applyNumberFormat="1" applyFont="1"/>
    <xf numFmtId="0" fontId="15" fillId="0" borderId="0" xfId="0" applyFont="1" applyFill="1" applyBorder="1" applyAlignment="1">
      <alignment vertical="top"/>
    </xf>
    <xf numFmtId="0" fontId="10" fillId="0" borderId="0" xfId="0" applyFont="1" applyAlignment="1">
      <alignment horizontal="left" vertical="top"/>
    </xf>
    <xf numFmtId="0" fontId="3" fillId="5" borderId="0" xfId="0" applyFont="1" applyFill="1" applyBorder="1"/>
    <xf numFmtId="0" fontId="18" fillId="0" borderId="0" xfId="0" applyFont="1"/>
    <xf numFmtId="0" fontId="1" fillId="0" borderId="0" xfId="0" applyFont="1"/>
    <xf numFmtId="0" fontId="10" fillId="5" borderId="0" xfId="0" applyFont="1" applyFill="1" applyBorder="1"/>
    <xf numFmtId="0" fontId="19" fillId="0" borderId="0" xfId="0" applyFont="1"/>
    <xf numFmtId="0" fontId="20" fillId="0" borderId="0" xfId="0" applyFont="1"/>
    <xf numFmtId="0" fontId="20" fillId="0" borderId="0" xfId="0" applyFont="1" applyBorder="1" applyAlignment="1">
      <alignment horizontal="right"/>
    </xf>
    <xf numFmtId="0" fontId="13" fillId="5" borderId="0" xfId="0" applyFont="1" applyFill="1" applyBorder="1"/>
    <xf numFmtId="0" fontId="21" fillId="0" borderId="0" xfId="0" applyFont="1"/>
    <xf numFmtId="0" fontId="8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164" fontId="1" fillId="0" borderId="0" xfId="0" applyNumberFormat="1" applyFont="1"/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64" fontId="19" fillId="0" borderId="0" xfId="0" applyNumberFormat="1" applyFont="1"/>
    <xf numFmtId="0" fontId="22" fillId="0" borderId="0" xfId="0" applyFont="1"/>
    <xf numFmtId="0" fontId="13" fillId="0" borderId="1" xfId="0" applyFont="1" applyFill="1" applyBorder="1"/>
    <xf numFmtId="164" fontId="14" fillId="0" borderId="18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4" fillId="0" borderId="3" xfId="0" applyNumberFormat="1" applyFont="1" applyFill="1" applyBorder="1" applyAlignment="1">
      <alignment horizontal="right"/>
    </xf>
    <xf numFmtId="165" fontId="10" fillId="5" borderId="0" xfId="0" applyNumberFormat="1" applyFont="1" applyFill="1" applyBorder="1"/>
    <xf numFmtId="0" fontId="11" fillId="0" borderId="9" xfId="0" applyFont="1" applyFill="1" applyBorder="1"/>
    <xf numFmtId="164" fontId="15" fillId="0" borderId="19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164" fontId="15" fillId="0" borderId="20" xfId="0" applyNumberFormat="1" applyFont="1" applyBorder="1" applyAlignment="1">
      <alignment horizontal="right"/>
    </xf>
    <xf numFmtId="164" fontId="15" fillId="0" borderId="21" xfId="0" applyNumberFormat="1" applyFont="1" applyFill="1" applyBorder="1" applyAlignment="1">
      <alignment horizontal="right"/>
    </xf>
    <xf numFmtId="0" fontId="10" fillId="4" borderId="19" xfId="0" applyFont="1" applyFill="1" applyBorder="1" applyAlignment="1">
      <alignment horizontal="right"/>
    </xf>
    <xf numFmtId="0" fontId="10" fillId="4" borderId="9" xfId="0" applyFont="1" applyFill="1" applyBorder="1" applyAlignment="1">
      <alignment horizontal="right"/>
    </xf>
    <xf numFmtId="0" fontId="10" fillId="4" borderId="20" xfId="0" applyFont="1" applyFill="1" applyBorder="1" applyAlignment="1">
      <alignment horizontal="right"/>
    </xf>
    <xf numFmtId="0" fontId="10" fillId="4" borderId="21" xfId="0" applyFont="1" applyFill="1" applyBorder="1" applyAlignment="1">
      <alignment horizontal="right"/>
    </xf>
    <xf numFmtId="0" fontId="15" fillId="5" borderId="0" xfId="0" applyFont="1" applyFill="1" applyBorder="1"/>
    <xf numFmtId="0" fontId="19" fillId="2" borderId="0" xfId="0" applyFont="1" applyFill="1"/>
    <xf numFmtId="164" fontId="15" fillId="0" borderId="19" xfId="0" applyNumberFormat="1" applyFont="1" applyFill="1" applyBorder="1" applyAlignment="1">
      <alignment horizontal="right"/>
    </xf>
    <xf numFmtId="164" fontId="15" fillId="0" borderId="9" xfId="0" applyNumberFormat="1" applyFont="1" applyFill="1" applyBorder="1" applyAlignment="1">
      <alignment horizontal="right"/>
    </xf>
    <xf numFmtId="164" fontId="15" fillId="0" borderId="20" xfId="0" applyNumberFormat="1" applyFont="1" applyFill="1" applyBorder="1" applyAlignment="1">
      <alignment horizontal="right"/>
    </xf>
    <xf numFmtId="2" fontId="19" fillId="0" borderId="0" xfId="0" applyNumberFormat="1" applyFont="1"/>
    <xf numFmtId="0" fontId="15" fillId="4" borderId="21" xfId="0" applyFont="1" applyFill="1" applyBorder="1" applyAlignment="1">
      <alignment horizontal="right"/>
    </xf>
    <xf numFmtId="0" fontId="19" fillId="5" borderId="0" xfId="0" applyFont="1" applyFill="1" applyBorder="1"/>
    <xf numFmtId="164" fontId="15" fillId="0" borderId="21" xfId="0" applyNumberFormat="1" applyFont="1" applyBorder="1" applyAlignment="1">
      <alignment horizontal="right"/>
    </xf>
    <xf numFmtId="0" fontId="15" fillId="0" borderId="0" xfId="0" applyFont="1"/>
    <xf numFmtId="0" fontId="15" fillId="0" borderId="0" xfId="0" applyFont="1" applyBorder="1" applyAlignment="1">
      <alignment horizontal="left" indent="1"/>
    </xf>
    <xf numFmtId="164" fontId="15" fillId="0" borderId="0" xfId="0" applyNumberFormat="1" applyFont="1" applyBorder="1"/>
    <xf numFmtId="164" fontId="15" fillId="5" borderId="0" xfId="0" applyNumberFormat="1" applyFont="1" applyFill="1" applyBorder="1"/>
    <xf numFmtId="0" fontId="23" fillId="0" borderId="0" xfId="0" applyFont="1"/>
    <xf numFmtId="0" fontId="24" fillId="0" borderId="0" xfId="0" applyFont="1" applyBorder="1"/>
    <xf numFmtId="0" fontId="4" fillId="5" borderId="0" xfId="0" applyFont="1" applyFill="1" applyBorder="1"/>
    <xf numFmtId="0" fontId="15" fillId="5" borderId="0" xfId="0" applyFont="1" applyFill="1" applyBorder="1" applyAlignment="1">
      <alignment horizontal="left"/>
    </xf>
    <xf numFmtId="0" fontId="17" fillId="5" borderId="0" xfId="0" applyFont="1" applyFill="1" applyBorder="1"/>
    <xf numFmtId="0" fontId="25" fillId="5" borderId="0" xfId="0" applyFont="1" applyFill="1" applyBorder="1"/>
    <xf numFmtId="0" fontId="26" fillId="5" borderId="0" xfId="0" applyFont="1" applyFill="1" applyBorder="1"/>
    <xf numFmtId="0" fontId="10" fillId="0" borderId="0" xfId="0" applyFont="1" applyFill="1" applyBorder="1" applyAlignment="1">
      <alignment vertical="top"/>
    </xf>
    <xf numFmtId="0" fontId="26" fillId="0" borderId="0" xfId="0" applyFont="1" applyBorder="1"/>
    <xf numFmtId="0" fontId="10" fillId="0" borderId="0" xfId="0" applyFont="1"/>
    <xf numFmtId="0" fontId="13" fillId="0" borderId="0" xfId="0" applyFont="1" applyBorder="1"/>
    <xf numFmtId="0" fontId="15" fillId="0" borderId="0" xfId="0" applyFont="1" applyFill="1" applyAlignment="1">
      <alignment vertical="top"/>
    </xf>
    <xf numFmtId="164" fontId="15" fillId="0" borderId="0" xfId="0" applyNumberFormat="1" applyFont="1" applyBorder="1" applyAlignment="1">
      <alignment horizontal="right"/>
    </xf>
    <xf numFmtId="0" fontId="16" fillId="0" borderId="0" xfId="0" applyFont="1" applyFill="1"/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left" indent="1"/>
    </xf>
    <xf numFmtId="164" fontId="10" fillId="0" borderId="0" xfId="0" applyNumberFormat="1" applyFont="1" applyBorder="1" applyAlignment="1">
      <alignment horizontal="right"/>
    </xf>
    <xf numFmtId="0" fontId="15" fillId="2" borderId="0" xfId="0" applyFont="1" applyFill="1" applyBorder="1" applyAlignment="1">
      <alignment vertical="top"/>
    </xf>
    <xf numFmtId="0" fontId="24" fillId="0" borderId="0" xfId="0" applyFont="1"/>
    <xf numFmtId="0" fontId="10" fillId="0" borderId="0" xfId="0" applyFont="1" applyAlignment="1">
      <alignment horizontal="left"/>
    </xf>
    <xf numFmtId="164" fontId="16" fillId="2" borderId="0" xfId="0" applyNumberFormat="1" applyFont="1" applyFill="1"/>
    <xf numFmtId="0" fontId="9" fillId="2" borderId="0" xfId="0" applyFont="1" applyFill="1"/>
    <xf numFmtId="0" fontId="16" fillId="2" borderId="0" xfId="0" applyFont="1" applyFill="1"/>
    <xf numFmtId="0" fontId="13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left" indent="1"/>
    </xf>
    <xf numFmtId="0" fontId="28" fillId="0" borderId="0" xfId="0" applyFont="1"/>
    <xf numFmtId="0" fontId="4" fillId="2" borderId="0" xfId="1" applyFont="1" applyFill="1" applyAlignment="1">
      <alignment horizontal="left" indent="1"/>
    </xf>
    <xf numFmtId="166" fontId="19" fillId="0" borderId="0" xfId="0" applyNumberFormat="1" applyFont="1"/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3">
    <cellStyle name="Hypertextový odkaz" xfId="2" builtinId="8"/>
    <cellStyle name="Normální" xfId="0" builtinId="0"/>
    <cellStyle name="Normální 13 2" xfId="1"/>
  </cellStyles>
  <dxfs count="0"/>
  <tableStyles count="0" defaultTableStyle="TableStyleMedium2" defaultPivotStyle="PivotStyleLight16"/>
  <colors>
    <mruColors>
      <color rgb="FF4BACC6"/>
      <color rgb="FF2159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8857989354749E-2"/>
          <c:y val="0.11188389187200656"/>
          <c:w val="0.89079758123601738"/>
          <c:h val="0.60709057380758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'14.1,,1'!$N$31</c:f>
              <c:strCache>
                <c:ptCount val="1"/>
                <c:pt idx="0">
                  <c:v> v posledních 3 měsících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'14.1,,1'!$M$32:$M$53</c:f>
              <c:strCache>
                <c:ptCount val="2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</c:v>
                </c:pt>
                <c:pt idx="20">
                  <c:v>Studenti</c:v>
                </c:pt>
                <c:pt idx="21">
                  <c:v>Invalidní důchodci</c:v>
                </c:pt>
              </c:strCache>
            </c:strRef>
          </c:cat>
          <c:val>
            <c:numRef>
              <c:f>'14.1,,1'!$N$32:$N$53</c:f>
              <c:numCache>
                <c:formatCode>#\ ##0.0__</c:formatCode>
                <c:ptCount val="22"/>
                <c:pt idx="0">
                  <c:v>62.930599999999998</c:v>
                </c:pt>
                <c:pt idx="2">
                  <c:v>62.429299999999998</c:v>
                </c:pt>
                <c:pt idx="3">
                  <c:v>63.394500000000001</c:v>
                </c:pt>
                <c:pt idx="5">
                  <c:v>82.442999999999998</c:v>
                </c:pt>
                <c:pt idx="6">
                  <c:v>88.235799999999998</c:v>
                </c:pt>
                <c:pt idx="7">
                  <c:v>83.923599999999993</c:v>
                </c:pt>
                <c:pt idx="8">
                  <c:v>75.598500000000001</c:v>
                </c:pt>
                <c:pt idx="9">
                  <c:v>56.510599999999997</c:v>
                </c:pt>
                <c:pt idx="10">
                  <c:v>27.312200000000001</c:v>
                </c:pt>
                <c:pt idx="11">
                  <c:v>10.7181</c:v>
                </c:pt>
                <c:pt idx="13">
                  <c:v>38.668599999999998</c:v>
                </c:pt>
                <c:pt idx="14">
                  <c:v>64.219899999999996</c:v>
                </c:pt>
                <c:pt idx="15">
                  <c:v>82.190100000000001</c:v>
                </c:pt>
                <c:pt idx="16">
                  <c:v>90.705399999999997</c:v>
                </c:pt>
                <c:pt idx="18">
                  <c:v>78.520700000000005</c:v>
                </c:pt>
                <c:pt idx="19">
                  <c:v>88.979600000000005</c:v>
                </c:pt>
                <c:pt idx="20">
                  <c:v>82.278199999999998</c:v>
                </c:pt>
                <c:pt idx="21">
                  <c:v>33.816899999999997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1-4693-9468-9BCB34001CDB}"/>
            </c:ext>
          </c:extLst>
        </c:ser>
        <c:ser>
          <c:idx val="1"/>
          <c:order val="1"/>
          <c:tx>
            <c:strRef>
              <c:f>'14.1,,1'!$O$31</c:f>
              <c:strCache>
                <c:ptCount val="1"/>
                <c:pt idx="0">
                  <c:v> mezi 3 a 12 měsíci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'14.1,,1'!$M$32:$M$53</c:f>
              <c:strCache>
                <c:ptCount val="2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</c:v>
                </c:pt>
                <c:pt idx="20">
                  <c:v>Studenti</c:v>
                </c:pt>
                <c:pt idx="21">
                  <c:v>Invalidní důchodci</c:v>
                </c:pt>
              </c:strCache>
            </c:strRef>
          </c:cat>
          <c:val>
            <c:numRef>
              <c:f>'14.1,,1'!$O$32:$O$53</c:f>
              <c:numCache>
                <c:formatCode>#\ ##0.0</c:formatCode>
                <c:ptCount val="22"/>
                <c:pt idx="0">
                  <c:v>8.0512000000000086</c:v>
                </c:pt>
                <c:pt idx="2">
                  <c:v>8.6411999999999978</c:v>
                </c:pt>
                <c:pt idx="3">
                  <c:v>7.5051000000000059</c:v>
                </c:pt>
                <c:pt idx="5">
                  <c:v>8.1499000000000024</c:v>
                </c:pt>
                <c:pt idx="6">
                  <c:v>4.980400000000003</c:v>
                </c:pt>
                <c:pt idx="7">
                  <c:v>8.964800000000011</c:v>
                </c:pt>
                <c:pt idx="8">
                  <c:v>8.9797999999999973</c:v>
                </c:pt>
                <c:pt idx="9">
                  <c:v>11.732700000000008</c:v>
                </c:pt>
                <c:pt idx="10">
                  <c:v>8.5854999999999997</c:v>
                </c:pt>
                <c:pt idx="11">
                  <c:v>3.2599</c:v>
                </c:pt>
                <c:pt idx="13">
                  <c:v>16.9071</c:v>
                </c:pt>
                <c:pt idx="14">
                  <c:v>11.41940000000001</c:v>
                </c:pt>
                <c:pt idx="15">
                  <c:v>7.618300000000005</c:v>
                </c:pt>
                <c:pt idx="16">
                  <c:v>5.163800000000009</c:v>
                </c:pt>
                <c:pt idx="18">
                  <c:v>8.6781000000000006</c:v>
                </c:pt>
                <c:pt idx="19">
                  <c:v>5.4836999999999989</c:v>
                </c:pt>
                <c:pt idx="20">
                  <c:v>7.7036999999999978</c:v>
                </c:pt>
                <c:pt idx="21">
                  <c:v>16.374500000000005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1-4693-9468-9BCB34001CDB}"/>
            </c:ext>
          </c:extLst>
        </c:ser>
        <c:ser>
          <c:idx val="2"/>
          <c:order val="2"/>
          <c:tx>
            <c:strRef>
              <c:f>'14.1,,1'!$P$31</c:f>
              <c:strCache>
                <c:ptCount val="1"/>
                <c:pt idx="0">
                  <c:v> před více než 12 měsíci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'14.1,,1'!$M$32:$M$53</c:f>
              <c:strCache>
                <c:ptCount val="2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</c:v>
                </c:pt>
                <c:pt idx="20">
                  <c:v>Studenti</c:v>
                </c:pt>
                <c:pt idx="21">
                  <c:v>Invalidní důchodci</c:v>
                </c:pt>
              </c:strCache>
            </c:strRef>
          </c:cat>
          <c:val>
            <c:numRef>
              <c:f>'14.1,,1'!$P$32:$P$53</c:f>
              <c:numCache>
                <c:formatCode>#\ ##0.0</c:formatCode>
                <c:ptCount val="22"/>
                <c:pt idx="0">
                  <c:v>6.4120999999999952</c:v>
                </c:pt>
                <c:pt idx="2">
                  <c:v>6.7913000000000068</c:v>
                </c:pt>
                <c:pt idx="3">
                  <c:v>6.0611999999999995</c:v>
                </c:pt>
                <c:pt idx="5">
                  <c:v>4.2467999999999932</c:v>
                </c:pt>
                <c:pt idx="6">
                  <c:v>3.2553000000000054</c:v>
                </c:pt>
                <c:pt idx="7">
                  <c:v>4.0227999999999895</c:v>
                </c:pt>
                <c:pt idx="8">
                  <c:v>6.6192000000000064</c:v>
                </c:pt>
                <c:pt idx="9">
                  <c:v>9.5972000000000008</c:v>
                </c:pt>
                <c:pt idx="10">
                  <c:v>10.4893</c:v>
                </c:pt>
                <c:pt idx="11">
                  <c:v>6.416500000000001</c:v>
                </c:pt>
                <c:pt idx="13">
                  <c:v>9.7712999999999965</c:v>
                </c:pt>
                <c:pt idx="14">
                  <c:v>8.9050999999999902</c:v>
                </c:pt>
                <c:pt idx="15">
                  <c:v>4.8283999999999878</c:v>
                </c:pt>
                <c:pt idx="16">
                  <c:v>2.7744</c:v>
                </c:pt>
                <c:pt idx="18">
                  <c:v>5.5536999999999921</c:v>
                </c:pt>
                <c:pt idx="19">
                  <c:v>3.4942999999999955</c:v>
                </c:pt>
                <c:pt idx="20">
                  <c:v>4.7022000000000048</c:v>
                </c:pt>
                <c:pt idx="21">
                  <c:v>11.068999999999996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41-4693-9468-9BCB34001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4.0963789684573933E-2"/>
          <c:y val="2.6954177897574125E-2"/>
          <c:w val="0.72785499540949794"/>
          <c:h val="6.328043713205926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81532988693456E-2"/>
          <c:y val="0.10171377616259505"/>
          <c:w val="0.91041079409327463"/>
          <c:h val="0.634349888956188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'14.5,,8'!$N$4</c:f>
              <c:strCache>
                <c:ptCount val="1"/>
                <c:pt idx="0">
                  <c:v> 1 až 2x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'14.5,,8'!$M$5:$M$24</c:f>
              <c:strCache>
                <c:ptCount val="20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2">
                  <c:v>SŠ</c:v>
                </c:pt>
                <c:pt idx="13">
                  <c:v>SŠ s maturitou + VOŠ</c:v>
                </c:pt>
                <c:pt idx="14">
                  <c:v>VŠ</c:v>
                </c:pt>
                <c:pt idx="16">
                  <c:v>Zaměstnaní</c:v>
                </c:pt>
                <c:pt idx="17">
                  <c:v>Ženy v domácnosti</c:v>
                </c:pt>
                <c:pt idx="18">
                  <c:v>Studenti</c:v>
                </c:pt>
                <c:pt idx="19">
                  <c:v>Starobní důchodci</c:v>
                </c:pt>
              </c:strCache>
            </c:strRef>
          </c:cat>
          <c:val>
            <c:numRef>
              <c:f>'14.5,,8'!$N$5:$N$24</c:f>
              <c:numCache>
                <c:formatCode>#\ ##0.0__</c:formatCode>
                <c:ptCount val="20"/>
                <c:pt idx="0">
                  <c:v>21.1388</c:v>
                </c:pt>
                <c:pt idx="2">
                  <c:v>24.0062</c:v>
                </c:pt>
                <c:pt idx="3">
                  <c:v>18.525600000000001</c:v>
                </c:pt>
                <c:pt idx="5">
                  <c:v>18.567799999999998</c:v>
                </c:pt>
                <c:pt idx="6">
                  <c:v>12.626099999999999</c:v>
                </c:pt>
                <c:pt idx="7">
                  <c:v>15.3057</c:v>
                </c:pt>
                <c:pt idx="8">
                  <c:v>21.5</c:v>
                </c:pt>
                <c:pt idx="9">
                  <c:v>31.990200000000002</c:v>
                </c:pt>
                <c:pt idx="10">
                  <c:v>45.133800000000001</c:v>
                </c:pt>
                <c:pt idx="12">
                  <c:v>32.548400000000001</c:v>
                </c:pt>
                <c:pt idx="13">
                  <c:v>17.2193</c:v>
                </c:pt>
                <c:pt idx="14">
                  <c:v>8.6925500000000007</c:v>
                </c:pt>
                <c:pt idx="16">
                  <c:v>18.868400000000001</c:v>
                </c:pt>
                <c:pt idx="17">
                  <c:v>10.2103</c:v>
                </c:pt>
                <c:pt idx="18">
                  <c:v>21.3523</c:v>
                </c:pt>
                <c:pt idx="19">
                  <c:v>46.232799999999997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1-4D9F-8B21-B4E0F0C6071D}"/>
            </c:ext>
          </c:extLst>
        </c:ser>
        <c:ser>
          <c:idx val="1"/>
          <c:order val="1"/>
          <c:tx>
            <c:strRef>
              <c:f>'14.5,,8'!$O$4</c:f>
              <c:strCache>
                <c:ptCount val="1"/>
                <c:pt idx="0">
                  <c:v> 3 až 5x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'14.5,,8'!$M$5:$M$24</c:f>
              <c:strCache>
                <c:ptCount val="20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2">
                  <c:v>SŠ</c:v>
                </c:pt>
                <c:pt idx="13">
                  <c:v>SŠ s maturitou + VOŠ</c:v>
                </c:pt>
                <c:pt idx="14">
                  <c:v>VŠ</c:v>
                </c:pt>
                <c:pt idx="16">
                  <c:v>Zaměstnaní</c:v>
                </c:pt>
                <c:pt idx="17">
                  <c:v>Ženy v domácnosti</c:v>
                </c:pt>
                <c:pt idx="18">
                  <c:v>Studenti</c:v>
                </c:pt>
                <c:pt idx="19">
                  <c:v>Starobní důchodci</c:v>
                </c:pt>
              </c:strCache>
            </c:strRef>
          </c:cat>
          <c:val>
            <c:numRef>
              <c:f>'14.5,,8'!$O$5:$O$24</c:f>
              <c:numCache>
                <c:formatCode>#\ ##0.0__</c:formatCode>
                <c:ptCount val="20"/>
                <c:pt idx="0">
                  <c:v>34.208199999999998</c:v>
                </c:pt>
                <c:pt idx="2">
                  <c:v>35.132199999999997</c:v>
                </c:pt>
                <c:pt idx="3">
                  <c:v>33.366100000000003</c:v>
                </c:pt>
                <c:pt idx="5">
                  <c:v>37.114899999999999</c:v>
                </c:pt>
                <c:pt idx="6">
                  <c:v>28.884599999999999</c:v>
                </c:pt>
                <c:pt idx="7">
                  <c:v>29.465299999999999</c:v>
                </c:pt>
                <c:pt idx="8">
                  <c:v>37.208500000000001</c:v>
                </c:pt>
                <c:pt idx="9">
                  <c:v>40.7806</c:v>
                </c:pt>
                <c:pt idx="10">
                  <c:v>36.051099999999998</c:v>
                </c:pt>
                <c:pt idx="12">
                  <c:v>36.597200000000001</c:v>
                </c:pt>
                <c:pt idx="13">
                  <c:v>35.407699999999998</c:v>
                </c:pt>
                <c:pt idx="14">
                  <c:v>27.107700000000001</c:v>
                </c:pt>
                <c:pt idx="16">
                  <c:v>33.599200000000003</c:v>
                </c:pt>
                <c:pt idx="17">
                  <c:v>30.7254</c:v>
                </c:pt>
                <c:pt idx="18">
                  <c:v>36.391100000000002</c:v>
                </c:pt>
                <c:pt idx="19">
                  <c:v>35.485599999999998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1-4D9F-8B21-B4E0F0C6071D}"/>
            </c:ext>
          </c:extLst>
        </c:ser>
        <c:ser>
          <c:idx val="2"/>
          <c:order val="2"/>
          <c:tx>
            <c:strRef>
              <c:f>'14.5,,8'!$P$4</c:f>
              <c:strCache>
                <c:ptCount val="1"/>
                <c:pt idx="0">
                  <c:v> 6 a více krát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'14.5,,8'!$M$5:$M$24</c:f>
              <c:strCache>
                <c:ptCount val="20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2">
                  <c:v>SŠ</c:v>
                </c:pt>
                <c:pt idx="13">
                  <c:v>SŠ s maturitou + VOŠ</c:v>
                </c:pt>
                <c:pt idx="14">
                  <c:v>VŠ</c:v>
                </c:pt>
                <c:pt idx="16">
                  <c:v>Zaměstnaní</c:v>
                </c:pt>
                <c:pt idx="17">
                  <c:v>Ženy v domácnosti</c:v>
                </c:pt>
                <c:pt idx="18">
                  <c:v>Studenti</c:v>
                </c:pt>
                <c:pt idx="19">
                  <c:v>Starobní důchodci</c:v>
                </c:pt>
              </c:strCache>
            </c:strRef>
          </c:cat>
          <c:val>
            <c:numRef>
              <c:f>'14.5,,8'!$P$5:$P$24</c:f>
              <c:numCache>
                <c:formatCode>#\ ##0.0__</c:formatCode>
                <c:ptCount val="20"/>
                <c:pt idx="0">
                  <c:v>44.652999999999999</c:v>
                </c:pt>
                <c:pt idx="2">
                  <c:v>40.861499999999999</c:v>
                </c:pt>
                <c:pt idx="3">
                  <c:v>48.1083</c:v>
                </c:pt>
                <c:pt idx="5">
                  <c:v>44.317300000000003</c:v>
                </c:pt>
                <c:pt idx="6">
                  <c:v>58.4893</c:v>
                </c:pt>
                <c:pt idx="7">
                  <c:v>55.228999999999999</c:v>
                </c:pt>
                <c:pt idx="8">
                  <c:v>41.291499999999999</c:v>
                </c:pt>
                <c:pt idx="9">
                  <c:v>27.229199999999999</c:v>
                </c:pt>
                <c:pt idx="10">
                  <c:v>18.815100000000001</c:v>
                </c:pt>
                <c:pt idx="12">
                  <c:v>30.854399999999998</c:v>
                </c:pt>
                <c:pt idx="13">
                  <c:v>47.372999999999998</c:v>
                </c:pt>
                <c:pt idx="14">
                  <c:v>64.199799999999996</c:v>
                </c:pt>
                <c:pt idx="16">
                  <c:v>47.532400000000003</c:v>
                </c:pt>
                <c:pt idx="17">
                  <c:v>59.064300000000003</c:v>
                </c:pt>
                <c:pt idx="18">
                  <c:v>42.256599999999999</c:v>
                </c:pt>
                <c:pt idx="19">
                  <c:v>18.281600000000001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1-4D9F-8B21-B4E0F0C60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2)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6.2172089599911121E-2"/>
          <c:y val="1.7990443502254524E-2"/>
          <c:w val="0.33240721852773586"/>
          <c:h val="7.60266505148394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46329845016147E-2"/>
          <c:y val="0.19981486689163855"/>
          <c:w val="0.93892746054558085"/>
          <c:h val="0.658212645294338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'14.2,,2'!$J$4</c:f>
              <c:strCache>
                <c:ptCount val="1"/>
                <c:pt idx="0">
                  <c:v> Celkem 16+</c:v>
                </c:pt>
              </c:strCache>
            </c:strRef>
          </c:tx>
          <c:spPr>
            <a:solidFill>
              <a:srgbClr val="215968"/>
            </a:solidFill>
            <a:ln w="28575">
              <a:noFill/>
            </a:ln>
            <a:effectLst/>
          </c:spPr>
          <c:invertIfNegative val="0"/>
          <c:cat>
            <c:numRef>
              <c:f>'14.2,,2'!$K$3:$Y$3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'14.2,,2'!$K$4:$Y$4</c:f>
              <c:numCache>
                <c:formatCode>General</c:formatCode>
                <c:ptCount val="15"/>
                <c:pt idx="0">
                  <c:v>11.25</c:v>
                </c:pt>
                <c:pt idx="1">
                  <c:v>13.6</c:v>
                </c:pt>
                <c:pt idx="2">
                  <c:v>14.81</c:v>
                </c:pt>
                <c:pt idx="3">
                  <c:v>16.63</c:v>
                </c:pt>
                <c:pt idx="4">
                  <c:v>20.440000000000001</c:v>
                </c:pt>
                <c:pt idx="5">
                  <c:v>23.58</c:v>
                </c:pt>
                <c:pt idx="6">
                  <c:v>24.26</c:v>
                </c:pt>
                <c:pt idx="7">
                  <c:v>26.81</c:v>
                </c:pt>
                <c:pt idx="8">
                  <c:v>31.61</c:v>
                </c:pt>
                <c:pt idx="9">
                  <c:v>34.33</c:v>
                </c:pt>
                <c:pt idx="10">
                  <c:v>39.04</c:v>
                </c:pt>
                <c:pt idx="11">
                  <c:v>53.796999999999997</c:v>
                </c:pt>
                <c:pt idx="12">
                  <c:v>57.464000000000006</c:v>
                </c:pt>
                <c:pt idx="13" formatCode="#\ ##0.0__">
                  <c:v>60.528000000000006</c:v>
                </c:pt>
                <c:pt idx="14">
                  <c:v>62.930599999999998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7A-47AC-9C5F-79A7C168A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'14.2,,2'!$J$5</c:f>
              <c:strCache>
                <c:ptCount val="1"/>
                <c:pt idx="0">
                  <c:v> 25–34 let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'14.2,,2'!$K$3:$Y$3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'14.2,,2'!$K$5:$Y$5</c:f>
              <c:numCache>
                <c:formatCode>General</c:formatCode>
                <c:ptCount val="15"/>
                <c:pt idx="0">
                  <c:v>20.73</c:v>
                </c:pt>
                <c:pt idx="1">
                  <c:v>24</c:v>
                </c:pt>
                <c:pt idx="2">
                  <c:v>26.96</c:v>
                </c:pt>
                <c:pt idx="3">
                  <c:v>30.44</c:v>
                </c:pt>
                <c:pt idx="4">
                  <c:v>36.159999999999997</c:v>
                </c:pt>
                <c:pt idx="5">
                  <c:v>41.7</c:v>
                </c:pt>
                <c:pt idx="6">
                  <c:v>41.94</c:v>
                </c:pt>
                <c:pt idx="7">
                  <c:v>44.11</c:v>
                </c:pt>
                <c:pt idx="8">
                  <c:v>53.14</c:v>
                </c:pt>
                <c:pt idx="9">
                  <c:v>58.06</c:v>
                </c:pt>
                <c:pt idx="10">
                  <c:v>65.599999999999994</c:v>
                </c:pt>
                <c:pt idx="11">
                  <c:v>81.953000000000003</c:v>
                </c:pt>
                <c:pt idx="12">
                  <c:v>83.15</c:v>
                </c:pt>
                <c:pt idx="13" formatCode="#\ ##0.0__">
                  <c:v>89.427999999999997</c:v>
                </c:pt>
                <c:pt idx="14">
                  <c:v>88.235799999999998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7A-47AC-9C5F-79A7C168A100}"/>
            </c:ext>
          </c:extLst>
        </c:ser>
        <c:ser>
          <c:idx val="2"/>
          <c:order val="2"/>
          <c:tx>
            <c:strRef>
              <c:f>'14.2,,2'!$J$6</c:f>
              <c:strCache>
                <c:ptCount val="1"/>
                <c:pt idx="0">
                  <c:v> 65+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9AECFC"/>
              </a:solidFill>
              <a:ln w="9525">
                <a:noFill/>
              </a:ln>
              <a:effectLst/>
            </c:spPr>
          </c:marker>
          <c:cat>
            <c:numRef>
              <c:f>'14.2,,2'!$K$3:$Y$3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'14.2,,2'!$K$6:$Y$6</c:f>
              <c:numCache>
                <c:formatCode>General</c:formatCode>
                <c:ptCount val="15"/>
                <c:pt idx="0">
                  <c:v>1.17</c:v>
                </c:pt>
                <c:pt idx="1">
                  <c:v>1.75</c:v>
                </c:pt>
                <c:pt idx="2">
                  <c:v>1.46</c:v>
                </c:pt>
                <c:pt idx="3">
                  <c:v>1.1399999999999999</c:v>
                </c:pt>
                <c:pt idx="4">
                  <c:v>2.25</c:v>
                </c:pt>
                <c:pt idx="5">
                  <c:v>4.3499999999999996</c:v>
                </c:pt>
                <c:pt idx="6">
                  <c:v>3.75</c:v>
                </c:pt>
                <c:pt idx="7">
                  <c:v>4.9800000000000004</c:v>
                </c:pt>
                <c:pt idx="8">
                  <c:v>5.68</c:v>
                </c:pt>
                <c:pt idx="9">
                  <c:v>6.8</c:v>
                </c:pt>
                <c:pt idx="10">
                  <c:v>8.1300000000000008</c:v>
                </c:pt>
                <c:pt idx="11">
                  <c:v>14.89</c:v>
                </c:pt>
                <c:pt idx="12">
                  <c:v>17.68</c:v>
                </c:pt>
                <c:pt idx="13" formatCode="#\ ##0.0__">
                  <c:v>18.59</c:v>
                </c:pt>
                <c:pt idx="14">
                  <c:v>20.39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7A-47AC-9C5F-79A7C168A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noFill/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019584090450244E-2"/>
          <c:y val="4.4642857142857144E-2"/>
          <c:w val="0.30821724207550982"/>
          <c:h val="0.110458263029621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92226725831293E-2"/>
          <c:y val="0.20930232558139536"/>
          <c:w val="0.93282878311584627"/>
          <c:h val="0.62707562717451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'14.2,,2'!$J$8</c:f>
              <c:strCache>
                <c:ptCount val="1"/>
                <c:pt idx="0">
                  <c:v> Celkem (25–64 let)</c:v>
                </c:pt>
              </c:strCache>
            </c:strRef>
          </c:tx>
          <c:spPr>
            <a:solidFill>
              <a:srgbClr val="4BACC6"/>
            </a:solidFill>
            <a:ln w="28575">
              <a:noFill/>
            </a:ln>
            <a:effectLst/>
          </c:spPr>
          <c:invertIfNegative val="0"/>
          <c:cat>
            <c:numRef>
              <c:f>'14.2,,2'!$K$3:$Y$3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'14.2,,2'!$K$8:$Y$8</c:f>
              <c:numCache>
                <c:formatCode>General</c:formatCode>
                <c:ptCount val="15"/>
                <c:pt idx="0">
                  <c:v>12.9</c:v>
                </c:pt>
                <c:pt idx="1">
                  <c:v>15.2</c:v>
                </c:pt>
                <c:pt idx="2">
                  <c:v>16.809999999999999</c:v>
                </c:pt>
                <c:pt idx="3">
                  <c:v>19.7</c:v>
                </c:pt>
                <c:pt idx="4">
                  <c:v>23.8</c:v>
                </c:pt>
                <c:pt idx="5">
                  <c:v>26.78</c:v>
                </c:pt>
                <c:pt idx="6">
                  <c:v>28.5</c:v>
                </c:pt>
                <c:pt idx="7">
                  <c:v>31.8</c:v>
                </c:pt>
                <c:pt idx="8">
                  <c:v>38.64</c:v>
                </c:pt>
                <c:pt idx="9">
                  <c:v>41.48</c:v>
                </c:pt>
                <c:pt idx="10">
                  <c:v>46.75</c:v>
                </c:pt>
                <c:pt idx="11">
                  <c:v>64.900000000000006</c:v>
                </c:pt>
                <c:pt idx="12">
                  <c:v>69.400000000000006</c:v>
                </c:pt>
                <c:pt idx="13">
                  <c:v>73</c:v>
                </c:pt>
                <c:pt idx="14">
                  <c:v>76.34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8-491B-9F5B-47F30793F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'14.2,,2'!$J$9</c:f>
              <c:strCache>
                <c:ptCount val="1"/>
                <c:pt idx="0">
                  <c:v> ZŠ (25–64 let)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numRef>
              <c:f>'14.2,,2'!$K$3:$Y$3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'14.2,,2'!$K$9:$Y$9</c:f>
              <c:numCache>
                <c:formatCode>General</c:formatCode>
                <c:ptCount val="15"/>
                <c:pt idx="0">
                  <c:v>2.48</c:v>
                </c:pt>
                <c:pt idx="1">
                  <c:v>3.2</c:v>
                </c:pt>
                <c:pt idx="2" formatCode="0.00">
                  <c:v>3.32</c:v>
                </c:pt>
                <c:pt idx="3">
                  <c:v>7.35</c:v>
                </c:pt>
                <c:pt idx="4">
                  <c:v>6.62</c:v>
                </c:pt>
                <c:pt idx="5">
                  <c:v>7.2</c:v>
                </c:pt>
                <c:pt idx="6">
                  <c:v>5.7</c:v>
                </c:pt>
                <c:pt idx="7">
                  <c:v>6.03</c:v>
                </c:pt>
                <c:pt idx="8">
                  <c:v>10.050000000000001</c:v>
                </c:pt>
                <c:pt idx="9">
                  <c:v>17.260000000000002</c:v>
                </c:pt>
                <c:pt idx="10">
                  <c:v>16.399999999999999</c:v>
                </c:pt>
                <c:pt idx="11">
                  <c:v>35.064</c:v>
                </c:pt>
                <c:pt idx="12">
                  <c:v>43.531999999999996</c:v>
                </c:pt>
                <c:pt idx="13" formatCode="#\ ##0.0__">
                  <c:v>37.871000000000002</c:v>
                </c:pt>
                <c:pt idx="14">
                  <c:v>38.668599999999998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08-491B-9F5B-47F30793F1D2}"/>
            </c:ext>
          </c:extLst>
        </c:ser>
        <c:ser>
          <c:idx val="2"/>
          <c:order val="2"/>
          <c:tx>
            <c:strRef>
              <c:f>'14.2,,2'!$J$10</c:f>
              <c:strCache>
                <c:ptCount val="1"/>
                <c:pt idx="0">
                  <c:v> VŠ (25–64 let)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'14.2,,2'!$K$3:$Y$3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'14.2,,2'!$K$10:$Y$10</c:f>
              <c:numCache>
                <c:formatCode>General</c:formatCode>
                <c:ptCount val="15"/>
                <c:pt idx="0">
                  <c:v>23.76</c:v>
                </c:pt>
                <c:pt idx="1">
                  <c:v>29</c:v>
                </c:pt>
                <c:pt idx="2">
                  <c:v>30.64</c:v>
                </c:pt>
                <c:pt idx="3">
                  <c:v>31.72</c:v>
                </c:pt>
                <c:pt idx="4">
                  <c:v>38.130000000000003</c:v>
                </c:pt>
                <c:pt idx="5">
                  <c:v>46.6</c:v>
                </c:pt>
                <c:pt idx="6">
                  <c:v>46.26</c:v>
                </c:pt>
                <c:pt idx="7">
                  <c:v>48.3</c:v>
                </c:pt>
                <c:pt idx="8">
                  <c:v>59.82</c:v>
                </c:pt>
                <c:pt idx="9">
                  <c:v>58.35</c:v>
                </c:pt>
                <c:pt idx="10">
                  <c:v>67.900000000000006</c:v>
                </c:pt>
                <c:pt idx="11">
                  <c:v>82.652000000000001</c:v>
                </c:pt>
                <c:pt idx="12">
                  <c:v>89.368000000000009</c:v>
                </c:pt>
                <c:pt idx="13" formatCode="#\ ##0.0__">
                  <c:v>90.53</c:v>
                </c:pt>
                <c:pt idx="14">
                  <c:v>90.705399999999997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08-491B-9F5B-47F30793F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noFill/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190187764990912E-2"/>
          <c:y val="6.3212476347433322E-2"/>
          <c:w val="0.6395491126523094"/>
          <c:h val="0.11508209729597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79718444285369E-2"/>
          <c:y val="0.1148734028006978"/>
          <c:w val="0.9278273170399155"/>
          <c:h val="0.58818143310568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'14._1,,3'!$N$8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C441-4BE9-BD19-00D62EF32B3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441-4BE9-BD19-00D62EF32B3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441-4BE9-BD19-00D62EF32B3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441-4BE9-BD19-00D62EF32B3E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C441-4BE9-BD19-00D62EF32B3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441-4BE9-BD19-00D62EF32B3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441-4BE9-BD19-00D62EF32B3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441-4BE9-BD19-00D62EF32B3E}"/>
              </c:ext>
            </c:extLst>
          </c:dPt>
          <c:dPt>
            <c:idx val="1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B-C441-4BE9-BD19-00D62EF32B3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441-4BE9-BD19-00D62EF32B3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441-4BE9-BD19-00D62EF32B3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441-4BE9-BD19-00D62EF32B3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441-4BE9-BD19-00D62EF32B3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441-4BE9-BD19-00D62EF32B3E}"/>
              </c:ext>
            </c:extLst>
          </c:dPt>
          <c:cat>
            <c:strRef>
              <c:f>'14._1,,3'!$M$9:$M$36</c:f>
              <c:strCache>
                <c:ptCount val="28"/>
                <c:pt idx="0">
                  <c:v>Nizozemsko</c:v>
                </c:pt>
                <c:pt idx="1">
                  <c:v>Dánsko</c:v>
                </c:pt>
                <c:pt idx="2">
                  <c:v>Irsko</c:v>
                </c:pt>
                <c:pt idx="3">
                  <c:v>Švédsko</c:v>
                </c:pt>
                <c:pt idx="4">
                  <c:v>Lucembursko</c:v>
                </c:pt>
                <c:pt idx="5">
                  <c:v>Česko</c:v>
                </c:pt>
                <c:pt idx="6">
                  <c:v>Německo</c:v>
                </c:pt>
                <c:pt idx="7">
                  <c:v>Slovensko</c:v>
                </c:pt>
                <c:pt idx="8">
                  <c:v>Francie</c:v>
                </c:pt>
                <c:pt idx="9">
                  <c:v>Finsko</c:v>
                </c:pt>
                <c:pt idx="10">
                  <c:v>Belgie</c:v>
                </c:pt>
                <c:pt idx="11">
                  <c:v>Maďarsko</c:v>
                </c:pt>
                <c:pt idx="12">
                  <c:v>Estonsko</c:v>
                </c:pt>
                <c:pt idx="13">
                  <c:v>Malta</c:v>
                </c:pt>
                <c:pt idx="14">
                  <c:v>Rakousko</c:v>
                </c:pt>
                <c:pt idx="15">
                  <c:v>EU27</c:v>
                </c:pt>
                <c:pt idx="16">
                  <c:v>Španělsko</c:v>
                </c:pt>
                <c:pt idx="17">
                  <c:v>Polsko</c:v>
                </c:pt>
                <c:pt idx="18">
                  <c:v>Slovinsko</c:v>
                </c:pt>
                <c:pt idx="19">
                  <c:v>Litva</c:v>
                </c:pt>
                <c:pt idx="20">
                  <c:v>Řecko</c:v>
                </c:pt>
                <c:pt idx="21">
                  <c:v>Chorvatsko</c:v>
                </c:pt>
                <c:pt idx="22">
                  <c:v>Portugalsko</c:v>
                </c:pt>
                <c:pt idx="23">
                  <c:v>Lotyšsko</c:v>
                </c:pt>
                <c:pt idx="24">
                  <c:v>Itálie</c:v>
                </c:pt>
                <c:pt idx="25">
                  <c:v>Kypr</c:v>
                </c:pt>
                <c:pt idx="26">
                  <c:v>Rumunsko</c:v>
                </c:pt>
                <c:pt idx="27">
                  <c:v>Bulharsko</c:v>
                </c:pt>
              </c:strCache>
            </c:strRef>
          </c:cat>
          <c:val>
            <c:numRef>
              <c:f>'14._1,,3'!$N$9:$N$36</c:f>
              <c:numCache>
                <c:formatCode>General</c:formatCode>
                <c:ptCount val="28"/>
                <c:pt idx="0">
                  <c:v>79.483800000000002</c:v>
                </c:pt>
                <c:pt idx="1">
                  <c:v>77.844999999999999</c:v>
                </c:pt>
                <c:pt idx="2">
                  <c:v>77.306100000000001</c:v>
                </c:pt>
                <c:pt idx="3">
                  <c:v>75.895499999999998</c:v>
                </c:pt>
                <c:pt idx="4">
                  <c:v>70.333399999999997</c:v>
                </c:pt>
                <c:pt idx="5">
                  <c:v>66.353499999999997</c:v>
                </c:pt>
                <c:pt idx="6">
                  <c:v>66.2303</c:v>
                </c:pt>
                <c:pt idx="7">
                  <c:v>65.180700000000002</c:v>
                </c:pt>
                <c:pt idx="8">
                  <c:v>63.764600000000002</c:v>
                </c:pt>
                <c:pt idx="9">
                  <c:v>63.468800000000002</c:v>
                </c:pt>
                <c:pt idx="10">
                  <c:v>62.599099999999993</c:v>
                </c:pt>
                <c:pt idx="11">
                  <c:v>60.752499999999998</c:v>
                </c:pt>
                <c:pt idx="12">
                  <c:v>59.113000000000007</c:v>
                </c:pt>
                <c:pt idx="13">
                  <c:v>58.953400000000002</c:v>
                </c:pt>
                <c:pt idx="14">
                  <c:v>56.822700000000005</c:v>
                </c:pt>
                <c:pt idx="15">
                  <c:v>56.079100000000004</c:v>
                </c:pt>
                <c:pt idx="16">
                  <c:v>55.261600000000001</c:v>
                </c:pt>
                <c:pt idx="17">
                  <c:v>50.907599999999995</c:v>
                </c:pt>
                <c:pt idx="18">
                  <c:v>50.161799999999999</c:v>
                </c:pt>
                <c:pt idx="19">
                  <c:v>46.254400000000004</c:v>
                </c:pt>
                <c:pt idx="20">
                  <c:v>45.803899999999999</c:v>
                </c:pt>
                <c:pt idx="21">
                  <c:v>44.398499999999999</c:v>
                </c:pt>
                <c:pt idx="22">
                  <c:v>42.674399999999999</c:v>
                </c:pt>
                <c:pt idx="23">
                  <c:v>42.1676</c:v>
                </c:pt>
                <c:pt idx="24">
                  <c:v>37.277999999999999</c:v>
                </c:pt>
                <c:pt idx="25">
                  <c:v>33.670200000000001</c:v>
                </c:pt>
                <c:pt idx="26">
                  <c:v>27.092699999999997</c:v>
                </c:pt>
                <c:pt idx="27">
                  <c:v>23.924599999999998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441-4BE9-BD19-00D62EF32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'14._1,,3'!$O$8</c:f>
              <c:strCache>
                <c:ptCount val="1"/>
                <c:pt idx="0">
                  <c:v> 25-34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'14._1,,3'!$M$9:$M$36</c:f>
              <c:strCache>
                <c:ptCount val="28"/>
                <c:pt idx="0">
                  <c:v>Nizozemsko</c:v>
                </c:pt>
                <c:pt idx="1">
                  <c:v>Dánsko</c:v>
                </c:pt>
                <c:pt idx="2">
                  <c:v>Irsko</c:v>
                </c:pt>
                <c:pt idx="3">
                  <c:v>Švédsko</c:v>
                </c:pt>
                <c:pt idx="4">
                  <c:v>Lucembursko</c:v>
                </c:pt>
                <c:pt idx="5">
                  <c:v>Česko</c:v>
                </c:pt>
                <c:pt idx="6">
                  <c:v>Německo</c:v>
                </c:pt>
                <c:pt idx="7">
                  <c:v>Slovensko</c:v>
                </c:pt>
                <c:pt idx="8">
                  <c:v>Francie</c:v>
                </c:pt>
                <c:pt idx="9">
                  <c:v>Finsko</c:v>
                </c:pt>
                <c:pt idx="10">
                  <c:v>Belgie</c:v>
                </c:pt>
                <c:pt idx="11">
                  <c:v>Maďarsko</c:v>
                </c:pt>
                <c:pt idx="12">
                  <c:v>Estonsko</c:v>
                </c:pt>
                <c:pt idx="13">
                  <c:v>Malta</c:v>
                </c:pt>
                <c:pt idx="14">
                  <c:v>Rakousko</c:v>
                </c:pt>
                <c:pt idx="15">
                  <c:v>EU27</c:v>
                </c:pt>
                <c:pt idx="16">
                  <c:v>Španělsko</c:v>
                </c:pt>
                <c:pt idx="17">
                  <c:v>Polsko</c:v>
                </c:pt>
                <c:pt idx="18">
                  <c:v>Slovinsko</c:v>
                </c:pt>
                <c:pt idx="19">
                  <c:v>Litva</c:v>
                </c:pt>
                <c:pt idx="20">
                  <c:v>Řecko</c:v>
                </c:pt>
                <c:pt idx="21">
                  <c:v>Chorvatsko</c:v>
                </c:pt>
                <c:pt idx="22">
                  <c:v>Portugalsko</c:v>
                </c:pt>
                <c:pt idx="23">
                  <c:v>Lotyšsko</c:v>
                </c:pt>
                <c:pt idx="24">
                  <c:v>Itálie</c:v>
                </c:pt>
                <c:pt idx="25">
                  <c:v>Kypr</c:v>
                </c:pt>
                <c:pt idx="26">
                  <c:v>Rumunsko</c:v>
                </c:pt>
                <c:pt idx="27">
                  <c:v>Bulharsko</c:v>
                </c:pt>
              </c:strCache>
            </c:strRef>
          </c:xVal>
          <c:yVal>
            <c:numRef>
              <c:f>'14._1,,3'!$O$9:$O$36</c:f>
              <c:numCache>
                <c:formatCode>General</c:formatCode>
                <c:ptCount val="28"/>
                <c:pt idx="0">
                  <c:v>87.474900000000005</c:v>
                </c:pt>
                <c:pt idx="1">
                  <c:v>83.797699999999992</c:v>
                </c:pt>
                <c:pt idx="2">
                  <c:v>89.370799999999988</c:v>
                </c:pt>
                <c:pt idx="3">
                  <c:v>87.143499999999989</c:v>
                </c:pt>
                <c:pt idx="4">
                  <c:v>83.934600000000003</c:v>
                </c:pt>
                <c:pt idx="5">
                  <c:v>89.427800000000005</c:v>
                </c:pt>
                <c:pt idx="6">
                  <c:v>80.017099999999999</c:v>
                </c:pt>
                <c:pt idx="7">
                  <c:v>85.885300000000001</c:v>
                </c:pt>
                <c:pt idx="8">
                  <c:v>81.606500000000011</c:v>
                </c:pt>
                <c:pt idx="9">
                  <c:v>79.098699999999994</c:v>
                </c:pt>
                <c:pt idx="10">
                  <c:v>77.759900000000002</c:v>
                </c:pt>
                <c:pt idx="11">
                  <c:v>80.922700000000006</c:v>
                </c:pt>
                <c:pt idx="12">
                  <c:v>81.947199999999995</c:v>
                </c:pt>
                <c:pt idx="13">
                  <c:v>80.486999999999995</c:v>
                </c:pt>
                <c:pt idx="14">
                  <c:v>72.655799999999999</c:v>
                </c:pt>
                <c:pt idx="15">
                  <c:v>73.489400000000003</c:v>
                </c:pt>
                <c:pt idx="16">
                  <c:v>72.837400000000002</c:v>
                </c:pt>
                <c:pt idx="17">
                  <c:v>75.094000000000008</c:v>
                </c:pt>
                <c:pt idx="18">
                  <c:v>73.608699999999999</c:v>
                </c:pt>
                <c:pt idx="19">
                  <c:v>76.751199999999997</c:v>
                </c:pt>
                <c:pt idx="20">
                  <c:v>67.675899999999999</c:v>
                </c:pt>
                <c:pt idx="21">
                  <c:v>71.977699999999999</c:v>
                </c:pt>
                <c:pt idx="22">
                  <c:v>74.262100000000004</c:v>
                </c:pt>
                <c:pt idx="23">
                  <c:v>66.865200000000002</c:v>
                </c:pt>
                <c:pt idx="24">
                  <c:v>50.709899999999998</c:v>
                </c:pt>
                <c:pt idx="25">
                  <c:v>52.6873</c:v>
                </c:pt>
                <c:pt idx="26">
                  <c:v>41.812600000000003</c:v>
                </c:pt>
                <c:pt idx="27">
                  <c:v>39.809899999999999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441-4BE9-BD19-00D62EF32B3E}"/>
            </c:ext>
          </c:extLst>
        </c:ser>
        <c:ser>
          <c:idx val="2"/>
          <c:order val="2"/>
          <c:tx>
            <c:strRef>
              <c:f>'14._1,,3'!$P$8</c:f>
              <c:strCache>
                <c:ptCount val="1"/>
                <c:pt idx="0">
                  <c:v> 65-74 let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'14._1,,3'!$M$9:$M$36</c:f>
              <c:strCache>
                <c:ptCount val="28"/>
                <c:pt idx="0">
                  <c:v>Nizozemsko</c:v>
                </c:pt>
                <c:pt idx="1">
                  <c:v>Dánsko</c:v>
                </c:pt>
                <c:pt idx="2">
                  <c:v>Irsko</c:v>
                </c:pt>
                <c:pt idx="3">
                  <c:v>Švédsko</c:v>
                </c:pt>
                <c:pt idx="4">
                  <c:v>Lucembursko</c:v>
                </c:pt>
                <c:pt idx="5">
                  <c:v>Česko</c:v>
                </c:pt>
                <c:pt idx="6">
                  <c:v>Německo</c:v>
                </c:pt>
                <c:pt idx="7">
                  <c:v>Slovensko</c:v>
                </c:pt>
                <c:pt idx="8">
                  <c:v>Francie</c:v>
                </c:pt>
                <c:pt idx="9">
                  <c:v>Finsko</c:v>
                </c:pt>
                <c:pt idx="10">
                  <c:v>Belgie</c:v>
                </c:pt>
                <c:pt idx="11">
                  <c:v>Maďarsko</c:v>
                </c:pt>
                <c:pt idx="12">
                  <c:v>Estonsko</c:v>
                </c:pt>
                <c:pt idx="13">
                  <c:v>Malta</c:v>
                </c:pt>
                <c:pt idx="14">
                  <c:v>Rakousko</c:v>
                </c:pt>
                <c:pt idx="15">
                  <c:v>EU27</c:v>
                </c:pt>
                <c:pt idx="16">
                  <c:v>Španělsko</c:v>
                </c:pt>
                <c:pt idx="17">
                  <c:v>Polsko</c:v>
                </c:pt>
                <c:pt idx="18">
                  <c:v>Slovinsko</c:v>
                </c:pt>
                <c:pt idx="19">
                  <c:v>Litva</c:v>
                </c:pt>
                <c:pt idx="20">
                  <c:v>Řecko</c:v>
                </c:pt>
                <c:pt idx="21">
                  <c:v>Chorvatsko</c:v>
                </c:pt>
                <c:pt idx="22">
                  <c:v>Portugalsko</c:v>
                </c:pt>
                <c:pt idx="23">
                  <c:v>Lotyšsko</c:v>
                </c:pt>
                <c:pt idx="24">
                  <c:v>Itálie</c:v>
                </c:pt>
                <c:pt idx="25">
                  <c:v>Kypr</c:v>
                </c:pt>
                <c:pt idx="26">
                  <c:v>Rumunsko</c:v>
                </c:pt>
                <c:pt idx="27">
                  <c:v>Bulharsko</c:v>
                </c:pt>
              </c:strCache>
            </c:strRef>
          </c:xVal>
          <c:yVal>
            <c:numRef>
              <c:f>'14._1,,3'!$P$9:$P$36</c:f>
              <c:numCache>
                <c:formatCode>General</c:formatCode>
                <c:ptCount val="28"/>
                <c:pt idx="0">
                  <c:v>60.522699999999993</c:v>
                </c:pt>
                <c:pt idx="1">
                  <c:v>58.466200000000001</c:v>
                </c:pt>
                <c:pt idx="2">
                  <c:v>37.3155</c:v>
                </c:pt>
                <c:pt idx="3">
                  <c:v>55.396100000000004</c:v>
                </c:pt>
                <c:pt idx="4">
                  <c:v>42.990400000000001</c:v>
                </c:pt>
                <c:pt idx="5">
                  <c:v>25.642199999999999</c:v>
                </c:pt>
                <c:pt idx="6">
                  <c:v>40.456699999999998</c:v>
                </c:pt>
                <c:pt idx="7">
                  <c:v>26.843099999999996</c:v>
                </c:pt>
                <c:pt idx="8">
                  <c:v>33.928000000000004</c:v>
                </c:pt>
                <c:pt idx="9">
                  <c:v>34.9161</c:v>
                </c:pt>
                <c:pt idx="10">
                  <c:v>32.832999999999998</c:v>
                </c:pt>
                <c:pt idx="11">
                  <c:v>28.3215</c:v>
                </c:pt>
                <c:pt idx="12">
                  <c:v>21.1797</c:v>
                </c:pt>
                <c:pt idx="13">
                  <c:v>15.776899999999999</c:v>
                </c:pt>
                <c:pt idx="14">
                  <c:v>23.734400000000001</c:v>
                </c:pt>
                <c:pt idx="15">
                  <c:v>27.004099999999998</c:v>
                </c:pt>
                <c:pt idx="16">
                  <c:v>23.700199999999999</c:v>
                </c:pt>
                <c:pt idx="17">
                  <c:v>13.764499999999998</c:v>
                </c:pt>
                <c:pt idx="18">
                  <c:v>17.2592</c:v>
                </c:pt>
                <c:pt idx="19">
                  <c:v>9.2050000000000001</c:v>
                </c:pt>
                <c:pt idx="20">
                  <c:v>8.4312000000000005</c:v>
                </c:pt>
                <c:pt idx="21">
                  <c:v>5.7937000000000003</c:v>
                </c:pt>
                <c:pt idx="22">
                  <c:v>9.7147000000000006</c:v>
                </c:pt>
                <c:pt idx="23">
                  <c:v>10.6335</c:v>
                </c:pt>
                <c:pt idx="24">
                  <c:v>14.1159</c:v>
                </c:pt>
                <c:pt idx="25">
                  <c:v>6.3677000000000001</c:v>
                </c:pt>
                <c:pt idx="26">
                  <c:v>5.1290000000000004</c:v>
                </c:pt>
                <c:pt idx="27">
                  <c:v>3.3404000000000003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441-4BE9-BD19-00D62EF32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6.2521584472993497E-2"/>
          <c:y val="2.1367501218036367E-2"/>
          <c:w val="0.42282860201685318"/>
          <c:h val="6.143426671293648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92226725831293E-2"/>
          <c:y val="0.21705426356589147"/>
          <c:w val="0.93282878311584627"/>
          <c:h val="0.6646383446255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'14.3,,4'!$J$8</c:f>
              <c:strCache>
                <c:ptCount val="1"/>
                <c:pt idx="0">
                  <c:v> Celkem (25–64 let)</c:v>
                </c:pt>
              </c:strCache>
            </c:strRef>
          </c:tx>
          <c:spPr>
            <a:solidFill>
              <a:srgbClr val="4BACC6"/>
            </a:solidFill>
            <a:ln w="28575">
              <a:noFill/>
            </a:ln>
            <a:effectLst/>
          </c:spPr>
          <c:invertIfNegative val="0"/>
          <c:cat>
            <c:numRef>
              <c:f>'14.3,,4'!$N$3:$AB$3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'14.3,,4'!$N$8:$AB$8</c:f>
              <c:numCache>
                <c:formatCode>General</c:formatCode>
                <c:ptCount val="15"/>
                <c:pt idx="0">
                  <c:v>25.09</c:v>
                </c:pt>
                <c:pt idx="1">
                  <c:v>28.6</c:v>
                </c:pt>
                <c:pt idx="2">
                  <c:v>32.1</c:v>
                </c:pt>
                <c:pt idx="3">
                  <c:v>35.1</c:v>
                </c:pt>
                <c:pt idx="4">
                  <c:v>38.9</c:v>
                </c:pt>
                <c:pt idx="5">
                  <c:v>45</c:v>
                </c:pt>
                <c:pt idx="6">
                  <c:v>49</c:v>
                </c:pt>
                <c:pt idx="7">
                  <c:v>52.2</c:v>
                </c:pt>
                <c:pt idx="8">
                  <c:v>61.4</c:v>
                </c:pt>
                <c:pt idx="9">
                  <c:v>65.2</c:v>
                </c:pt>
                <c:pt idx="10">
                  <c:v>70.3</c:v>
                </c:pt>
                <c:pt idx="11">
                  <c:v>78.599999999999994</c:v>
                </c:pt>
                <c:pt idx="12">
                  <c:v>82.7</c:v>
                </c:pt>
                <c:pt idx="13">
                  <c:v>83.7</c:v>
                </c:pt>
                <c:pt idx="14">
                  <c:v>85.04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F2-45E1-A252-FDD4F2672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'14.3,,4'!$J$9</c:f>
              <c:strCache>
                <c:ptCount val="1"/>
                <c:pt idx="0">
                  <c:v> ZŠ (25–64 let)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numRef>
              <c:f>'14.3,,4'!$N$3:$AB$3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'14.3,,4'!$N$9:$AB$9</c:f>
              <c:numCache>
                <c:formatCode>0.0</c:formatCode>
                <c:ptCount val="15"/>
                <c:pt idx="0">
                  <c:v>4.0199999999999996</c:v>
                </c:pt>
                <c:pt idx="1">
                  <c:v>7.1</c:v>
                </c:pt>
                <c:pt idx="2">
                  <c:v>9.879999999999999</c:v>
                </c:pt>
                <c:pt idx="3">
                  <c:v>11</c:v>
                </c:pt>
                <c:pt idx="4">
                  <c:v>10.530000000000001</c:v>
                </c:pt>
                <c:pt idx="5">
                  <c:v>12.11</c:v>
                </c:pt>
                <c:pt idx="6">
                  <c:v>12.59</c:v>
                </c:pt>
                <c:pt idx="7">
                  <c:v>13.940000000000001</c:v>
                </c:pt>
                <c:pt idx="8">
                  <c:v>21.78</c:v>
                </c:pt>
                <c:pt idx="9">
                  <c:v>31.990000000000002</c:v>
                </c:pt>
                <c:pt idx="10">
                  <c:v>33.4</c:v>
                </c:pt>
                <c:pt idx="11">
                  <c:v>43.114999999999995</c:v>
                </c:pt>
                <c:pt idx="12">
                  <c:v>55.086999999999996</c:v>
                </c:pt>
                <c:pt idx="13">
                  <c:v>51.349999999999994</c:v>
                </c:pt>
                <c:pt idx="14">
                  <c:v>55.575699999999998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F2-45E1-A252-FDD4F2672160}"/>
            </c:ext>
          </c:extLst>
        </c:ser>
        <c:ser>
          <c:idx val="2"/>
          <c:order val="2"/>
          <c:tx>
            <c:strRef>
              <c:f>'14.3,,4'!$J$10</c:f>
              <c:strCache>
                <c:ptCount val="1"/>
                <c:pt idx="0">
                  <c:v> VŠ (25–64 let)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'14.3,,4'!$N$3:$AB$3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'14.3,,4'!$N$10:$AB$10</c:f>
              <c:numCache>
                <c:formatCode>0.0</c:formatCode>
                <c:ptCount val="15"/>
                <c:pt idx="0">
                  <c:v>45.85</c:v>
                </c:pt>
                <c:pt idx="1">
                  <c:v>49.8</c:v>
                </c:pt>
                <c:pt idx="2">
                  <c:v>57.49</c:v>
                </c:pt>
                <c:pt idx="3">
                  <c:v>58.45</c:v>
                </c:pt>
                <c:pt idx="4">
                  <c:v>62.36</c:v>
                </c:pt>
                <c:pt idx="5">
                  <c:v>69.23</c:v>
                </c:pt>
                <c:pt idx="6">
                  <c:v>71.28</c:v>
                </c:pt>
                <c:pt idx="7">
                  <c:v>69.81</c:v>
                </c:pt>
                <c:pt idx="8">
                  <c:v>84.62</c:v>
                </c:pt>
                <c:pt idx="9">
                  <c:v>83.990000000000009</c:v>
                </c:pt>
                <c:pt idx="10">
                  <c:v>88.9</c:v>
                </c:pt>
                <c:pt idx="11">
                  <c:v>92.132000000000005</c:v>
                </c:pt>
                <c:pt idx="12">
                  <c:v>96.116</c:v>
                </c:pt>
                <c:pt idx="13">
                  <c:v>96.287000000000006</c:v>
                </c:pt>
                <c:pt idx="14">
                  <c:v>95.869200000000006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CF2-45E1-A252-FDD4F2672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noFill/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numFmt formatCode="0.0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737196311999463E-2"/>
          <c:y val="7.871635231642557E-2"/>
          <c:w val="0.60643652987085228"/>
          <c:h val="0.11508209729597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46329845016147E-2"/>
          <c:y val="0.16261248593925759"/>
          <c:w val="0.93892746054558085"/>
          <c:h val="0.68797455005624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'14.3,,4'!$J$4</c:f>
              <c:strCache>
                <c:ptCount val="1"/>
                <c:pt idx="0">
                  <c:v> Celkem 16+</c:v>
                </c:pt>
              </c:strCache>
            </c:strRef>
          </c:tx>
          <c:spPr>
            <a:solidFill>
              <a:srgbClr val="215968"/>
            </a:solidFill>
            <a:ln w="28575">
              <a:noFill/>
            </a:ln>
            <a:effectLst/>
          </c:spPr>
          <c:invertIfNegative val="0"/>
          <c:cat>
            <c:numRef>
              <c:f>'14.3,,4'!$N$3:$AB$3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'14.3,,4'!$N$4:$AB$4</c:f>
              <c:numCache>
                <c:formatCode>0.0</c:formatCode>
                <c:ptCount val="15"/>
                <c:pt idx="0">
                  <c:v>22</c:v>
                </c:pt>
                <c:pt idx="1">
                  <c:v>25.4</c:v>
                </c:pt>
                <c:pt idx="2">
                  <c:v>28.000000000000004</c:v>
                </c:pt>
                <c:pt idx="3">
                  <c:v>30.644663105832521</c:v>
                </c:pt>
                <c:pt idx="4">
                  <c:v>34.439841852165728</c:v>
                </c:pt>
                <c:pt idx="5">
                  <c:v>39.287274589167126</c:v>
                </c:pt>
                <c:pt idx="6">
                  <c:v>41.85325433831796</c:v>
                </c:pt>
                <c:pt idx="7">
                  <c:v>43.626075830301843</c:v>
                </c:pt>
                <c:pt idx="8">
                  <c:v>51.6</c:v>
                </c:pt>
                <c:pt idx="9">
                  <c:v>53.900000000000006</c:v>
                </c:pt>
                <c:pt idx="10">
                  <c:v>58.8</c:v>
                </c:pt>
                <c:pt idx="11">
                  <c:v>65.7</c:v>
                </c:pt>
                <c:pt idx="12">
                  <c:v>69.352000000000004</c:v>
                </c:pt>
                <c:pt idx="13">
                  <c:v>70.638999999999996</c:v>
                </c:pt>
                <c:pt idx="14">
                  <c:v>70.981800000000007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D4-4386-9FB2-5A5F69D6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'14.3,,4'!$J$5</c:f>
              <c:strCache>
                <c:ptCount val="1"/>
                <c:pt idx="0">
                  <c:v> 25–34 let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'14.3,,4'!$N$3:$AB$3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'14.3,,4'!$N$5:$AB$5</c:f>
              <c:numCache>
                <c:formatCode>0.0</c:formatCode>
                <c:ptCount val="15"/>
                <c:pt idx="0">
                  <c:v>37.921795799999998</c:v>
                </c:pt>
                <c:pt idx="1">
                  <c:v>44.462755379999997</c:v>
                </c:pt>
                <c:pt idx="2">
                  <c:v>48</c:v>
                </c:pt>
                <c:pt idx="3">
                  <c:v>54.29999999999999</c:v>
                </c:pt>
                <c:pt idx="4">
                  <c:v>58.314935827473299</c:v>
                </c:pt>
                <c:pt idx="5">
                  <c:v>63.191060983275371</c:v>
                </c:pt>
                <c:pt idx="6">
                  <c:v>66.947870120498138</c:v>
                </c:pt>
                <c:pt idx="7">
                  <c:v>71.981952738627967</c:v>
                </c:pt>
                <c:pt idx="8">
                  <c:v>79.100000000000009</c:v>
                </c:pt>
                <c:pt idx="9">
                  <c:v>81.3</c:v>
                </c:pt>
                <c:pt idx="10">
                  <c:v>86.5</c:v>
                </c:pt>
                <c:pt idx="11">
                  <c:v>91.2</c:v>
                </c:pt>
                <c:pt idx="12">
                  <c:v>93.469000000000008</c:v>
                </c:pt>
                <c:pt idx="13">
                  <c:v>96.260999999999996</c:v>
                </c:pt>
                <c:pt idx="14">
                  <c:v>93.216200000000001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D4-4386-9FB2-5A5F69D61CC2}"/>
            </c:ext>
          </c:extLst>
        </c:ser>
        <c:ser>
          <c:idx val="2"/>
          <c:order val="2"/>
          <c:tx>
            <c:strRef>
              <c:f>'14.3,,4'!$J$6</c:f>
              <c:strCache>
                <c:ptCount val="1"/>
                <c:pt idx="0">
                  <c:v> 65+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9AECFC"/>
              </a:solidFill>
              <a:ln w="9525">
                <a:noFill/>
              </a:ln>
              <a:effectLst/>
            </c:spPr>
          </c:marker>
          <c:cat>
            <c:numRef>
              <c:f>'14.3,,4'!$N$3:$AB$3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'14.3,,4'!$N$6:$AB$6</c:f>
              <c:numCache>
                <c:formatCode>0.0</c:formatCode>
                <c:ptCount val="15"/>
                <c:pt idx="0">
                  <c:v>2.2999999999999998</c:v>
                </c:pt>
                <c:pt idx="1">
                  <c:v>3</c:v>
                </c:pt>
                <c:pt idx="2">
                  <c:v>3.7000000000000006</c:v>
                </c:pt>
                <c:pt idx="3">
                  <c:v>2.7</c:v>
                </c:pt>
                <c:pt idx="4">
                  <c:v>4.5</c:v>
                </c:pt>
                <c:pt idx="5">
                  <c:v>7.6</c:v>
                </c:pt>
                <c:pt idx="6">
                  <c:v>7.9538534854782768</c:v>
                </c:pt>
                <c:pt idx="7">
                  <c:v>9.7033966165815571</c:v>
                </c:pt>
                <c:pt idx="8">
                  <c:v>12.7</c:v>
                </c:pt>
                <c:pt idx="9">
                  <c:v>13.5</c:v>
                </c:pt>
                <c:pt idx="10">
                  <c:v>16.37</c:v>
                </c:pt>
                <c:pt idx="11">
                  <c:v>21.2</c:v>
                </c:pt>
                <c:pt idx="12">
                  <c:v>25.11</c:v>
                </c:pt>
                <c:pt idx="13">
                  <c:v>27.92</c:v>
                </c:pt>
                <c:pt idx="14">
                  <c:v>26.76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1D4-4386-9FB2-5A5F69D6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noFill/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numFmt formatCode="0.0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221078134463963E-2"/>
          <c:y val="4.354553337082865E-2"/>
          <c:w val="0.41122905309913182"/>
          <c:h val="0.11339168541432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02251692222687E-2"/>
          <c:y val="0.1148734028006978"/>
          <c:w val="0.91700476585163693"/>
          <c:h val="0.58818143310568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'14._2,,5'!$N$6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4BC1-4DC6-987A-B2D764DC0C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BC1-4DC6-987A-B2D764DC0C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BC1-4DC6-987A-B2D764DC0C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BC1-4DC6-987A-B2D764DC0C9B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4BC1-4DC6-987A-B2D764DC0C9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BC1-4DC6-987A-B2D764DC0C9B}"/>
              </c:ext>
            </c:extLst>
          </c:dPt>
          <c:dPt>
            <c:idx val="13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9-4BC1-4DC6-987A-B2D764DC0C9B}"/>
              </c:ext>
            </c:extLst>
          </c:dPt>
          <c:dPt>
            <c:idx val="14"/>
            <c:invertIfNegative val="0"/>
            <c:bubble3D val="0"/>
            <c:spPr>
              <a:solidFill>
                <a:srgbClr val="21ACC6"/>
              </a:solidFill>
            </c:spPr>
            <c:extLst>
              <c:ext xmlns:c16="http://schemas.microsoft.com/office/drawing/2014/chart" uri="{C3380CC4-5D6E-409C-BE32-E72D297353CC}">
                <c16:uniqueId val="{0000000B-4BC1-4DC6-987A-B2D764DC0C9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BC1-4DC6-987A-B2D764DC0C9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BC1-4DC6-987A-B2D764DC0C9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BC1-4DC6-987A-B2D764DC0C9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BC1-4DC6-987A-B2D764DC0C9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BC1-4DC6-987A-B2D764DC0C9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BC1-4DC6-987A-B2D764DC0C9B}"/>
              </c:ext>
            </c:extLst>
          </c:dPt>
          <c:cat>
            <c:strRef>
              <c:f>'14._2,,5'!$M$7:$M$34</c:f>
              <c:strCache>
                <c:ptCount val="28"/>
                <c:pt idx="0">
                  <c:v>Dánsko</c:v>
                </c:pt>
                <c:pt idx="1">
                  <c:v>Nizozemsko</c:v>
                </c:pt>
                <c:pt idx="2">
                  <c:v>Švédsko</c:v>
                </c:pt>
                <c:pt idx="3">
                  <c:v>Irsko</c:v>
                </c:pt>
                <c:pt idx="4">
                  <c:v>Lucembursko</c:v>
                </c:pt>
                <c:pt idx="5">
                  <c:v>Finsko</c:v>
                </c:pt>
                <c:pt idx="6">
                  <c:v>Česko</c:v>
                </c:pt>
                <c:pt idx="7">
                  <c:v>Slovensko</c:v>
                </c:pt>
                <c:pt idx="8">
                  <c:v>Německo</c:v>
                </c:pt>
                <c:pt idx="9">
                  <c:v>Francie</c:v>
                </c:pt>
                <c:pt idx="10">
                  <c:v>Belgie</c:v>
                </c:pt>
                <c:pt idx="11">
                  <c:v>Estonsko</c:v>
                </c:pt>
                <c:pt idx="12">
                  <c:v>Maďarsko</c:v>
                </c:pt>
                <c:pt idx="13">
                  <c:v>EU27</c:v>
                </c:pt>
                <c:pt idx="14">
                  <c:v>Španělsko</c:v>
                </c:pt>
                <c:pt idx="15">
                  <c:v>Malta</c:v>
                </c:pt>
                <c:pt idx="16">
                  <c:v>Rakousko</c:v>
                </c:pt>
                <c:pt idx="17">
                  <c:v>Polsko</c:v>
                </c:pt>
                <c:pt idx="18">
                  <c:v>Slovinsko</c:v>
                </c:pt>
                <c:pt idx="19">
                  <c:v>Lotyšsko</c:v>
                </c:pt>
                <c:pt idx="20">
                  <c:v>Litva</c:v>
                </c:pt>
                <c:pt idx="21">
                  <c:v>Řecko</c:v>
                </c:pt>
                <c:pt idx="22">
                  <c:v>Chorvatsko</c:v>
                </c:pt>
                <c:pt idx="23">
                  <c:v>Portugalsko</c:v>
                </c:pt>
                <c:pt idx="24">
                  <c:v>Kypr</c:v>
                </c:pt>
                <c:pt idx="25">
                  <c:v>Itálie</c:v>
                </c:pt>
                <c:pt idx="26">
                  <c:v>Rumunsko</c:v>
                </c:pt>
                <c:pt idx="27">
                  <c:v>Bulharsko</c:v>
                </c:pt>
              </c:strCache>
            </c:strRef>
          </c:cat>
          <c:val>
            <c:numRef>
              <c:f>'14._2,,5'!$N$7:$N$34</c:f>
              <c:numCache>
                <c:formatCode>General</c:formatCode>
                <c:ptCount val="28"/>
                <c:pt idx="0">
                  <c:v>88.2988</c:v>
                </c:pt>
                <c:pt idx="1">
                  <c:v>88.208799999999997</c:v>
                </c:pt>
                <c:pt idx="2">
                  <c:v>85.962999999999994</c:v>
                </c:pt>
                <c:pt idx="3">
                  <c:v>85.212299999999999</c:v>
                </c:pt>
                <c:pt idx="4">
                  <c:v>80.811700000000002</c:v>
                </c:pt>
                <c:pt idx="5">
                  <c:v>78.635500000000008</c:v>
                </c:pt>
                <c:pt idx="6">
                  <c:v>76.999600000000001</c:v>
                </c:pt>
                <c:pt idx="7">
                  <c:v>76.723600000000005</c:v>
                </c:pt>
                <c:pt idx="8">
                  <c:v>76.175700000000006</c:v>
                </c:pt>
                <c:pt idx="9">
                  <c:v>76.165400000000005</c:v>
                </c:pt>
                <c:pt idx="10">
                  <c:v>74.834500000000006</c:v>
                </c:pt>
                <c:pt idx="11">
                  <c:v>70.832999999999998</c:v>
                </c:pt>
                <c:pt idx="12">
                  <c:v>70.320800000000006</c:v>
                </c:pt>
                <c:pt idx="13">
                  <c:v>68.020899999999997</c:v>
                </c:pt>
                <c:pt idx="14">
                  <c:v>67.906999999999996</c:v>
                </c:pt>
                <c:pt idx="15">
                  <c:v>67.643600000000006</c:v>
                </c:pt>
                <c:pt idx="16">
                  <c:v>65.650399999999991</c:v>
                </c:pt>
                <c:pt idx="17">
                  <c:v>64.581699999999998</c:v>
                </c:pt>
                <c:pt idx="18">
                  <c:v>62.577500000000001</c:v>
                </c:pt>
                <c:pt idx="19">
                  <c:v>61.977400000000003</c:v>
                </c:pt>
                <c:pt idx="20">
                  <c:v>60.058299999999996</c:v>
                </c:pt>
                <c:pt idx="21">
                  <c:v>58.686700000000002</c:v>
                </c:pt>
                <c:pt idx="22">
                  <c:v>56.1526</c:v>
                </c:pt>
                <c:pt idx="23">
                  <c:v>53.5289</c:v>
                </c:pt>
                <c:pt idx="24">
                  <c:v>50.062100000000001</c:v>
                </c:pt>
                <c:pt idx="25">
                  <c:v>49.298199999999994</c:v>
                </c:pt>
                <c:pt idx="26">
                  <c:v>45.725700000000003</c:v>
                </c:pt>
                <c:pt idx="27">
                  <c:v>40.541499999999999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BC1-4DC6-987A-B2D764DC0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'14._2,,5'!$O$6</c:f>
              <c:strCache>
                <c:ptCount val="1"/>
                <c:pt idx="0">
                  <c:v> 25-34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'14._2,,5'!$M$7:$M$34</c:f>
              <c:strCache>
                <c:ptCount val="28"/>
                <c:pt idx="0">
                  <c:v>Dánsko</c:v>
                </c:pt>
                <c:pt idx="1">
                  <c:v>Nizozemsko</c:v>
                </c:pt>
                <c:pt idx="2">
                  <c:v>Švédsko</c:v>
                </c:pt>
                <c:pt idx="3">
                  <c:v>Irsko</c:v>
                </c:pt>
                <c:pt idx="4">
                  <c:v>Lucembursko</c:v>
                </c:pt>
                <c:pt idx="5">
                  <c:v>Finsko</c:v>
                </c:pt>
                <c:pt idx="6">
                  <c:v>Česko</c:v>
                </c:pt>
                <c:pt idx="7">
                  <c:v>Slovensko</c:v>
                </c:pt>
                <c:pt idx="8">
                  <c:v>Německo</c:v>
                </c:pt>
                <c:pt idx="9">
                  <c:v>Francie</c:v>
                </c:pt>
                <c:pt idx="10">
                  <c:v>Belgie</c:v>
                </c:pt>
                <c:pt idx="11">
                  <c:v>Estonsko</c:v>
                </c:pt>
                <c:pt idx="12">
                  <c:v>Maďarsko</c:v>
                </c:pt>
                <c:pt idx="13">
                  <c:v>EU27</c:v>
                </c:pt>
                <c:pt idx="14">
                  <c:v>Španělsko</c:v>
                </c:pt>
                <c:pt idx="15">
                  <c:v>Malta</c:v>
                </c:pt>
                <c:pt idx="16">
                  <c:v>Rakousko</c:v>
                </c:pt>
                <c:pt idx="17">
                  <c:v>Polsko</c:v>
                </c:pt>
                <c:pt idx="18">
                  <c:v>Slovinsko</c:v>
                </c:pt>
                <c:pt idx="19">
                  <c:v>Lotyšsko</c:v>
                </c:pt>
                <c:pt idx="20">
                  <c:v>Litva</c:v>
                </c:pt>
                <c:pt idx="21">
                  <c:v>Řecko</c:v>
                </c:pt>
                <c:pt idx="22">
                  <c:v>Chorvatsko</c:v>
                </c:pt>
                <c:pt idx="23">
                  <c:v>Portugalsko</c:v>
                </c:pt>
                <c:pt idx="24">
                  <c:v>Kypr</c:v>
                </c:pt>
                <c:pt idx="25">
                  <c:v>Itálie</c:v>
                </c:pt>
                <c:pt idx="26">
                  <c:v>Rumunsko</c:v>
                </c:pt>
                <c:pt idx="27">
                  <c:v>Bulharsko</c:v>
                </c:pt>
              </c:strCache>
            </c:strRef>
          </c:xVal>
          <c:yVal>
            <c:numRef>
              <c:f>'14._2,,5'!$O$7:$O$34</c:f>
              <c:numCache>
                <c:formatCode>General</c:formatCode>
                <c:ptCount val="28"/>
                <c:pt idx="0">
                  <c:v>94.452500000000001</c:v>
                </c:pt>
                <c:pt idx="1">
                  <c:v>92.745400000000004</c:v>
                </c:pt>
                <c:pt idx="2">
                  <c:v>95.242199999999997</c:v>
                </c:pt>
                <c:pt idx="3">
                  <c:v>95.881799999999998</c:v>
                </c:pt>
                <c:pt idx="4">
                  <c:v>92.690899999999999</c:v>
                </c:pt>
                <c:pt idx="5">
                  <c:v>90.936799999999991</c:v>
                </c:pt>
                <c:pt idx="6">
                  <c:v>96.261099999999999</c:v>
                </c:pt>
                <c:pt idx="7">
                  <c:v>95.0715</c:v>
                </c:pt>
                <c:pt idx="8">
                  <c:v>88.269499999999994</c:v>
                </c:pt>
                <c:pt idx="9">
                  <c:v>90.9435</c:v>
                </c:pt>
                <c:pt idx="10">
                  <c:v>87.9649</c:v>
                </c:pt>
                <c:pt idx="11">
                  <c:v>91.075599999999994</c:v>
                </c:pt>
                <c:pt idx="12">
                  <c:v>90.075499999999991</c:v>
                </c:pt>
                <c:pt idx="13">
                  <c:v>85.2624</c:v>
                </c:pt>
                <c:pt idx="14">
                  <c:v>87.132600000000011</c:v>
                </c:pt>
                <c:pt idx="15">
                  <c:v>90.297000000000011</c:v>
                </c:pt>
                <c:pt idx="16">
                  <c:v>81.196599999999989</c:v>
                </c:pt>
                <c:pt idx="17">
                  <c:v>89.411600000000007</c:v>
                </c:pt>
                <c:pt idx="18">
                  <c:v>86.321600000000004</c:v>
                </c:pt>
                <c:pt idx="19">
                  <c:v>89.901600000000002</c:v>
                </c:pt>
                <c:pt idx="20">
                  <c:v>89.131500000000003</c:v>
                </c:pt>
                <c:pt idx="21">
                  <c:v>85.112399999999994</c:v>
                </c:pt>
                <c:pt idx="22">
                  <c:v>84.902299999999997</c:v>
                </c:pt>
                <c:pt idx="23">
                  <c:v>87.104700000000008</c:v>
                </c:pt>
                <c:pt idx="24">
                  <c:v>74.410899999999998</c:v>
                </c:pt>
                <c:pt idx="25">
                  <c:v>66.2547</c:v>
                </c:pt>
                <c:pt idx="26">
                  <c:v>65.697199999999995</c:v>
                </c:pt>
                <c:pt idx="27">
                  <c:v>61.699000000000005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BC1-4DC6-987A-B2D764DC0C9B}"/>
            </c:ext>
          </c:extLst>
        </c:ser>
        <c:ser>
          <c:idx val="2"/>
          <c:order val="2"/>
          <c:tx>
            <c:strRef>
              <c:f>'14._2,,5'!$P$6</c:f>
              <c:strCache>
                <c:ptCount val="1"/>
                <c:pt idx="0">
                  <c:v> 65-74 let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'14._2,,5'!$M$7:$M$34</c:f>
              <c:strCache>
                <c:ptCount val="28"/>
                <c:pt idx="0">
                  <c:v>Dánsko</c:v>
                </c:pt>
                <c:pt idx="1">
                  <c:v>Nizozemsko</c:v>
                </c:pt>
                <c:pt idx="2">
                  <c:v>Švédsko</c:v>
                </c:pt>
                <c:pt idx="3">
                  <c:v>Irsko</c:v>
                </c:pt>
                <c:pt idx="4">
                  <c:v>Lucembursko</c:v>
                </c:pt>
                <c:pt idx="5">
                  <c:v>Finsko</c:v>
                </c:pt>
                <c:pt idx="6">
                  <c:v>Česko</c:v>
                </c:pt>
                <c:pt idx="7">
                  <c:v>Slovensko</c:v>
                </c:pt>
                <c:pt idx="8">
                  <c:v>Německo</c:v>
                </c:pt>
                <c:pt idx="9">
                  <c:v>Francie</c:v>
                </c:pt>
                <c:pt idx="10">
                  <c:v>Belgie</c:v>
                </c:pt>
                <c:pt idx="11">
                  <c:v>Estonsko</c:v>
                </c:pt>
                <c:pt idx="12">
                  <c:v>Maďarsko</c:v>
                </c:pt>
                <c:pt idx="13">
                  <c:v>EU27</c:v>
                </c:pt>
                <c:pt idx="14">
                  <c:v>Španělsko</c:v>
                </c:pt>
                <c:pt idx="15">
                  <c:v>Malta</c:v>
                </c:pt>
                <c:pt idx="16">
                  <c:v>Rakousko</c:v>
                </c:pt>
                <c:pt idx="17">
                  <c:v>Polsko</c:v>
                </c:pt>
                <c:pt idx="18">
                  <c:v>Slovinsko</c:v>
                </c:pt>
                <c:pt idx="19">
                  <c:v>Lotyšsko</c:v>
                </c:pt>
                <c:pt idx="20">
                  <c:v>Litva</c:v>
                </c:pt>
                <c:pt idx="21">
                  <c:v>Řecko</c:v>
                </c:pt>
                <c:pt idx="22">
                  <c:v>Chorvatsko</c:v>
                </c:pt>
                <c:pt idx="23">
                  <c:v>Portugalsko</c:v>
                </c:pt>
                <c:pt idx="24">
                  <c:v>Kypr</c:v>
                </c:pt>
                <c:pt idx="25">
                  <c:v>Itálie</c:v>
                </c:pt>
                <c:pt idx="26">
                  <c:v>Rumunsko</c:v>
                </c:pt>
                <c:pt idx="27">
                  <c:v>Bulharsko</c:v>
                </c:pt>
              </c:strCache>
            </c:strRef>
          </c:xVal>
          <c:yVal>
            <c:numRef>
              <c:f>'14._2,,5'!$P$7:$P$34</c:f>
              <c:numCache>
                <c:formatCode>General</c:formatCode>
                <c:ptCount val="28"/>
                <c:pt idx="0">
                  <c:v>72.506299999999996</c:v>
                </c:pt>
                <c:pt idx="1">
                  <c:v>73.4315</c:v>
                </c:pt>
                <c:pt idx="2">
                  <c:v>66.520499999999998</c:v>
                </c:pt>
                <c:pt idx="3">
                  <c:v>46.292000000000002</c:v>
                </c:pt>
                <c:pt idx="4">
                  <c:v>53.887599999999999</c:v>
                </c:pt>
                <c:pt idx="5">
                  <c:v>48.905799999999999</c:v>
                </c:pt>
                <c:pt idx="6">
                  <c:v>37.743000000000002</c:v>
                </c:pt>
                <c:pt idx="7">
                  <c:v>36.612099999999998</c:v>
                </c:pt>
                <c:pt idx="8">
                  <c:v>51.636600000000001</c:v>
                </c:pt>
                <c:pt idx="9">
                  <c:v>44.546599999999998</c:v>
                </c:pt>
                <c:pt idx="10">
                  <c:v>45.267800000000001</c:v>
                </c:pt>
                <c:pt idx="11">
                  <c:v>30.311700000000002</c:v>
                </c:pt>
                <c:pt idx="12">
                  <c:v>35.588500000000003</c:v>
                </c:pt>
                <c:pt idx="13">
                  <c:v>35.728000000000002</c:v>
                </c:pt>
                <c:pt idx="14">
                  <c:v>30.420999999999999</c:v>
                </c:pt>
                <c:pt idx="15">
                  <c:v>20.615100000000002</c:v>
                </c:pt>
                <c:pt idx="16">
                  <c:v>29.273500000000002</c:v>
                </c:pt>
                <c:pt idx="17">
                  <c:v>21.045200000000001</c:v>
                </c:pt>
                <c:pt idx="18">
                  <c:v>25.226800000000001</c:v>
                </c:pt>
                <c:pt idx="19">
                  <c:v>18.306100000000001</c:v>
                </c:pt>
                <c:pt idx="20">
                  <c:v>14.772599999999999</c:v>
                </c:pt>
                <c:pt idx="21">
                  <c:v>12.144299999999999</c:v>
                </c:pt>
                <c:pt idx="22">
                  <c:v>10.249500000000001</c:v>
                </c:pt>
                <c:pt idx="23">
                  <c:v>14.338600000000001</c:v>
                </c:pt>
                <c:pt idx="24">
                  <c:v>10.693</c:v>
                </c:pt>
                <c:pt idx="25">
                  <c:v>20.123899999999999</c:v>
                </c:pt>
                <c:pt idx="26">
                  <c:v>11.936199999999999</c:v>
                </c:pt>
                <c:pt idx="27">
                  <c:v>6.6365999999999996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BC1-4DC6-987A-B2D764DC0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6.2521584472993497E-2"/>
          <c:y val="2.1367501218036367E-2"/>
          <c:w val="0.42282860201685318"/>
          <c:h val="6.124416554787896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46435564702275E-2"/>
          <c:y val="0.15611828013331364"/>
          <c:w val="0.91617626744025416"/>
          <c:h val="0.613054130484143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'14.4,,6'!$N$31</c:f>
              <c:strCache>
                <c:ptCount val="1"/>
                <c:pt idx="0">
                  <c:v> Pouze od prodejců z ČR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'14.4,,6'!$M$32:$M$52</c:f>
              <c:strCache>
                <c:ptCount val="21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65–74 let</c:v>
                </c:pt>
                <c:pt idx="11">
                  <c:v>75+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Ženy v domácnosti</c:v>
                </c:pt>
                <c:pt idx="19">
                  <c:v>Studenti</c:v>
                </c:pt>
                <c:pt idx="20">
                  <c:v>Starobní důchodci</c:v>
                </c:pt>
              </c:strCache>
            </c:strRef>
          </c:cat>
          <c:val>
            <c:numRef>
              <c:f>'14.4,,6'!$N$32:$N$52</c:f>
              <c:numCache>
                <c:formatCode>General</c:formatCode>
                <c:ptCount val="21"/>
                <c:pt idx="0">
                  <c:v>53.360700000000001</c:v>
                </c:pt>
                <c:pt idx="2">
                  <c:v>57.126100000000001</c:v>
                </c:pt>
                <c:pt idx="3">
                  <c:v>50.049100000000003</c:v>
                </c:pt>
                <c:pt idx="5">
                  <c:v>37.814700000000002</c:v>
                </c:pt>
                <c:pt idx="6">
                  <c:v>47.490600000000001</c:v>
                </c:pt>
                <c:pt idx="7">
                  <c:v>51.199800000000003</c:v>
                </c:pt>
                <c:pt idx="8">
                  <c:v>57.597299999999997</c:v>
                </c:pt>
                <c:pt idx="9">
                  <c:v>64.42</c:v>
                </c:pt>
                <c:pt idx="10">
                  <c:v>74.144499999999994</c:v>
                </c:pt>
                <c:pt idx="11">
                  <c:v>81.753600000000006</c:v>
                </c:pt>
                <c:pt idx="13">
                  <c:v>57.991100000000003</c:v>
                </c:pt>
                <c:pt idx="14">
                  <c:v>54.804299999999998</c:v>
                </c:pt>
                <c:pt idx="15">
                  <c:v>48.412199999999999</c:v>
                </c:pt>
                <c:pt idx="17">
                  <c:v>53.059600000000003</c:v>
                </c:pt>
                <c:pt idx="18">
                  <c:v>52.3855</c:v>
                </c:pt>
                <c:pt idx="19">
                  <c:v>38.919899999999998</c:v>
                </c:pt>
                <c:pt idx="20">
                  <c:v>76.932599999999994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F-478A-ACF4-D0D8029AF1F4}"/>
            </c:ext>
          </c:extLst>
        </c:ser>
        <c:ser>
          <c:idx val="1"/>
          <c:order val="1"/>
          <c:tx>
            <c:strRef>
              <c:f>'14.4,,6'!$O$31</c:f>
              <c:strCache>
                <c:ptCount val="1"/>
                <c:pt idx="0">
                  <c:v> Pouze od prodejců ze zahraničí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'14.4,,6'!$M$32:$M$52</c:f>
              <c:strCache>
                <c:ptCount val="21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65–74 let</c:v>
                </c:pt>
                <c:pt idx="11">
                  <c:v>75+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Ženy v domácnosti</c:v>
                </c:pt>
                <c:pt idx="19">
                  <c:v>Studenti</c:v>
                </c:pt>
                <c:pt idx="20">
                  <c:v>Starobní důchodci</c:v>
                </c:pt>
              </c:strCache>
            </c:strRef>
          </c:cat>
          <c:val>
            <c:numRef>
              <c:f>'14.4,,6'!$O$32:$O$52</c:f>
              <c:numCache>
                <c:formatCode>General</c:formatCode>
                <c:ptCount val="21"/>
                <c:pt idx="0">
                  <c:v>3.3621799999999999</c:v>
                </c:pt>
                <c:pt idx="2">
                  <c:v>2.5459000000000001</c:v>
                </c:pt>
                <c:pt idx="3">
                  <c:v>4.0800900000000002</c:v>
                </c:pt>
                <c:pt idx="5">
                  <c:v>8.5181299999999993</c:v>
                </c:pt>
                <c:pt idx="6">
                  <c:v>1.4327799999999999</c:v>
                </c:pt>
                <c:pt idx="7">
                  <c:v>3.1043400000000001</c:v>
                </c:pt>
                <c:pt idx="8">
                  <c:v>2.9939800000000001</c:v>
                </c:pt>
                <c:pt idx="9">
                  <c:v>1.7581100000000001</c:v>
                </c:pt>
                <c:pt idx="10">
                  <c:v>3.5373399999999999</c:v>
                </c:pt>
                <c:pt idx="11">
                  <c:v>1.7381200000000001</c:v>
                </c:pt>
                <c:pt idx="13">
                  <c:v>2.0921400000000001</c:v>
                </c:pt>
                <c:pt idx="14">
                  <c:v>2.8291599999999999</c:v>
                </c:pt>
                <c:pt idx="15">
                  <c:v>2.31969</c:v>
                </c:pt>
                <c:pt idx="17">
                  <c:v>2.6062400000000001</c:v>
                </c:pt>
                <c:pt idx="18">
                  <c:v>0.93818000000000001</c:v>
                </c:pt>
                <c:pt idx="19">
                  <c:v>9.7604500000000005</c:v>
                </c:pt>
                <c:pt idx="20">
                  <c:v>2.5637500000000002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F-478A-ACF4-D0D8029AF1F4}"/>
            </c:ext>
          </c:extLst>
        </c:ser>
        <c:ser>
          <c:idx val="2"/>
          <c:order val="2"/>
          <c:tx>
            <c:strRef>
              <c:f>'14.4,,6'!$P$31</c:f>
              <c:strCache>
                <c:ptCount val="1"/>
                <c:pt idx="0">
                  <c:v> Od prodejců z ČR i jiných zemí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'14.4,,6'!$M$32:$M$52</c:f>
              <c:strCache>
                <c:ptCount val="21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65–74 let</c:v>
                </c:pt>
                <c:pt idx="11">
                  <c:v>75+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Ženy v domácnosti</c:v>
                </c:pt>
                <c:pt idx="19">
                  <c:v>Studenti</c:v>
                </c:pt>
                <c:pt idx="20">
                  <c:v>Starobní důchodci</c:v>
                </c:pt>
              </c:strCache>
            </c:strRef>
          </c:cat>
          <c:val>
            <c:numRef>
              <c:f>'14.4,,6'!$P$32:$P$52</c:f>
              <c:numCache>
                <c:formatCode>General</c:formatCode>
                <c:ptCount val="21"/>
                <c:pt idx="0">
                  <c:v>40.172499999999999</c:v>
                </c:pt>
                <c:pt idx="2">
                  <c:v>37.066299999999998</c:v>
                </c:pt>
                <c:pt idx="3">
                  <c:v>42.904299999999999</c:v>
                </c:pt>
                <c:pt idx="5">
                  <c:v>49.584200000000003</c:v>
                </c:pt>
                <c:pt idx="6">
                  <c:v>49.175699999999999</c:v>
                </c:pt>
                <c:pt idx="7">
                  <c:v>42.881900000000002</c:v>
                </c:pt>
                <c:pt idx="8">
                  <c:v>36.123399999999997</c:v>
                </c:pt>
                <c:pt idx="9">
                  <c:v>29.466200000000001</c:v>
                </c:pt>
                <c:pt idx="10">
                  <c:v>19.735600000000002</c:v>
                </c:pt>
                <c:pt idx="11">
                  <c:v>12.8569</c:v>
                </c:pt>
                <c:pt idx="13">
                  <c:v>34.589100000000002</c:v>
                </c:pt>
                <c:pt idx="14">
                  <c:v>39.884300000000003</c:v>
                </c:pt>
                <c:pt idx="15">
                  <c:v>47.494300000000003</c:v>
                </c:pt>
                <c:pt idx="17">
                  <c:v>41.046599999999998</c:v>
                </c:pt>
                <c:pt idx="18">
                  <c:v>43.884900000000002</c:v>
                </c:pt>
                <c:pt idx="19">
                  <c:v>48.433300000000003</c:v>
                </c:pt>
                <c:pt idx="20">
                  <c:v>17.760400000000001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8F-478A-ACF4-D0D8029AF1F4}"/>
            </c:ext>
          </c:extLst>
        </c:ser>
        <c:ser>
          <c:idx val="3"/>
          <c:order val="3"/>
          <c:tx>
            <c:strRef>
              <c:f>'14.4,,6'!$Q$31</c:f>
              <c:strCache>
                <c:ptCount val="1"/>
                <c:pt idx="0">
                  <c:v> Neznají země prodejců, od nichž nakupují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'14.4,,6'!$M$32:$M$52</c:f>
              <c:strCache>
                <c:ptCount val="21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65–74 let</c:v>
                </c:pt>
                <c:pt idx="11">
                  <c:v>75+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Ženy v domácnosti</c:v>
                </c:pt>
                <c:pt idx="19">
                  <c:v>Studenti</c:v>
                </c:pt>
                <c:pt idx="20">
                  <c:v>Starobní důchodci</c:v>
                </c:pt>
              </c:strCache>
            </c:strRef>
          </c:cat>
          <c:val>
            <c:numRef>
              <c:f>'14.4,,6'!$Q$32:$Q$52</c:f>
              <c:numCache>
                <c:formatCode>General</c:formatCode>
                <c:ptCount val="21"/>
                <c:pt idx="0">
                  <c:v>3.104619999999997</c:v>
                </c:pt>
                <c:pt idx="2">
                  <c:v>3.2616999999999976</c:v>
                </c:pt>
                <c:pt idx="3">
                  <c:v>2.9665099999999995</c:v>
                </c:pt>
                <c:pt idx="5">
                  <c:v>4.082969999999996</c:v>
                </c:pt>
                <c:pt idx="6">
                  <c:v>1.9009199999999993</c:v>
                </c:pt>
                <c:pt idx="7">
                  <c:v>2.8139599999999945</c:v>
                </c:pt>
                <c:pt idx="8">
                  <c:v>3.2853200000000058</c:v>
                </c:pt>
                <c:pt idx="9">
                  <c:v>4.3556899999999956</c:v>
                </c:pt>
                <c:pt idx="10">
                  <c:v>2.5825600000000044</c:v>
                </c:pt>
                <c:pt idx="11">
                  <c:v>3.6513799999999961</c:v>
                </c:pt>
                <c:pt idx="13">
                  <c:v>5.3276599999999945</c:v>
                </c:pt>
                <c:pt idx="14">
                  <c:v>2.4822399999999973</c:v>
                </c:pt>
                <c:pt idx="15">
                  <c:v>1.7738099999999974</c:v>
                </c:pt>
                <c:pt idx="17">
                  <c:v>3.2875599999999991</c:v>
                </c:pt>
                <c:pt idx="18">
                  <c:v>2.7914199999999951</c:v>
                </c:pt>
                <c:pt idx="19">
                  <c:v>2.8863500000000002</c:v>
                </c:pt>
                <c:pt idx="20">
                  <c:v>2.7432500000000068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8F-478A-ACF4-D0D8029AF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2)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"/>
          <c:w val="0.98331969194640145"/>
          <c:h val="0.14406098511733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91959865776256E-2"/>
          <c:y val="0.1173068486835746"/>
          <c:w val="0.89838267052061527"/>
          <c:h val="0.59616374086383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'14._3,,7'!$N$6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D02-40C6-BB4B-45052F14DEC1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8D02-40C6-BB4B-45052F14DEC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D02-40C6-BB4B-45052F14DEC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D02-40C6-BB4B-45052F14DEC1}"/>
              </c:ext>
            </c:extLst>
          </c:dPt>
          <c:dPt>
            <c:idx val="14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5-8D02-40C6-BB4B-45052F14DEC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D02-40C6-BB4B-45052F14DEC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D02-40C6-BB4B-45052F14DEC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D02-40C6-BB4B-45052F14DEC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D02-40C6-BB4B-45052F14DEC1}"/>
              </c:ext>
            </c:extLst>
          </c:dPt>
          <c:dPt>
            <c:idx val="19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13-EC0E-4358-8712-F8348ED746F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D02-40C6-BB4B-45052F14DEC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D02-40C6-BB4B-45052F14DEC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D02-40C6-BB4B-45052F14DEC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D02-40C6-BB4B-45052F14DEC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8D02-40C6-BB4B-45052F14DEC1}"/>
              </c:ext>
            </c:extLst>
          </c:dPt>
          <c:cat>
            <c:strRef>
              <c:f>'14._3,,7'!$M$7:$M$34</c:f>
              <c:strCache>
                <c:ptCount val="28"/>
                <c:pt idx="0">
                  <c:v>Irsko</c:v>
                </c:pt>
                <c:pt idx="1">
                  <c:v>Lucembursko</c:v>
                </c:pt>
                <c:pt idx="2">
                  <c:v>Malta</c:v>
                </c:pt>
                <c:pt idx="3">
                  <c:v>Rakousko</c:v>
                </c:pt>
                <c:pt idx="4">
                  <c:v>Belgie</c:v>
                </c:pt>
                <c:pt idx="5">
                  <c:v>Dánsko</c:v>
                </c:pt>
                <c:pt idx="6">
                  <c:v>Francie</c:v>
                </c:pt>
                <c:pt idx="7">
                  <c:v>Finsko</c:v>
                </c:pt>
                <c:pt idx="8">
                  <c:v>Estonsko</c:v>
                </c:pt>
                <c:pt idx="9">
                  <c:v>Nizozemsko</c:v>
                </c:pt>
                <c:pt idx="10">
                  <c:v>Kypr</c:v>
                </c:pt>
                <c:pt idx="11">
                  <c:v>Slovensko</c:v>
                </c:pt>
                <c:pt idx="12">
                  <c:v>Švédsko</c:v>
                </c:pt>
                <c:pt idx="13">
                  <c:v>Slovinsko</c:v>
                </c:pt>
                <c:pt idx="14">
                  <c:v>Česko</c:v>
                </c:pt>
                <c:pt idx="15">
                  <c:v>Španělsko</c:v>
                </c:pt>
                <c:pt idx="16">
                  <c:v>Lotyšsko</c:v>
                </c:pt>
                <c:pt idx="17">
                  <c:v>Portugalsko</c:v>
                </c:pt>
                <c:pt idx="18">
                  <c:v>Maďarsko</c:v>
                </c:pt>
                <c:pt idx="19">
                  <c:v>EU27</c:v>
                </c:pt>
                <c:pt idx="20">
                  <c:v>Litva</c:v>
                </c:pt>
                <c:pt idx="21">
                  <c:v>Chorvatsko</c:v>
                </c:pt>
                <c:pt idx="22">
                  <c:v>Itálie</c:v>
                </c:pt>
                <c:pt idx="23">
                  <c:v>Německo</c:v>
                </c:pt>
                <c:pt idx="24">
                  <c:v>Řecko</c:v>
                </c:pt>
                <c:pt idx="25">
                  <c:v>Bulharsko</c:v>
                </c:pt>
                <c:pt idx="26">
                  <c:v>Polsko</c:v>
                </c:pt>
                <c:pt idx="27">
                  <c:v>Rumunsko</c:v>
                </c:pt>
              </c:strCache>
            </c:strRef>
          </c:cat>
          <c:val>
            <c:numRef>
              <c:f>'14._3,,7'!$N$7:$N$34</c:f>
              <c:numCache>
                <c:formatCode>General</c:formatCode>
                <c:ptCount val="28"/>
                <c:pt idx="0">
                  <c:v>56.495899999999999</c:v>
                </c:pt>
                <c:pt idx="1">
                  <c:v>55.571400000000004</c:v>
                </c:pt>
                <c:pt idx="2">
                  <c:v>51.766999999999996</c:v>
                </c:pt>
                <c:pt idx="3">
                  <c:v>42.243900000000004</c:v>
                </c:pt>
                <c:pt idx="4">
                  <c:v>41.6417</c:v>
                </c:pt>
                <c:pt idx="5">
                  <c:v>33.564999999999998</c:v>
                </c:pt>
                <c:pt idx="6">
                  <c:v>31.042899999999999</c:v>
                </c:pt>
                <c:pt idx="7">
                  <c:v>30.123699999999999</c:v>
                </c:pt>
                <c:pt idx="8">
                  <c:v>29.808699999999998</c:v>
                </c:pt>
                <c:pt idx="9">
                  <c:v>29.476999999999997</c:v>
                </c:pt>
                <c:pt idx="10">
                  <c:v>28.291500000000003</c:v>
                </c:pt>
                <c:pt idx="11">
                  <c:v>28.100199999999997</c:v>
                </c:pt>
                <c:pt idx="12">
                  <c:v>28.048099999999998</c:v>
                </c:pt>
                <c:pt idx="13">
                  <c:v>26.203700000000001</c:v>
                </c:pt>
                <c:pt idx="14">
                  <c:v>23.378499999999999</c:v>
                </c:pt>
                <c:pt idx="15">
                  <c:v>23.0625</c:v>
                </c:pt>
                <c:pt idx="16">
                  <c:v>22.7254</c:v>
                </c:pt>
                <c:pt idx="17">
                  <c:v>22.6601</c:v>
                </c:pt>
                <c:pt idx="18">
                  <c:v>21.131800000000002</c:v>
                </c:pt>
                <c:pt idx="19">
                  <c:v>20.876000000000001</c:v>
                </c:pt>
                <c:pt idx="20">
                  <c:v>19.366700000000002</c:v>
                </c:pt>
                <c:pt idx="21">
                  <c:v>19.049399999999999</c:v>
                </c:pt>
                <c:pt idx="22">
                  <c:v>16.1934</c:v>
                </c:pt>
                <c:pt idx="23">
                  <c:v>13.286600000000002</c:v>
                </c:pt>
                <c:pt idx="24">
                  <c:v>13.162699999999999</c:v>
                </c:pt>
                <c:pt idx="25">
                  <c:v>8.7622999999999998</c:v>
                </c:pt>
                <c:pt idx="26">
                  <c:v>8.1314999999999991</c:v>
                </c:pt>
                <c:pt idx="27">
                  <c:v>5.6273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D02-40C6-BB4B-45052F14D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'14._3,,7'!$O$6</c:f>
              <c:strCache>
                <c:ptCount val="1"/>
                <c:pt idx="0">
                  <c:v> 25–34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'14._3,,7'!$M$7:$M$34</c:f>
              <c:strCache>
                <c:ptCount val="28"/>
                <c:pt idx="0">
                  <c:v>Irsko</c:v>
                </c:pt>
                <c:pt idx="1">
                  <c:v>Lucembursko</c:v>
                </c:pt>
                <c:pt idx="2">
                  <c:v>Malta</c:v>
                </c:pt>
                <c:pt idx="3">
                  <c:v>Rakousko</c:v>
                </c:pt>
                <c:pt idx="4">
                  <c:v>Belgie</c:v>
                </c:pt>
                <c:pt idx="5">
                  <c:v>Dánsko</c:v>
                </c:pt>
                <c:pt idx="6">
                  <c:v>Francie</c:v>
                </c:pt>
                <c:pt idx="7">
                  <c:v>Finsko</c:v>
                </c:pt>
                <c:pt idx="8">
                  <c:v>Estonsko</c:v>
                </c:pt>
                <c:pt idx="9">
                  <c:v>Nizozemsko</c:v>
                </c:pt>
                <c:pt idx="10">
                  <c:v>Kypr</c:v>
                </c:pt>
                <c:pt idx="11">
                  <c:v>Slovensko</c:v>
                </c:pt>
                <c:pt idx="12">
                  <c:v>Švédsko</c:v>
                </c:pt>
                <c:pt idx="13">
                  <c:v>Slovinsko</c:v>
                </c:pt>
                <c:pt idx="14">
                  <c:v>Česko</c:v>
                </c:pt>
                <c:pt idx="15">
                  <c:v>Španělsko</c:v>
                </c:pt>
                <c:pt idx="16">
                  <c:v>Lotyšsko</c:v>
                </c:pt>
                <c:pt idx="17">
                  <c:v>Portugalsko</c:v>
                </c:pt>
                <c:pt idx="18">
                  <c:v>Maďarsko</c:v>
                </c:pt>
                <c:pt idx="19">
                  <c:v>EU27</c:v>
                </c:pt>
                <c:pt idx="20">
                  <c:v>Litva</c:v>
                </c:pt>
                <c:pt idx="21">
                  <c:v>Chorvatsko</c:v>
                </c:pt>
                <c:pt idx="22">
                  <c:v>Itálie</c:v>
                </c:pt>
                <c:pt idx="23">
                  <c:v>Německo</c:v>
                </c:pt>
                <c:pt idx="24">
                  <c:v>Řecko</c:v>
                </c:pt>
                <c:pt idx="25">
                  <c:v>Bulharsko</c:v>
                </c:pt>
                <c:pt idx="26">
                  <c:v>Polsko</c:v>
                </c:pt>
                <c:pt idx="27">
                  <c:v>Rumunsko</c:v>
                </c:pt>
              </c:strCache>
            </c:strRef>
          </c:xVal>
          <c:yVal>
            <c:numRef>
              <c:f>'14._3,,7'!$O$7:$O$34</c:f>
              <c:numCache>
                <c:formatCode>General</c:formatCode>
                <c:ptCount val="28"/>
                <c:pt idx="0">
                  <c:v>63.9178</c:v>
                </c:pt>
                <c:pt idx="1">
                  <c:v>61.4634</c:v>
                </c:pt>
                <c:pt idx="2">
                  <c:v>70.402500000000003</c:v>
                </c:pt>
                <c:pt idx="3">
                  <c:v>54.660699999999999</c:v>
                </c:pt>
                <c:pt idx="4">
                  <c:v>55.442100000000003</c:v>
                </c:pt>
                <c:pt idx="5">
                  <c:v>37.980000000000004</c:v>
                </c:pt>
                <c:pt idx="6">
                  <c:v>43.530900000000003</c:v>
                </c:pt>
                <c:pt idx="7">
                  <c:v>41.786200000000001</c:v>
                </c:pt>
                <c:pt idx="8">
                  <c:v>43.669499999999999</c:v>
                </c:pt>
                <c:pt idx="9">
                  <c:v>40.1511</c:v>
                </c:pt>
                <c:pt idx="10">
                  <c:v>43.691299999999998</c:v>
                </c:pt>
                <c:pt idx="11">
                  <c:v>42.073999999999998</c:v>
                </c:pt>
                <c:pt idx="12">
                  <c:v>34.969799999999999</c:v>
                </c:pt>
                <c:pt idx="13">
                  <c:v>41.237299999999998</c:v>
                </c:pt>
                <c:pt idx="14">
                  <c:v>40.047399999999996</c:v>
                </c:pt>
                <c:pt idx="15">
                  <c:v>32.103700000000003</c:v>
                </c:pt>
                <c:pt idx="16">
                  <c:v>37.825800000000001</c:v>
                </c:pt>
                <c:pt idx="17">
                  <c:v>45.606299999999997</c:v>
                </c:pt>
                <c:pt idx="18">
                  <c:v>32.426100000000005</c:v>
                </c:pt>
                <c:pt idx="19">
                  <c:v>30.084499999999998</c:v>
                </c:pt>
                <c:pt idx="20">
                  <c:v>37.8005</c:v>
                </c:pt>
                <c:pt idx="21">
                  <c:v>43.2151</c:v>
                </c:pt>
                <c:pt idx="22">
                  <c:v>24.7729</c:v>
                </c:pt>
                <c:pt idx="23">
                  <c:v>19.056600000000003</c:v>
                </c:pt>
                <c:pt idx="24">
                  <c:v>19.532900000000001</c:v>
                </c:pt>
                <c:pt idx="25">
                  <c:v>15.0427</c:v>
                </c:pt>
                <c:pt idx="26">
                  <c:v>12.8109</c:v>
                </c:pt>
                <c:pt idx="27">
                  <c:v>10.1469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D02-40C6-BB4B-45052F14DEC1}"/>
            </c:ext>
          </c:extLst>
        </c:ser>
        <c:ser>
          <c:idx val="2"/>
          <c:order val="2"/>
          <c:tx>
            <c:strRef>
              <c:f>'14._3,,7'!$P$6</c:f>
              <c:strCache>
                <c:ptCount val="1"/>
                <c:pt idx="0">
                  <c:v> 65–74 let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'14._3,,7'!$M$7:$M$34</c:f>
              <c:strCache>
                <c:ptCount val="28"/>
                <c:pt idx="0">
                  <c:v>Irsko</c:v>
                </c:pt>
                <c:pt idx="1">
                  <c:v>Lucembursko</c:v>
                </c:pt>
                <c:pt idx="2">
                  <c:v>Malta</c:v>
                </c:pt>
                <c:pt idx="3">
                  <c:v>Rakousko</c:v>
                </c:pt>
                <c:pt idx="4">
                  <c:v>Belgie</c:v>
                </c:pt>
                <c:pt idx="5">
                  <c:v>Dánsko</c:v>
                </c:pt>
                <c:pt idx="6">
                  <c:v>Francie</c:v>
                </c:pt>
                <c:pt idx="7">
                  <c:v>Finsko</c:v>
                </c:pt>
                <c:pt idx="8">
                  <c:v>Estonsko</c:v>
                </c:pt>
                <c:pt idx="9">
                  <c:v>Nizozemsko</c:v>
                </c:pt>
                <c:pt idx="10">
                  <c:v>Kypr</c:v>
                </c:pt>
                <c:pt idx="11">
                  <c:v>Slovensko</c:v>
                </c:pt>
                <c:pt idx="12">
                  <c:v>Švédsko</c:v>
                </c:pt>
                <c:pt idx="13">
                  <c:v>Slovinsko</c:v>
                </c:pt>
                <c:pt idx="14">
                  <c:v>Česko</c:v>
                </c:pt>
                <c:pt idx="15">
                  <c:v>Španělsko</c:v>
                </c:pt>
                <c:pt idx="16">
                  <c:v>Lotyšsko</c:v>
                </c:pt>
                <c:pt idx="17">
                  <c:v>Portugalsko</c:v>
                </c:pt>
                <c:pt idx="18">
                  <c:v>Maďarsko</c:v>
                </c:pt>
                <c:pt idx="19">
                  <c:v>EU27</c:v>
                </c:pt>
                <c:pt idx="20">
                  <c:v>Litva</c:v>
                </c:pt>
                <c:pt idx="21">
                  <c:v>Chorvatsko</c:v>
                </c:pt>
                <c:pt idx="22">
                  <c:v>Itálie</c:v>
                </c:pt>
                <c:pt idx="23">
                  <c:v>Německo</c:v>
                </c:pt>
                <c:pt idx="24">
                  <c:v>Řecko</c:v>
                </c:pt>
                <c:pt idx="25">
                  <c:v>Bulharsko</c:v>
                </c:pt>
                <c:pt idx="26">
                  <c:v>Polsko</c:v>
                </c:pt>
                <c:pt idx="27">
                  <c:v>Rumunsko</c:v>
                </c:pt>
              </c:strCache>
            </c:strRef>
          </c:xVal>
          <c:yVal>
            <c:numRef>
              <c:f>'14._3,,7'!$P$7:$P$34</c:f>
              <c:numCache>
                <c:formatCode>General</c:formatCode>
                <c:ptCount val="28"/>
                <c:pt idx="0">
                  <c:v>20.4254</c:v>
                </c:pt>
                <c:pt idx="1">
                  <c:v>37.307200000000002</c:v>
                </c:pt>
                <c:pt idx="2">
                  <c:v>11.0162</c:v>
                </c:pt>
                <c:pt idx="3">
                  <c:v>17.102600000000002</c:v>
                </c:pt>
                <c:pt idx="4">
                  <c:v>18.223500000000001</c:v>
                </c:pt>
                <c:pt idx="5">
                  <c:v>13.504799999999999</c:v>
                </c:pt>
                <c:pt idx="6">
                  <c:v>11.885900000000001</c:v>
                </c:pt>
                <c:pt idx="7">
                  <c:v>8.5892999999999997</c:v>
                </c:pt>
                <c:pt idx="8">
                  <c:v>7.2949000000000002</c:v>
                </c:pt>
                <c:pt idx="9">
                  <c:v>12.447999999999999</c:v>
                </c:pt>
                <c:pt idx="10">
                  <c:v>4.4966999999999997</c:v>
                </c:pt>
                <c:pt idx="11">
                  <c:v>8.6005000000000003</c:v>
                </c:pt>
                <c:pt idx="12">
                  <c:v>12.566599999999999</c:v>
                </c:pt>
                <c:pt idx="13">
                  <c:v>6.2610000000000001</c:v>
                </c:pt>
                <c:pt idx="14">
                  <c:v>4.1689999999999996</c:v>
                </c:pt>
                <c:pt idx="15">
                  <c:v>7.5888999999999998</c:v>
                </c:pt>
                <c:pt idx="16">
                  <c:v>4.1682999999999995</c:v>
                </c:pt>
                <c:pt idx="17">
                  <c:v>3.4060000000000001</c:v>
                </c:pt>
                <c:pt idx="18">
                  <c:v>5.9846000000000004</c:v>
                </c:pt>
                <c:pt idx="19">
                  <c:v>7.1133000000000006</c:v>
                </c:pt>
                <c:pt idx="20">
                  <c:v>1.9813000000000001</c:v>
                </c:pt>
                <c:pt idx="21">
                  <c:v>2.6926999999999999</c:v>
                </c:pt>
                <c:pt idx="22">
                  <c:v>5.3246000000000002</c:v>
                </c:pt>
                <c:pt idx="23">
                  <c:v>5.8311999999999999</c:v>
                </c:pt>
                <c:pt idx="24">
                  <c:v>1.8780999999999999</c:v>
                </c:pt>
                <c:pt idx="25">
                  <c:v>0.61180000000000001</c:v>
                </c:pt>
                <c:pt idx="26">
                  <c:v>1.5285</c:v>
                </c:pt>
                <c:pt idx="27">
                  <c:v>0.6411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D02-40C6-BB4B-45052F14D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7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8.4428355927158596E-2"/>
          <c:y val="2.079662138549962E-2"/>
          <c:w val="0.41992838143554201"/>
          <c:h val="6.397582655109287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</xdr:row>
      <xdr:rowOff>76201</xdr:rowOff>
    </xdr:from>
    <xdr:to>
      <xdr:col>9</xdr:col>
      <xdr:colOff>426720</xdr:colOff>
      <xdr:row>52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7620</xdr:rowOff>
    </xdr:from>
    <xdr:to>
      <xdr:col>7</xdr:col>
      <xdr:colOff>731520</xdr:colOff>
      <xdr:row>42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95250</xdr:rowOff>
    </xdr:from>
    <xdr:to>
      <xdr:col>8</xdr:col>
      <xdr:colOff>0</xdr:colOff>
      <xdr:row>53</xdr:row>
      <xdr:rowOff>57150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7619</xdr:rowOff>
    </xdr:from>
    <xdr:to>
      <xdr:col>10</xdr:col>
      <xdr:colOff>7620</xdr:colOff>
      <xdr:row>55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213360</xdr:colOff>
      <xdr:row>4</xdr:row>
      <xdr:rowOff>38100</xdr:rowOff>
    </xdr:from>
    <xdr:to>
      <xdr:col>9</xdr:col>
      <xdr:colOff>484632</xdr:colOff>
      <xdr:row>34</xdr:row>
      <xdr:rowOff>284988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971550"/>
          <a:ext cx="5452872" cy="48188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1905</xdr:rowOff>
    </xdr:from>
    <xdr:to>
      <xdr:col>8</xdr:col>
      <xdr:colOff>0</xdr:colOff>
      <xdr:row>52</xdr:row>
      <xdr:rowOff>116205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7620</xdr:rowOff>
    </xdr:from>
    <xdr:to>
      <xdr:col>7</xdr:col>
      <xdr:colOff>731520</xdr:colOff>
      <xdr:row>42</xdr:row>
      <xdr:rowOff>38100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7619</xdr:rowOff>
    </xdr:from>
    <xdr:to>
      <xdr:col>9</xdr:col>
      <xdr:colOff>434340</xdr:colOff>
      <xdr:row>55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220980</xdr:colOff>
      <xdr:row>4</xdr:row>
      <xdr:rowOff>7620</xdr:rowOff>
    </xdr:from>
    <xdr:to>
      <xdr:col>9</xdr:col>
      <xdr:colOff>482727</xdr:colOff>
      <xdr:row>35</xdr:row>
      <xdr:rowOff>3048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941070"/>
          <a:ext cx="5443347" cy="48246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257174</xdr:rowOff>
    </xdr:from>
    <xdr:to>
      <xdr:col>9</xdr:col>
      <xdr:colOff>426720</xdr:colOff>
      <xdr:row>55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104774</xdr:rowOff>
    </xdr:from>
    <xdr:to>
      <xdr:col>10</xdr:col>
      <xdr:colOff>60960</xdr:colOff>
      <xdr:row>54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335280</xdr:colOff>
      <xdr:row>4</xdr:row>
      <xdr:rowOff>68580</xdr:rowOff>
    </xdr:from>
    <xdr:to>
      <xdr:col>10</xdr:col>
      <xdr:colOff>8382</xdr:colOff>
      <xdr:row>35</xdr:row>
      <xdr:rowOff>3048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992505"/>
          <a:ext cx="5435727" cy="48207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76200</xdr:rowOff>
    </xdr:from>
    <xdr:to>
      <xdr:col>9</xdr:col>
      <xdr:colOff>403860</xdr:colOff>
      <xdr:row>52</xdr:row>
      <xdr:rowOff>137160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/>
  </sheetViews>
  <sheetFormatPr defaultColWidth="9.140625" defaultRowHeight="15" x14ac:dyDescent="0.25"/>
  <cols>
    <col min="1" max="1" width="11.7109375" style="2" customWidth="1"/>
    <col min="2" max="2" width="2.7109375" style="2" customWidth="1"/>
    <col min="3" max="3" width="1.7109375" style="2" customWidth="1"/>
    <col min="4" max="16384" width="9.140625" style="2"/>
  </cols>
  <sheetData>
    <row r="1" spans="1:10" s="114" customFormat="1" ht="30" customHeight="1" x14ac:dyDescent="0.2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5.450000000000003" customHeight="1" x14ac:dyDescent="0.25">
      <c r="A2" s="120" t="s">
        <v>0</v>
      </c>
      <c r="B2" s="3"/>
      <c r="C2" s="3"/>
      <c r="D2" s="3"/>
      <c r="E2" s="3"/>
      <c r="F2" s="1"/>
      <c r="G2" s="1"/>
      <c r="H2" s="1"/>
    </row>
    <row r="3" spans="1:10" ht="13.9" customHeight="1" x14ac:dyDescent="0.25">
      <c r="A3" s="3"/>
      <c r="B3" s="3"/>
      <c r="C3" s="3"/>
      <c r="D3" s="3"/>
      <c r="E3" s="3"/>
      <c r="F3" s="1"/>
      <c r="G3" s="1"/>
      <c r="H3" s="1"/>
    </row>
    <row r="4" spans="1:10" x14ac:dyDescent="0.25">
      <c r="A4" s="4"/>
      <c r="B4" s="4"/>
      <c r="C4" s="4"/>
      <c r="D4" s="4"/>
      <c r="E4" s="4"/>
    </row>
    <row r="5" spans="1:10" x14ac:dyDescent="0.25">
      <c r="A5" s="5" t="s">
        <v>1</v>
      </c>
      <c r="B5" s="4"/>
      <c r="C5" s="4"/>
      <c r="D5" s="4"/>
      <c r="E5" s="4"/>
    </row>
    <row r="6" spans="1:10" x14ac:dyDescent="0.25">
      <c r="A6" s="6" t="s">
        <v>2</v>
      </c>
      <c r="B6" s="4" t="s">
        <v>3</v>
      </c>
      <c r="C6" s="7"/>
      <c r="D6" s="4"/>
      <c r="E6" s="4"/>
      <c r="H6" s="8"/>
      <c r="I6" s="8"/>
    </row>
    <row r="7" spans="1:10" x14ac:dyDescent="0.25">
      <c r="A7" s="6" t="s">
        <v>4</v>
      </c>
      <c r="B7" s="4" t="s">
        <v>5</v>
      </c>
      <c r="C7" s="7"/>
      <c r="D7" s="4"/>
      <c r="E7" s="4"/>
      <c r="H7" s="8"/>
      <c r="I7" s="8"/>
    </row>
    <row r="8" spans="1:10" x14ac:dyDescent="0.25">
      <c r="A8" s="6" t="s">
        <v>6</v>
      </c>
      <c r="B8" s="4" t="s">
        <v>7</v>
      </c>
      <c r="C8" s="7"/>
      <c r="D8" s="4"/>
      <c r="E8" s="4"/>
      <c r="H8" s="8"/>
    </row>
    <row r="9" spans="1:10" x14ac:dyDescent="0.25">
      <c r="A9" s="6" t="s">
        <v>8</v>
      </c>
      <c r="B9" s="4" t="s">
        <v>9</v>
      </c>
      <c r="C9" s="7"/>
      <c r="D9" s="4"/>
      <c r="E9" s="4"/>
      <c r="H9" s="8"/>
      <c r="I9" s="8"/>
    </row>
    <row r="10" spans="1:10" x14ac:dyDescent="0.25">
      <c r="A10" s="6" t="s">
        <v>10</v>
      </c>
      <c r="B10" s="4" t="s">
        <v>11</v>
      </c>
      <c r="C10" s="7"/>
      <c r="D10" s="4"/>
      <c r="E10" s="4"/>
      <c r="H10" s="8"/>
      <c r="I10" s="8"/>
    </row>
    <row r="11" spans="1:10" x14ac:dyDescent="0.25">
      <c r="A11" s="6" t="s">
        <v>12</v>
      </c>
      <c r="B11" s="4" t="s">
        <v>13</v>
      </c>
      <c r="C11" s="7"/>
      <c r="D11" s="4"/>
      <c r="E11" s="4"/>
      <c r="H11" s="8"/>
      <c r="I11" s="8"/>
    </row>
    <row r="12" spans="1:10" x14ac:dyDescent="0.25">
      <c r="A12" s="6" t="s">
        <v>14</v>
      </c>
      <c r="B12" s="4" t="s">
        <v>15</v>
      </c>
      <c r="C12" s="7"/>
      <c r="D12" s="4"/>
      <c r="E12" s="4"/>
      <c r="H12" s="8"/>
    </row>
    <row r="13" spans="1:10" x14ac:dyDescent="0.25">
      <c r="A13" s="4"/>
      <c r="B13" s="4"/>
      <c r="C13" s="4"/>
      <c r="D13" s="4"/>
      <c r="E13" s="4"/>
    </row>
    <row r="14" spans="1:10" x14ac:dyDescent="0.25">
      <c r="A14" s="5" t="s">
        <v>16</v>
      </c>
      <c r="B14" s="4"/>
      <c r="C14" s="4"/>
      <c r="D14" s="4"/>
      <c r="E14" s="4"/>
    </row>
    <row r="15" spans="1:10" x14ac:dyDescent="0.25">
      <c r="A15" s="6" t="s">
        <v>17</v>
      </c>
      <c r="B15" s="4" t="s">
        <v>18</v>
      </c>
      <c r="C15" s="9"/>
      <c r="D15" s="4"/>
      <c r="E15" s="4"/>
    </row>
    <row r="16" spans="1:10" x14ac:dyDescent="0.25">
      <c r="A16" s="6" t="s">
        <v>19</v>
      </c>
      <c r="B16" s="4" t="s">
        <v>20</v>
      </c>
      <c r="C16" s="4"/>
      <c r="D16" s="4"/>
      <c r="E16" s="4"/>
    </row>
    <row r="17" spans="1:5" x14ac:dyDescent="0.25">
      <c r="A17" s="6" t="s">
        <v>21</v>
      </c>
      <c r="B17" s="4" t="s">
        <v>22</v>
      </c>
      <c r="C17" s="4"/>
      <c r="D17" s="4"/>
      <c r="E17" s="4"/>
    </row>
    <row r="18" spans="1:5" x14ac:dyDescent="0.25">
      <c r="A18" s="6" t="s">
        <v>23</v>
      </c>
      <c r="B18" s="4" t="s">
        <v>24</v>
      </c>
      <c r="C18" s="4"/>
      <c r="D18" s="4"/>
      <c r="E18" s="4"/>
    </row>
    <row r="19" spans="1:5" x14ac:dyDescent="0.25">
      <c r="A19" s="6" t="s">
        <v>25</v>
      </c>
      <c r="B19" s="4" t="s">
        <v>26</v>
      </c>
      <c r="C19" s="4"/>
      <c r="D19" s="4"/>
      <c r="E19" s="4"/>
    </row>
    <row r="20" spans="1:5" x14ac:dyDescent="0.25">
      <c r="A20" s="6" t="s">
        <v>27</v>
      </c>
      <c r="B20" s="4" t="s">
        <v>28</v>
      </c>
      <c r="C20" s="4"/>
      <c r="D20" s="4"/>
      <c r="E20" s="4"/>
    </row>
    <row r="21" spans="1:5" x14ac:dyDescent="0.25">
      <c r="A21" s="6" t="s">
        <v>29</v>
      </c>
      <c r="B21" s="4" t="s">
        <v>30</v>
      </c>
      <c r="C21" s="4"/>
      <c r="D21" s="4"/>
      <c r="E21" s="4"/>
    </row>
    <row r="22" spans="1:5" x14ac:dyDescent="0.25">
      <c r="A22" s="6" t="s">
        <v>31</v>
      </c>
      <c r="B22" s="4" t="s">
        <v>32</v>
      </c>
      <c r="C22" s="4"/>
      <c r="D22" s="4"/>
      <c r="E22" s="4"/>
    </row>
    <row r="23" spans="1:5" x14ac:dyDescent="0.25">
      <c r="A23" s="10"/>
      <c r="B23" s="9"/>
      <c r="C23" s="4"/>
      <c r="D23" s="4"/>
      <c r="E23" s="4"/>
    </row>
    <row r="24" spans="1:5" x14ac:dyDescent="0.25">
      <c r="A24" s="5" t="s">
        <v>33</v>
      </c>
      <c r="B24" s="9"/>
      <c r="C24" s="4"/>
      <c r="D24" s="4"/>
      <c r="E24" s="4"/>
    </row>
    <row r="25" spans="1:5" x14ac:dyDescent="0.25">
      <c r="A25" s="11" t="s">
        <v>34</v>
      </c>
      <c r="B25" s="4"/>
      <c r="C25" s="4"/>
      <c r="D25" s="4" t="s">
        <v>22</v>
      </c>
      <c r="E25" s="4"/>
    </row>
    <row r="26" spans="1:5" x14ac:dyDescent="0.25">
      <c r="A26" s="6" t="s">
        <v>35</v>
      </c>
      <c r="B26" s="4"/>
      <c r="C26" s="4"/>
      <c r="D26" s="4" t="s">
        <v>26</v>
      </c>
      <c r="E26" s="4"/>
    </row>
    <row r="27" spans="1:5" x14ac:dyDescent="0.25">
      <c r="A27" s="6" t="s">
        <v>36</v>
      </c>
      <c r="B27" s="4"/>
      <c r="C27" s="4"/>
      <c r="D27" s="4" t="s">
        <v>30</v>
      </c>
      <c r="E27" s="4"/>
    </row>
    <row r="28" spans="1:5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  <row r="30" spans="1:5" x14ac:dyDescent="0.25">
      <c r="A30" s="4"/>
      <c r="B30" s="4"/>
      <c r="C30" s="4"/>
      <c r="D30" s="4"/>
      <c r="E30" s="4"/>
    </row>
  </sheetData>
  <hyperlinks>
    <hyperlink ref="A26" location="'13_2,,6'!A1" display="Kartogram 13.2: "/>
    <hyperlink ref="A7" location="'14.2,,2'!A1" display="Tab. 14.2: "/>
    <hyperlink ref="A8" location="'14.3,,3,,4'!A1" display="Tab. 14.3: "/>
    <hyperlink ref="A9" location="'14.4,,5'!A1" display="Tab. 14.4: "/>
    <hyperlink ref="A10" location="'14.5,6'!A1" display="Tab. 14.5: "/>
    <hyperlink ref="A11" location="'14.5,6'!A1" display="Tab. 14.6: "/>
    <hyperlink ref="A12" location="'14.7,,6'!A1" display="Tab. 14.7: "/>
    <hyperlink ref="A15" location="'14.1,,1'!A1" display="Graf 14.1: "/>
    <hyperlink ref="A16" location="'14.2,,2'!A1" display="Graf 14.2: "/>
    <hyperlink ref="A17" location="'14.3,,3,,4'!A1" display="Graf 14.3: "/>
    <hyperlink ref="A18" location="'14.3,,3,,4'!A1" display="Graf 14.4: "/>
    <hyperlink ref="A19" location="'14.4,,5'!A1" display="Graf 14.5: "/>
    <hyperlink ref="A20" location="'14.7,,6'!A1" display="Graf 14.6: "/>
    <hyperlink ref="A21" location="'14.8,,7'!A1" display="Graf 14.7: "/>
    <hyperlink ref="A22" location="'14.9,,8'!A1" display="Graf 14.8: "/>
    <hyperlink ref="A25" location="'14._1,,10'!A1" display="Kartogram 14.1: "/>
    <hyperlink ref="A27" location="'13_2,,6'!A1" display="Kartogram 13.2: "/>
    <hyperlink ref="A6" location="'14.1,,1'!A1" display="Tab. 14.1: 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64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13" customWidth="1"/>
    <col min="2" max="10" width="7.140625" style="13" customWidth="1"/>
    <col min="11" max="14" width="7.28515625" style="13" customWidth="1"/>
    <col min="15" max="16384" width="9.140625" style="13"/>
  </cols>
  <sheetData>
    <row r="1" spans="1:23" ht="30" customHeight="1" x14ac:dyDescent="0.2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</row>
    <row r="2" spans="1:23" ht="12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23" s="39" customFormat="1" ht="14.45" customHeight="1" x14ac:dyDescent="0.2">
      <c r="A3" s="128" t="s">
        <v>157</v>
      </c>
      <c r="B3" s="128"/>
      <c r="C3" s="128"/>
      <c r="D3" s="128"/>
      <c r="E3" s="128"/>
      <c r="F3" s="128"/>
      <c r="G3" s="128"/>
      <c r="H3" s="128"/>
      <c r="I3" s="128"/>
      <c r="J3" s="128"/>
      <c r="L3" s="13"/>
      <c r="M3" s="13"/>
      <c r="N3" s="13"/>
      <c r="O3" s="13"/>
      <c r="P3" s="13"/>
      <c r="Q3" s="13"/>
      <c r="S3" s="13"/>
      <c r="T3" s="13"/>
      <c r="V3" s="13"/>
      <c r="W3" s="13"/>
    </row>
    <row r="4" spans="1:23" ht="2.4500000000000002" customHeight="1" thickBot="1" x14ac:dyDescent="0.25">
      <c r="A4" s="106"/>
      <c r="B4" s="107"/>
      <c r="C4" s="14"/>
      <c r="D4" s="14"/>
      <c r="E4" s="14"/>
      <c r="F4" s="14"/>
      <c r="G4" s="14"/>
      <c r="H4" s="14"/>
      <c r="I4" s="14"/>
      <c r="J4" s="14"/>
    </row>
    <row r="5" spans="1:23" ht="21.75" customHeight="1" x14ac:dyDescent="0.2">
      <c r="A5" s="122"/>
      <c r="B5" s="129" t="s">
        <v>158</v>
      </c>
      <c r="C5" s="129"/>
      <c r="D5" s="130"/>
      <c r="E5" s="129" t="s">
        <v>159</v>
      </c>
      <c r="F5" s="129"/>
      <c r="G5" s="130"/>
      <c r="H5" s="131" t="s">
        <v>160</v>
      </c>
      <c r="I5" s="129"/>
      <c r="J5" s="129"/>
    </row>
    <row r="6" spans="1:23" ht="12" customHeight="1" thickBot="1" x14ac:dyDescent="0.25">
      <c r="A6" s="123"/>
      <c r="B6" s="17" t="s">
        <v>41</v>
      </c>
      <c r="C6" s="18" t="s">
        <v>42</v>
      </c>
      <c r="D6" s="19" t="s">
        <v>43</v>
      </c>
      <c r="E6" s="17" t="s">
        <v>41</v>
      </c>
      <c r="F6" s="18" t="s">
        <v>42</v>
      </c>
      <c r="G6" s="19" t="s">
        <v>43</v>
      </c>
      <c r="H6" s="17" t="s">
        <v>41</v>
      </c>
      <c r="I6" s="18" t="s">
        <v>42</v>
      </c>
      <c r="J6" s="20" t="s">
        <v>43</v>
      </c>
    </row>
    <row r="7" spans="1:23" ht="12" customHeight="1" x14ac:dyDescent="0.2">
      <c r="A7" s="21" t="s">
        <v>46</v>
      </c>
      <c r="B7" s="22">
        <v>1256.7</v>
      </c>
      <c r="C7" s="23">
        <v>14.71</v>
      </c>
      <c r="D7" s="24">
        <v>23.367000000000001</v>
      </c>
      <c r="E7" s="22">
        <v>556.20000000000005</v>
      </c>
      <c r="F7" s="23">
        <v>6.51</v>
      </c>
      <c r="G7" s="24">
        <v>10.342000000000001</v>
      </c>
      <c r="H7" s="22">
        <v>331.7</v>
      </c>
      <c r="I7" s="23">
        <v>3.8820000000000001</v>
      </c>
      <c r="J7" s="25">
        <v>6.1669999999999998</v>
      </c>
    </row>
    <row r="8" spans="1:23" ht="12" customHeight="1" x14ac:dyDescent="0.2">
      <c r="A8" s="26" t="s">
        <v>47</v>
      </c>
      <c r="B8" s="27"/>
      <c r="C8" s="28"/>
      <c r="D8" s="29"/>
      <c r="E8" s="27"/>
      <c r="F8" s="28"/>
      <c r="G8" s="29"/>
      <c r="H8" s="27"/>
      <c r="I8" s="28"/>
      <c r="J8" s="30"/>
    </row>
    <row r="9" spans="1:23" ht="12" customHeight="1" x14ac:dyDescent="0.2">
      <c r="A9" s="31" t="s">
        <v>48</v>
      </c>
      <c r="B9" s="32">
        <v>571.1</v>
      </c>
      <c r="C9" s="33">
        <v>13.907</v>
      </c>
      <c r="D9" s="34">
        <v>22.268999999999998</v>
      </c>
      <c r="E9" s="32">
        <v>220.7</v>
      </c>
      <c r="F9" s="33">
        <v>5.3739999999999997</v>
      </c>
      <c r="G9" s="34">
        <v>8.6050000000000004</v>
      </c>
      <c r="H9" s="32">
        <v>145.80000000000001</v>
      </c>
      <c r="I9" s="33">
        <v>3.5510000000000002</v>
      </c>
      <c r="J9" s="35">
        <v>5.6859999999999999</v>
      </c>
    </row>
    <row r="10" spans="1:23" ht="12" customHeight="1" x14ac:dyDescent="0.2">
      <c r="A10" s="31" t="s">
        <v>49</v>
      </c>
      <c r="B10" s="32">
        <v>685.7</v>
      </c>
      <c r="C10" s="33">
        <v>15.452999999999999</v>
      </c>
      <c r="D10" s="34">
        <v>24.367999999999999</v>
      </c>
      <c r="E10" s="32">
        <v>335.5</v>
      </c>
      <c r="F10" s="33">
        <v>7.5620000000000003</v>
      </c>
      <c r="G10" s="34">
        <v>11.925000000000001</v>
      </c>
      <c r="H10" s="32">
        <v>185.8</v>
      </c>
      <c r="I10" s="33">
        <v>4.1879999999999997</v>
      </c>
      <c r="J10" s="35">
        <v>6.6050000000000004</v>
      </c>
    </row>
    <row r="11" spans="1:23" ht="12" customHeight="1" x14ac:dyDescent="0.2">
      <c r="A11" s="26" t="s">
        <v>50</v>
      </c>
      <c r="B11" s="27"/>
      <c r="C11" s="28"/>
      <c r="D11" s="29"/>
      <c r="E11" s="27"/>
      <c r="F11" s="28"/>
      <c r="G11" s="29"/>
      <c r="H11" s="27"/>
      <c r="I11" s="28"/>
      <c r="J11" s="30"/>
    </row>
    <row r="12" spans="1:23" ht="12" customHeight="1" x14ac:dyDescent="0.2">
      <c r="A12" s="31" t="s">
        <v>51</v>
      </c>
      <c r="B12" s="32">
        <v>166.9</v>
      </c>
      <c r="C12" s="33">
        <v>17.731000000000002</v>
      </c>
      <c r="D12" s="34">
        <v>21.507000000000001</v>
      </c>
      <c r="E12" s="32">
        <v>75.3</v>
      </c>
      <c r="F12" s="33">
        <v>8.0039999999999996</v>
      </c>
      <c r="G12" s="34">
        <v>9.7080000000000002</v>
      </c>
      <c r="H12" s="32">
        <v>44.5</v>
      </c>
      <c r="I12" s="33">
        <v>4.7270000000000003</v>
      </c>
      <c r="J12" s="35">
        <v>5.734</v>
      </c>
    </row>
    <row r="13" spans="1:23" ht="12" customHeight="1" x14ac:dyDescent="0.2">
      <c r="A13" s="31" t="s">
        <v>52</v>
      </c>
      <c r="B13" s="32">
        <v>290.89999999999998</v>
      </c>
      <c r="C13" s="33">
        <v>23.843</v>
      </c>
      <c r="D13" s="34">
        <v>27.021999999999998</v>
      </c>
      <c r="E13" s="32">
        <v>152.69999999999999</v>
      </c>
      <c r="F13" s="33">
        <v>12.516999999999999</v>
      </c>
      <c r="G13" s="34">
        <v>14.186</v>
      </c>
      <c r="H13" s="32">
        <v>77.3</v>
      </c>
      <c r="I13" s="33">
        <v>6.34</v>
      </c>
      <c r="J13" s="35">
        <v>7.1849999999999996</v>
      </c>
    </row>
    <row r="14" spans="1:23" ht="12" customHeight="1" x14ac:dyDescent="0.2">
      <c r="A14" s="31" t="s">
        <v>53</v>
      </c>
      <c r="B14" s="32">
        <v>327.2</v>
      </c>
      <c r="C14" s="33">
        <v>22.64</v>
      </c>
      <c r="D14" s="34">
        <v>26.977</v>
      </c>
      <c r="E14" s="32">
        <v>116.8</v>
      </c>
      <c r="F14" s="33">
        <v>8.0790000000000006</v>
      </c>
      <c r="G14" s="34">
        <v>9.6270000000000007</v>
      </c>
      <c r="H14" s="32">
        <v>75.3</v>
      </c>
      <c r="I14" s="33">
        <v>5.2080000000000002</v>
      </c>
      <c r="J14" s="35">
        <v>6.2060000000000004</v>
      </c>
    </row>
    <row r="15" spans="1:23" ht="12" customHeight="1" x14ac:dyDescent="0.2">
      <c r="A15" s="31" t="s">
        <v>54</v>
      </c>
      <c r="B15" s="32">
        <v>287.39999999999998</v>
      </c>
      <c r="C15" s="33">
        <v>18.405999999999999</v>
      </c>
      <c r="D15" s="34">
        <v>24.347999999999999</v>
      </c>
      <c r="E15" s="32">
        <v>129.5</v>
      </c>
      <c r="F15" s="33">
        <v>8.2929999999999993</v>
      </c>
      <c r="G15" s="34">
        <v>10.97</v>
      </c>
      <c r="H15" s="32">
        <v>87.8</v>
      </c>
      <c r="I15" s="33">
        <v>5.6260000000000003</v>
      </c>
      <c r="J15" s="35">
        <v>7.4420000000000002</v>
      </c>
    </row>
    <row r="16" spans="1:23" ht="12" customHeight="1" x14ac:dyDescent="0.2">
      <c r="A16" s="31" t="s">
        <v>55</v>
      </c>
      <c r="B16" s="32">
        <v>127.9</v>
      </c>
      <c r="C16" s="33">
        <v>10.441000000000001</v>
      </c>
      <c r="D16" s="34">
        <v>18.475999999999999</v>
      </c>
      <c r="E16" s="32">
        <v>56</v>
      </c>
      <c r="F16" s="33">
        <v>4.5739999999999998</v>
      </c>
      <c r="G16" s="34">
        <v>8.0950000000000006</v>
      </c>
      <c r="H16" s="32">
        <v>32.700000000000003</v>
      </c>
      <c r="I16" s="33">
        <v>2.6709999999999998</v>
      </c>
      <c r="J16" s="35">
        <v>4.726</v>
      </c>
    </row>
    <row r="17" spans="1:19" ht="12" customHeight="1" x14ac:dyDescent="0.2">
      <c r="A17" s="31" t="s">
        <v>56</v>
      </c>
      <c r="B17" s="32">
        <v>38.200000000000003</v>
      </c>
      <c r="C17" s="33">
        <v>3.0449999999999999</v>
      </c>
      <c r="D17" s="34">
        <v>11.148</v>
      </c>
      <c r="E17" s="32">
        <v>20.6</v>
      </c>
      <c r="F17" s="33">
        <v>1.64</v>
      </c>
      <c r="G17" s="34">
        <v>6.0060000000000002</v>
      </c>
      <c r="H17" s="32">
        <v>9.1999999999999993</v>
      </c>
      <c r="I17" s="33">
        <v>0.73199999999999998</v>
      </c>
      <c r="J17" s="35">
        <v>2.6819999999999999</v>
      </c>
    </row>
    <row r="18" spans="1:19" ht="12" customHeight="1" x14ac:dyDescent="0.2">
      <c r="A18" s="31" t="s">
        <v>57</v>
      </c>
      <c r="B18" s="32">
        <v>18.3</v>
      </c>
      <c r="C18" s="33">
        <v>2.0449999999999999</v>
      </c>
      <c r="D18" s="34">
        <v>18.734000000000002</v>
      </c>
      <c r="E18" s="32">
        <v>5.3</v>
      </c>
      <c r="F18" s="33">
        <v>0.59599999999999997</v>
      </c>
      <c r="G18" s="34">
        <v>5.4569999999999999</v>
      </c>
      <c r="H18" s="32">
        <v>4.8</v>
      </c>
      <c r="I18" s="33">
        <v>0.53700000000000003</v>
      </c>
      <c r="J18" s="35">
        <v>4.9210000000000003</v>
      </c>
    </row>
    <row r="19" spans="1:19" ht="12" customHeight="1" x14ac:dyDescent="0.2">
      <c r="A19" s="26" t="s">
        <v>155</v>
      </c>
      <c r="B19" s="27"/>
      <c r="C19" s="28"/>
      <c r="D19" s="29"/>
      <c r="E19" s="27"/>
      <c r="F19" s="28"/>
      <c r="G19" s="29"/>
      <c r="H19" s="27"/>
      <c r="I19" s="28"/>
      <c r="J19" s="30"/>
    </row>
    <row r="20" spans="1:19" ht="12" customHeight="1" x14ac:dyDescent="0.2">
      <c r="A20" s="31" t="s">
        <v>59</v>
      </c>
      <c r="B20" s="32">
        <v>11</v>
      </c>
      <c r="C20" s="33">
        <v>3.597</v>
      </c>
      <c r="D20" s="34">
        <v>9.3030000000000008</v>
      </c>
      <c r="E20" s="32">
        <v>5.9</v>
      </c>
      <c r="F20" s="33">
        <v>1.9159999999999999</v>
      </c>
      <c r="G20" s="34">
        <v>4.9539999999999997</v>
      </c>
      <c r="H20" s="32">
        <v>0.4</v>
      </c>
      <c r="I20" s="33">
        <v>0.124</v>
      </c>
      <c r="J20" s="35">
        <v>0.32100000000000001</v>
      </c>
    </row>
    <row r="21" spans="1:19" ht="12" customHeight="1" x14ac:dyDescent="0.2">
      <c r="A21" s="31" t="s">
        <v>60</v>
      </c>
      <c r="B21" s="32">
        <v>231.3</v>
      </c>
      <c r="C21" s="33">
        <v>13.904</v>
      </c>
      <c r="D21" s="34">
        <v>21.651</v>
      </c>
      <c r="E21" s="32">
        <v>105.3</v>
      </c>
      <c r="F21" s="33">
        <v>6.3319999999999999</v>
      </c>
      <c r="G21" s="34">
        <v>9.859</v>
      </c>
      <c r="H21" s="32">
        <v>53.9</v>
      </c>
      <c r="I21" s="33">
        <v>3.24</v>
      </c>
      <c r="J21" s="35">
        <v>5.0449999999999999</v>
      </c>
    </row>
    <row r="22" spans="1:19" ht="12" customHeight="1" x14ac:dyDescent="0.2">
      <c r="A22" s="31" t="s">
        <v>61</v>
      </c>
      <c r="B22" s="32">
        <v>400.9</v>
      </c>
      <c r="C22" s="33">
        <v>18.684000000000001</v>
      </c>
      <c r="D22" s="34">
        <v>22.733000000000001</v>
      </c>
      <c r="E22" s="32">
        <v>212.4</v>
      </c>
      <c r="F22" s="33">
        <v>9.9009999999999998</v>
      </c>
      <c r="G22" s="34">
        <v>12.045999999999999</v>
      </c>
      <c r="H22" s="32">
        <v>127.6</v>
      </c>
      <c r="I22" s="33">
        <v>5.9450000000000003</v>
      </c>
      <c r="J22" s="35">
        <v>7.2329999999999997</v>
      </c>
    </row>
    <row r="23" spans="1:19" ht="12" customHeight="1" x14ac:dyDescent="0.2">
      <c r="A23" s="31" t="s">
        <v>62</v>
      </c>
      <c r="B23" s="32">
        <v>390.1</v>
      </c>
      <c r="C23" s="33">
        <v>29.209</v>
      </c>
      <c r="D23" s="34">
        <v>32.203000000000003</v>
      </c>
      <c r="E23" s="32">
        <v>131.30000000000001</v>
      </c>
      <c r="F23" s="33">
        <v>9.8330000000000002</v>
      </c>
      <c r="G23" s="34">
        <v>10.840999999999999</v>
      </c>
      <c r="H23" s="32">
        <v>91.3</v>
      </c>
      <c r="I23" s="33">
        <v>6.8380000000000001</v>
      </c>
      <c r="J23" s="35">
        <v>7.5389999999999997</v>
      </c>
    </row>
    <row r="24" spans="1:19" ht="12" customHeight="1" x14ac:dyDescent="0.2">
      <c r="A24" s="26" t="s">
        <v>63</v>
      </c>
      <c r="B24" s="27"/>
      <c r="C24" s="28"/>
      <c r="D24" s="29"/>
      <c r="E24" s="27"/>
      <c r="F24" s="28"/>
      <c r="G24" s="29"/>
      <c r="H24" s="27"/>
      <c r="I24" s="28"/>
      <c r="J24" s="30"/>
    </row>
    <row r="25" spans="1:19" ht="12" customHeight="1" x14ac:dyDescent="0.2">
      <c r="A25" s="31" t="s">
        <v>64</v>
      </c>
      <c r="B25" s="32">
        <v>962.8</v>
      </c>
      <c r="C25" s="33">
        <v>19.559999999999999</v>
      </c>
      <c r="D25" s="34">
        <v>24.911000000000001</v>
      </c>
      <c r="E25" s="32">
        <v>416</v>
      </c>
      <c r="F25" s="33">
        <v>8.4510000000000005</v>
      </c>
      <c r="G25" s="34">
        <v>10.762</v>
      </c>
      <c r="H25" s="32">
        <v>267.89999999999998</v>
      </c>
      <c r="I25" s="33">
        <v>5.4420000000000002</v>
      </c>
      <c r="J25" s="35">
        <v>6.931</v>
      </c>
    </row>
    <row r="26" spans="1:19" ht="12" customHeight="1" x14ac:dyDescent="0.2">
      <c r="A26" s="31" t="s">
        <v>65</v>
      </c>
      <c r="B26" s="32">
        <v>90.2</v>
      </c>
      <c r="C26" s="33">
        <v>25.928000000000001</v>
      </c>
      <c r="D26" s="34">
        <v>29.14</v>
      </c>
      <c r="E26" s="32">
        <v>52.8</v>
      </c>
      <c r="F26" s="33">
        <v>15.191000000000001</v>
      </c>
      <c r="G26" s="34">
        <v>17.071999999999999</v>
      </c>
      <c r="H26" s="32">
        <v>15.5</v>
      </c>
      <c r="I26" s="33">
        <v>4.4619999999999997</v>
      </c>
      <c r="J26" s="35">
        <v>5.0149999999999997</v>
      </c>
    </row>
    <row r="27" spans="1:19" ht="12" customHeight="1" x14ac:dyDescent="0.2">
      <c r="A27" s="31" t="s">
        <v>66</v>
      </c>
      <c r="B27" s="32">
        <v>125.8</v>
      </c>
      <c r="C27" s="33">
        <v>16.917999999999999</v>
      </c>
      <c r="D27" s="34">
        <v>20.562000000000001</v>
      </c>
      <c r="E27" s="32">
        <v>53.1</v>
      </c>
      <c r="F27" s="33">
        <v>7.1459999999999999</v>
      </c>
      <c r="G27" s="34">
        <v>8.6859999999999999</v>
      </c>
      <c r="H27" s="32">
        <v>28</v>
      </c>
      <c r="I27" s="33">
        <v>3.7639999999999998</v>
      </c>
      <c r="J27" s="35">
        <v>4.5750000000000002</v>
      </c>
      <c r="N27" s="37"/>
      <c r="O27" s="37"/>
    </row>
    <row r="28" spans="1:19" ht="12" customHeight="1" x14ac:dyDescent="0.2">
      <c r="A28" s="31" t="s">
        <v>67</v>
      </c>
      <c r="B28" s="32">
        <v>60</v>
      </c>
      <c r="C28" s="33">
        <v>2.6970000000000001</v>
      </c>
      <c r="D28" s="34" t="s">
        <v>135</v>
      </c>
      <c r="E28" s="32">
        <v>27</v>
      </c>
      <c r="F28" s="33">
        <v>1.216</v>
      </c>
      <c r="G28" s="34" t="s">
        <v>135</v>
      </c>
      <c r="H28" s="32">
        <v>16.5</v>
      </c>
      <c r="I28" s="33">
        <v>0.74</v>
      </c>
      <c r="J28" s="35">
        <v>3.5870000000000002</v>
      </c>
      <c r="N28" s="37"/>
      <c r="O28" s="37"/>
      <c r="Q28" s="37"/>
    </row>
    <row r="29" spans="1:19" s="39" customFormat="1" ht="9" customHeight="1" x14ac:dyDescent="0.2">
      <c r="A29" s="109"/>
      <c r="L29" s="13"/>
      <c r="M29" s="13"/>
      <c r="N29" s="13"/>
      <c r="O29" s="13"/>
      <c r="P29" s="13"/>
      <c r="Q29" s="13"/>
      <c r="R29" s="13"/>
      <c r="S29" s="13"/>
    </row>
    <row r="30" spans="1:19" s="39" customFormat="1" ht="13.9" customHeight="1" x14ac:dyDescent="0.2">
      <c r="A30" s="15" t="s">
        <v>161</v>
      </c>
      <c r="B30" s="14"/>
      <c r="C30" s="14"/>
      <c r="D30" s="14"/>
      <c r="E30" s="14"/>
      <c r="F30" s="14"/>
      <c r="G30" s="14"/>
      <c r="H30" s="14"/>
      <c r="I30" s="14"/>
      <c r="J30" s="14"/>
      <c r="L30" s="13"/>
      <c r="M30" s="13"/>
      <c r="N30" s="13"/>
      <c r="O30" s="13"/>
      <c r="P30" s="13"/>
      <c r="Q30" s="13"/>
      <c r="R30" s="13"/>
      <c r="S30" s="13"/>
    </row>
    <row r="31" spans="1:19" s="39" customFormat="1" ht="2.4500000000000002" customHeight="1" thickBot="1" x14ac:dyDescent="0.25">
      <c r="A31" s="15"/>
      <c r="B31" s="14"/>
      <c r="C31" s="14"/>
      <c r="D31" s="14"/>
      <c r="E31" s="14"/>
      <c r="F31" s="14"/>
      <c r="G31" s="14"/>
      <c r="H31" s="14"/>
      <c r="I31" s="14"/>
      <c r="J31" s="14"/>
      <c r="L31" s="13"/>
      <c r="M31" s="13"/>
      <c r="N31" s="13"/>
      <c r="O31" s="13"/>
      <c r="P31" s="13"/>
      <c r="Q31" s="13"/>
      <c r="R31" s="13"/>
      <c r="S31" s="13"/>
    </row>
    <row r="32" spans="1:19" s="39" customFormat="1" ht="22.9" customHeight="1" x14ac:dyDescent="0.2">
      <c r="A32" s="122"/>
      <c r="B32" s="129" t="s">
        <v>162</v>
      </c>
      <c r="C32" s="129"/>
      <c r="D32" s="130"/>
      <c r="E32" s="129" t="s">
        <v>163</v>
      </c>
      <c r="F32" s="129"/>
      <c r="G32" s="130"/>
      <c r="H32" s="131" t="s">
        <v>167</v>
      </c>
      <c r="I32" s="129"/>
      <c r="J32" s="129"/>
      <c r="L32" s="13"/>
      <c r="M32" s="116"/>
      <c r="N32" s="13"/>
      <c r="O32" s="13"/>
      <c r="P32" s="13"/>
      <c r="Q32" s="13"/>
      <c r="R32" s="13"/>
      <c r="S32" s="13"/>
    </row>
    <row r="33" spans="1:13" ht="12" customHeight="1" thickBot="1" x14ac:dyDescent="0.25">
      <c r="A33" s="123"/>
      <c r="B33" s="17" t="s">
        <v>41</v>
      </c>
      <c r="C33" s="18" t="s">
        <v>42</v>
      </c>
      <c r="D33" s="19" t="s">
        <v>43</v>
      </c>
      <c r="E33" s="17" t="s">
        <v>41</v>
      </c>
      <c r="F33" s="18" t="s">
        <v>42</v>
      </c>
      <c r="G33" s="19" t="s">
        <v>43</v>
      </c>
      <c r="H33" s="17" t="s">
        <v>41</v>
      </c>
      <c r="I33" s="18" t="s">
        <v>42</v>
      </c>
      <c r="J33" s="20" t="s">
        <v>43</v>
      </c>
      <c r="M33" s="117"/>
    </row>
    <row r="34" spans="1:13" ht="12" customHeight="1" x14ac:dyDescent="0.2">
      <c r="A34" s="21" t="s">
        <v>46</v>
      </c>
      <c r="B34" s="32">
        <v>477.6</v>
      </c>
      <c r="C34" s="33">
        <v>5.59</v>
      </c>
      <c r="D34" s="34">
        <v>8.8800000000000008</v>
      </c>
      <c r="E34" s="32">
        <v>407.1</v>
      </c>
      <c r="F34" s="33">
        <v>4.7649999999999997</v>
      </c>
      <c r="G34" s="34">
        <v>7.57</v>
      </c>
      <c r="H34" s="32">
        <v>327.9</v>
      </c>
      <c r="I34" s="33">
        <v>3.8380000000000001</v>
      </c>
      <c r="J34" s="35">
        <v>6.0970000000000004</v>
      </c>
      <c r="M34" s="118"/>
    </row>
    <row r="35" spans="1:13" ht="9.6" customHeight="1" x14ac:dyDescent="0.2">
      <c r="A35" s="26" t="s">
        <v>47</v>
      </c>
      <c r="B35" s="27"/>
      <c r="C35" s="28"/>
      <c r="D35" s="29"/>
      <c r="E35" s="27"/>
      <c r="F35" s="28"/>
      <c r="G35" s="29"/>
      <c r="H35" s="27"/>
      <c r="I35" s="28"/>
      <c r="J35" s="30"/>
    </row>
    <row r="36" spans="1:13" ht="12" customHeight="1" x14ac:dyDescent="0.2">
      <c r="A36" s="31" t="s">
        <v>48</v>
      </c>
      <c r="B36" s="32">
        <v>229.8</v>
      </c>
      <c r="C36" s="33">
        <v>5.5960000000000001</v>
      </c>
      <c r="D36" s="34">
        <v>8.9600000000000009</v>
      </c>
      <c r="E36" s="32">
        <v>222.9</v>
      </c>
      <c r="F36" s="33">
        <v>5.4279999999999999</v>
      </c>
      <c r="G36" s="34">
        <v>8.6920000000000002</v>
      </c>
      <c r="H36" s="32">
        <v>156.5</v>
      </c>
      <c r="I36" s="33">
        <v>3.81</v>
      </c>
      <c r="J36" s="35">
        <v>6.101</v>
      </c>
    </row>
    <row r="37" spans="1:13" ht="12" customHeight="1" x14ac:dyDescent="0.2">
      <c r="A37" s="31" t="s">
        <v>49</v>
      </c>
      <c r="B37" s="32">
        <v>247.8</v>
      </c>
      <c r="C37" s="33">
        <v>5.5839999999999996</v>
      </c>
      <c r="D37" s="34">
        <v>8.8059999999999992</v>
      </c>
      <c r="E37" s="32">
        <v>184.2</v>
      </c>
      <c r="F37" s="33">
        <v>4.1520000000000001</v>
      </c>
      <c r="G37" s="34">
        <v>6.5469999999999997</v>
      </c>
      <c r="H37" s="32">
        <v>171.4</v>
      </c>
      <c r="I37" s="33">
        <v>3.8639999999999999</v>
      </c>
      <c r="J37" s="35">
        <v>6.093</v>
      </c>
    </row>
    <row r="38" spans="1:13" ht="12" customHeight="1" x14ac:dyDescent="0.2">
      <c r="A38" s="26" t="s">
        <v>50</v>
      </c>
      <c r="B38" s="27"/>
      <c r="C38" s="28"/>
      <c r="D38" s="29"/>
      <c r="E38" s="27"/>
      <c r="F38" s="28"/>
      <c r="G38" s="29"/>
      <c r="H38" s="27"/>
      <c r="I38" s="28"/>
      <c r="J38" s="30"/>
    </row>
    <row r="39" spans="1:13" ht="12" customHeight="1" x14ac:dyDescent="0.2">
      <c r="A39" s="31" t="s">
        <v>51</v>
      </c>
      <c r="B39" s="32">
        <v>70</v>
      </c>
      <c r="C39" s="33">
        <v>7.4370000000000003</v>
      </c>
      <c r="D39" s="34">
        <v>9.0210000000000008</v>
      </c>
      <c r="E39" s="32">
        <v>97.3</v>
      </c>
      <c r="F39" s="33">
        <v>10.337</v>
      </c>
      <c r="G39" s="34">
        <v>12.538</v>
      </c>
      <c r="H39" s="32">
        <v>48.7</v>
      </c>
      <c r="I39" s="33">
        <v>5.1710000000000003</v>
      </c>
      <c r="J39" s="35">
        <v>6.2720000000000002</v>
      </c>
    </row>
    <row r="40" spans="1:13" ht="12" customHeight="1" x14ac:dyDescent="0.2">
      <c r="A40" s="31" t="s">
        <v>52</v>
      </c>
      <c r="B40" s="32">
        <v>106.1</v>
      </c>
      <c r="C40" s="33">
        <v>8.6980000000000004</v>
      </c>
      <c r="D40" s="34">
        <v>9.8580000000000005</v>
      </c>
      <c r="E40" s="32">
        <v>89.6</v>
      </c>
      <c r="F40" s="33">
        <v>7.3440000000000003</v>
      </c>
      <c r="G40" s="34">
        <v>8.3230000000000004</v>
      </c>
      <c r="H40" s="32">
        <v>57.3</v>
      </c>
      <c r="I40" s="33">
        <v>4.6970000000000001</v>
      </c>
      <c r="J40" s="35">
        <v>5.3230000000000004</v>
      </c>
    </row>
    <row r="41" spans="1:13" ht="12" customHeight="1" x14ac:dyDescent="0.2">
      <c r="A41" s="31" t="s">
        <v>53</v>
      </c>
      <c r="B41" s="32">
        <v>104</v>
      </c>
      <c r="C41" s="33">
        <v>7.194</v>
      </c>
      <c r="D41" s="34">
        <v>8.5719999999999992</v>
      </c>
      <c r="E41" s="32">
        <v>128.1</v>
      </c>
      <c r="F41" s="33">
        <v>8.8680000000000003</v>
      </c>
      <c r="G41" s="34">
        <v>10.567</v>
      </c>
      <c r="H41" s="32">
        <v>92.7</v>
      </c>
      <c r="I41" s="33">
        <v>6.4180000000000001</v>
      </c>
      <c r="J41" s="35">
        <v>7.6470000000000002</v>
      </c>
    </row>
    <row r="42" spans="1:13" ht="12" customHeight="1" x14ac:dyDescent="0.2">
      <c r="A42" s="31" t="s">
        <v>54</v>
      </c>
      <c r="B42" s="32">
        <v>101.8</v>
      </c>
      <c r="C42" s="33">
        <v>6.5179999999999998</v>
      </c>
      <c r="D42" s="34">
        <v>8.6219999999999999</v>
      </c>
      <c r="E42" s="32">
        <v>55.4</v>
      </c>
      <c r="F42" s="33">
        <v>3.5489999999999999</v>
      </c>
      <c r="G42" s="34">
        <v>4.6950000000000003</v>
      </c>
      <c r="H42" s="32">
        <v>72.7</v>
      </c>
      <c r="I42" s="33">
        <v>4.6580000000000004</v>
      </c>
      <c r="J42" s="35">
        <v>6.1609999999999996</v>
      </c>
    </row>
    <row r="43" spans="1:13" ht="12" customHeight="1" x14ac:dyDescent="0.2">
      <c r="A43" s="31" t="s">
        <v>55</v>
      </c>
      <c r="B43" s="32">
        <v>67.3</v>
      </c>
      <c r="C43" s="33">
        <v>5.4989999999999997</v>
      </c>
      <c r="D43" s="34">
        <v>9.73</v>
      </c>
      <c r="E43" s="32">
        <v>34.5</v>
      </c>
      <c r="F43" s="33">
        <v>2.8130000000000002</v>
      </c>
      <c r="G43" s="34">
        <v>4.9779999999999998</v>
      </c>
      <c r="H43" s="32">
        <v>35.9</v>
      </c>
      <c r="I43" s="33">
        <v>2.927</v>
      </c>
      <c r="J43" s="35">
        <v>5.18</v>
      </c>
    </row>
    <row r="44" spans="1:13" ht="12" customHeight="1" x14ac:dyDescent="0.2">
      <c r="A44" s="31" t="s">
        <v>56</v>
      </c>
      <c r="B44" s="32">
        <v>22.8</v>
      </c>
      <c r="C44" s="33">
        <v>1.8220000000000001</v>
      </c>
      <c r="D44" s="34">
        <v>6.67</v>
      </c>
      <c r="E44" s="32">
        <v>1.8</v>
      </c>
      <c r="F44" s="33">
        <v>0.14599999999999999</v>
      </c>
      <c r="G44" s="34">
        <v>0.53400000000000003</v>
      </c>
      <c r="H44" s="32">
        <v>14.3</v>
      </c>
      <c r="I44" s="33">
        <v>1.1379999999999999</v>
      </c>
      <c r="J44" s="35">
        <v>4.1680000000000001</v>
      </c>
    </row>
    <row r="45" spans="1:13" ht="12" customHeight="1" x14ac:dyDescent="0.2">
      <c r="A45" s="31" t="s">
        <v>57</v>
      </c>
      <c r="B45" s="32">
        <v>5.5</v>
      </c>
      <c r="C45" s="33">
        <v>0.61599999999999999</v>
      </c>
      <c r="D45" s="34">
        <v>5.6459999999999999</v>
      </c>
      <c r="E45" s="32">
        <v>0.4</v>
      </c>
      <c r="F45" s="33">
        <v>4.2000000000000003E-2</v>
      </c>
      <c r="G45" s="34">
        <v>0.38800000000000001</v>
      </c>
      <c r="H45" s="32">
        <v>6.3</v>
      </c>
      <c r="I45" s="33">
        <v>0.70399999999999996</v>
      </c>
      <c r="J45" s="35">
        <v>6.4489999999999998</v>
      </c>
    </row>
    <row r="46" spans="1:13" ht="12" customHeight="1" x14ac:dyDescent="0.2">
      <c r="A46" s="26" t="s">
        <v>155</v>
      </c>
      <c r="B46" s="27"/>
      <c r="C46" s="28"/>
      <c r="D46" s="29"/>
      <c r="E46" s="27"/>
      <c r="F46" s="28"/>
      <c r="G46" s="29"/>
      <c r="H46" s="27"/>
      <c r="I46" s="28"/>
      <c r="J46" s="30"/>
    </row>
    <row r="47" spans="1:13" ht="12" customHeight="1" x14ac:dyDescent="0.2">
      <c r="A47" s="31" t="s">
        <v>59</v>
      </c>
      <c r="B47" s="32">
        <v>6.2</v>
      </c>
      <c r="C47" s="33">
        <v>2.0289999999999999</v>
      </c>
      <c r="D47" s="34">
        <v>5.2480000000000002</v>
      </c>
      <c r="E47" s="32" t="s">
        <v>164</v>
      </c>
      <c r="F47" s="33" t="s">
        <v>164</v>
      </c>
      <c r="G47" s="34" t="s">
        <v>164</v>
      </c>
      <c r="H47" s="32">
        <v>0.4</v>
      </c>
      <c r="I47" s="33">
        <v>0.124</v>
      </c>
      <c r="J47" s="35">
        <v>0.32100000000000001</v>
      </c>
    </row>
    <row r="48" spans="1:13" ht="12" customHeight="1" x14ac:dyDescent="0.2">
      <c r="A48" s="31" t="s">
        <v>60</v>
      </c>
      <c r="B48" s="32">
        <v>65.599999999999994</v>
      </c>
      <c r="C48" s="33">
        <v>3.9409999999999998</v>
      </c>
      <c r="D48" s="34">
        <v>6.1369999999999996</v>
      </c>
      <c r="E48" s="32">
        <v>49.5</v>
      </c>
      <c r="F48" s="33">
        <v>2.9790000000000001</v>
      </c>
      <c r="G48" s="34">
        <v>4.6379999999999999</v>
      </c>
      <c r="H48" s="32">
        <v>51.6</v>
      </c>
      <c r="I48" s="33">
        <v>3.1040000000000001</v>
      </c>
      <c r="J48" s="35">
        <v>4.8339999999999996</v>
      </c>
    </row>
    <row r="49" spans="1:13" ht="12" customHeight="1" x14ac:dyDescent="0.2">
      <c r="A49" s="31" t="s">
        <v>61</v>
      </c>
      <c r="B49" s="32">
        <v>162.1</v>
      </c>
      <c r="C49" s="33">
        <v>7.5540000000000003</v>
      </c>
      <c r="D49" s="34">
        <v>9.1910000000000007</v>
      </c>
      <c r="E49" s="32">
        <v>124.1</v>
      </c>
      <c r="F49" s="33">
        <v>5.7850000000000001</v>
      </c>
      <c r="G49" s="34">
        <v>7.0389999999999997</v>
      </c>
      <c r="H49" s="32">
        <v>124.2</v>
      </c>
      <c r="I49" s="33">
        <v>5.79</v>
      </c>
      <c r="J49" s="35">
        <v>7.0439999999999996</v>
      </c>
      <c r="M49" s="117"/>
    </row>
    <row r="50" spans="1:13" ht="12" customHeight="1" x14ac:dyDescent="0.2">
      <c r="A50" s="31" t="s">
        <v>62</v>
      </c>
      <c r="B50" s="32">
        <v>145.30000000000001</v>
      </c>
      <c r="C50" s="33">
        <v>10.881</v>
      </c>
      <c r="D50" s="34">
        <v>11.996</v>
      </c>
      <c r="E50" s="32">
        <v>133.9</v>
      </c>
      <c r="F50" s="33">
        <v>10.029</v>
      </c>
      <c r="G50" s="34">
        <v>11.055999999999999</v>
      </c>
      <c r="H50" s="32">
        <v>82.4</v>
      </c>
      <c r="I50" s="33">
        <v>6.1680000000000001</v>
      </c>
      <c r="J50" s="35">
        <v>6.8010000000000002</v>
      </c>
      <c r="M50" s="118"/>
    </row>
    <row r="51" spans="1:13" ht="12" customHeight="1" x14ac:dyDescent="0.2">
      <c r="A51" s="26" t="s">
        <v>63</v>
      </c>
      <c r="B51" s="27"/>
      <c r="C51" s="28"/>
      <c r="D51" s="29"/>
      <c r="E51" s="27"/>
      <c r="F51" s="28"/>
      <c r="G51" s="29"/>
      <c r="H51" s="27"/>
      <c r="I51" s="28"/>
      <c r="J51" s="30"/>
      <c r="M51" s="118"/>
    </row>
    <row r="52" spans="1:13" ht="12" customHeight="1" x14ac:dyDescent="0.2">
      <c r="A52" s="31" t="s">
        <v>64</v>
      </c>
      <c r="B52" s="32">
        <v>348.2</v>
      </c>
      <c r="C52" s="33">
        <v>7.0730000000000004</v>
      </c>
      <c r="D52" s="34">
        <v>9.0079999999999991</v>
      </c>
      <c r="E52" s="32">
        <v>306.60000000000002</v>
      </c>
      <c r="F52" s="33">
        <v>6.2290000000000001</v>
      </c>
      <c r="G52" s="34">
        <v>7.9320000000000004</v>
      </c>
      <c r="H52" s="32">
        <v>259.39999999999998</v>
      </c>
      <c r="I52" s="33">
        <v>5.2709999999999999</v>
      </c>
      <c r="J52" s="35">
        <v>6.7119999999999997</v>
      </c>
      <c r="M52" s="118"/>
    </row>
    <row r="53" spans="1:13" ht="12" customHeight="1" x14ac:dyDescent="0.2">
      <c r="A53" s="31" t="s">
        <v>65</v>
      </c>
      <c r="B53" s="32">
        <v>39.700000000000003</v>
      </c>
      <c r="C53" s="33">
        <v>11.423999999999999</v>
      </c>
      <c r="D53" s="34">
        <v>12.839</v>
      </c>
      <c r="E53" s="32">
        <v>23.3</v>
      </c>
      <c r="F53" s="33">
        <v>6.7030000000000003</v>
      </c>
      <c r="G53" s="34">
        <v>7.5330000000000004</v>
      </c>
      <c r="H53" s="32">
        <v>11.7</v>
      </c>
      <c r="I53" s="33">
        <v>3.37</v>
      </c>
      <c r="J53" s="35">
        <v>3.7879999999999998</v>
      </c>
      <c r="M53" s="118"/>
    </row>
    <row r="54" spans="1:13" ht="12" customHeight="1" x14ac:dyDescent="0.2">
      <c r="A54" s="31" t="s">
        <v>66</v>
      </c>
      <c r="B54" s="32">
        <v>54.6</v>
      </c>
      <c r="C54" s="33">
        <v>7.3419999999999996</v>
      </c>
      <c r="D54" s="34">
        <v>8.923</v>
      </c>
      <c r="E54" s="32">
        <v>64</v>
      </c>
      <c r="F54" s="33">
        <v>8.6059999999999999</v>
      </c>
      <c r="G54" s="34">
        <v>10.46</v>
      </c>
      <c r="H54" s="32">
        <v>30.5</v>
      </c>
      <c r="I54" s="33">
        <v>4.1059999999999999</v>
      </c>
      <c r="J54" s="35">
        <v>4.9909999999999997</v>
      </c>
      <c r="M54" s="118"/>
    </row>
    <row r="55" spans="1:13" ht="12" customHeight="1" x14ac:dyDescent="0.2">
      <c r="A55" s="31" t="s">
        <v>67</v>
      </c>
      <c r="B55" s="32">
        <v>31.3</v>
      </c>
      <c r="C55" s="33">
        <v>1.4059999999999999</v>
      </c>
      <c r="D55" s="34">
        <v>6.8150000000000004</v>
      </c>
      <c r="E55" s="32">
        <v>5.0999999999999996</v>
      </c>
      <c r="F55" s="33">
        <v>0.23100000000000001</v>
      </c>
      <c r="G55" s="34">
        <v>1.119</v>
      </c>
      <c r="H55" s="32">
        <v>21.8</v>
      </c>
      <c r="I55" s="33">
        <v>0.98199999999999998</v>
      </c>
      <c r="J55" s="35">
        <v>4.7590000000000003</v>
      </c>
    </row>
    <row r="56" spans="1:13" ht="12" customHeight="1" x14ac:dyDescent="0.2">
      <c r="B56" s="104"/>
      <c r="C56" s="104"/>
      <c r="D56" s="104"/>
      <c r="E56" s="104"/>
      <c r="F56" s="104"/>
      <c r="G56" s="104"/>
      <c r="H56" s="104"/>
      <c r="I56" s="104"/>
      <c r="J56" s="104"/>
    </row>
    <row r="57" spans="1:13" ht="12" customHeight="1" x14ac:dyDescent="0.2">
      <c r="A57" s="99" t="s">
        <v>165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3" ht="12" customHeight="1" x14ac:dyDescent="0.2">
      <c r="A58" s="99" t="s">
        <v>166</v>
      </c>
      <c r="B58" s="14"/>
      <c r="C58" s="14"/>
      <c r="D58" s="14"/>
      <c r="E58" s="14"/>
      <c r="F58" s="14"/>
      <c r="G58" s="14"/>
      <c r="H58" s="14"/>
      <c r="I58" s="14"/>
      <c r="J58" s="55"/>
    </row>
    <row r="59" spans="1:13" ht="12" customHeight="1" x14ac:dyDescent="0.2">
      <c r="A59" s="54" t="s">
        <v>79</v>
      </c>
      <c r="B59" s="14"/>
      <c r="C59" s="14"/>
      <c r="D59" s="14"/>
      <c r="E59" s="14"/>
      <c r="F59" s="14"/>
      <c r="G59" s="14"/>
      <c r="H59" s="14"/>
      <c r="I59" s="14"/>
      <c r="J59" s="14"/>
    </row>
    <row r="60" spans="1:13" ht="12" customHeight="1" x14ac:dyDescent="0.2">
      <c r="B60" s="14"/>
      <c r="C60" s="14"/>
      <c r="D60" s="14"/>
      <c r="E60" s="14"/>
      <c r="F60" s="14"/>
      <c r="G60" s="14"/>
      <c r="H60" s="14"/>
      <c r="I60" s="14"/>
      <c r="J60" s="14"/>
    </row>
    <row r="61" spans="1:13" ht="12" customHeight="1" x14ac:dyDescent="0.2">
      <c r="B61" s="14"/>
      <c r="C61" s="14"/>
      <c r="D61" s="14"/>
      <c r="E61" s="14"/>
      <c r="F61" s="14"/>
      <c r="G61" s="14"/>
      <c r="H61" s="14"/>
      <c r="I61" s="14"/>
      <c r="J61" s="14"/>
    </row>
    <row r="62" spans="1:13" ht="12" customHeight="1" x14ac:dyDescent="0.2">
      <c r="B62" s="14"/>
      <c r="C62" s="14"/>
      <c r="D62" s="14"/>
      <c r="E62" s="14"/>
      <c r="F62" s="14"/>
      <c r="G62" s="14"/>
      <c r="H62" s="14"/>
      <c r="I62" s="14"/>
      <c r="J62" s="14"/>
    </row>
    <row r="63" spans="1:13" ht="12" customHeight="1" x14ac:dyDescent="0.2">
      <c r="B63" s="14"/>
      <c r="C63" s="14"/>
      <c r="D63" s="14"/>
      <c r="E63" s="14"/>
      <c r="F63" s="14"/>
      <c r="G63" s="14"/>
      <c r="H63" s="14"/>
      <c r="I63" s="14"/>
      <c r="J63" s="14"/>
    </row>
    <row r="64" spans="1:13" ht="12" customHeight="1" x14ac:dyDescent="0.2">
      <c r="B64" s="14"/>
      <c r="C64" s="14"/>
      <c r="D64" s="14"/>
      <c r="E64" s="14"/>
      <c r="F64" s="14"/>
      <c r="G64" s="14"/>
      <c r="H64" s="14"/>
      <c r="I64" s="14"/>
      <c r="J64" s="14"/>
    </row>
  </sheetData>
  <mergeCells count="9">
    <mergeCell ref="A32:A33"/>
    <mergeCell ref="B32:D32"/>
    <mergeCell ref="E32:G32"/>
    <mergeCell ref="H32:J32"/>
    <mergeCell ref="A3:J3"/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2"/>
  <sheetViews>
    <sheetView showGridLines="0" zoomScaleNormal="100" zoomScaleSheetLayoutView="100" workbookViewId="0"/>
  </sheetViews>
  <sheetFormatPr defaultColWidth="9.140625" defaultRowHeight="9.75" x14ac:dyDescent="0.2"/>
  <cols>
    <col min="1" max="1" width="20.7109375" style="13" customWidth="1"/>
    <col min="2" max="17" width="7.28515625" style="13" customWidth="1"/>
    <col min="18" max="16384" width="9.140625" style="13"/>
  </cols>
  <sheetData>
    <row r="1" spans="1:10" ht="30" customHeight="1" x14ac:dyDescent="0.2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6.7" customHeight="1" x14ac:dyDescent="0.2">
      <c r="A3" s="15" t="s">
        <v>37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2" customHeight="1" thickBot="1" x14ac:dyDescent="0.25">
      <c r="A4" s="16"/>
      <c r="B4" s="14"/>
      <c r="C4" s="14"/>
      <c r="D4" s="14"/>
      <c r="E4" s="14"/>
      <c r="F4" s="14"/>
      <c r="G4" s="14"/>
      <c r="H4" s="14"/>
      <c r="I4" s="14"/>
      <c r="J4" s="14"/>
    </row>
    <row r="5" spans="1:10" ht="29.25" customHeight="1" x14ac:dyDescent="0.2">
      <c r="A5" s="122"/>
      <c r="B5" s="124" t="s">
        <v>38</v>
      </c>
      <c r="C5" s="124"/>
      <c r="D5" s="124"/>
      <c r="E5" s="124" t="s">
        <v>39</v>
      </c>
      <c r="F5" s="124"/>
      <c r="G5" s="124"/>
      <c r="H5" s="124" t="s">
        <v>40</v>
      </c>
      <c r="I5" s="124"/>
      <c r="J5" s="125"/>
    </row>
    <row r="6" spans="1:10" ht="12" customHeight="1" thickBot="1" x14ac:dyDescent="0.25">
      <c r="A6" s="123"/>
      <c r="B6" s="17" t="s">
        <v>41</v>
      </c>
      <c r="C6" s="18" t="s">
        <v>42</v>
      </c>
      <c r="D6" s="19" t="s">
        <v>43</v>
      </c>
      <c r="E6" s="17" t="s">
        <v>41</v>
      </c>
      <c r="F6" s="18" t="s">
        <v>42</v>
      </c>
      <c r="G6" s="19" t="s">
        <v>44</v>
      </c>
      <c r="H6" s="17" t="s">
        <v>41</v>
      </c>
      <c r="I6" s="18" t="s">
        <v>42</v>
      </c>
      <c r="J6" s="20" t="s">
        <v>45</v>
      </c>
    </row>
    <row r="7" spans="1:10" ht="12" customHeight="1" x14ac:dyDescent="0.2">
      <c r="A7" s="21" t="s">
        <v>46</v>
      </c>
      <c r="B7" s="22">
        <v>5376.3</v>
      </c>
      <c r="C7" s="23">
        <v>62.930599999999998</v>
      </c>
      <c r="D7" s="24">
        <v>72.468500000000006</v>
      </c>
      <c r="E7" s="22">
        <v>6064.2</v>
      </c>
      <c r="F7" s="23">
        <v>70.981800000000007</v>
      </c>
      <c r="G7" s="24">
        <v>81.739900000000006</v>
      </c>
      <c r="H7" s="22">
        <v>6612</v>
      </c>
      <c r="I7" s="23">
        <v>77.393900000000002</v>
      </c>
      <c r="J7" s="25">
        <v>89.123800000000003</v>
      </c>
    </row>
    <row r="8" spans="1:10" ht="12" customHeight="1" x14ac:dyDescent="0.2">
      <c r="A8" s="26" t="s">
        <v>47</v>
      </c>
      <c r="B8" s="27"/>
      <c r="C8" s="28"/>
      <c r="D8" s="29"/>
      <c r="E8" s="27"/>
      <c r="F8" s="28"/>
      <c r="G8" s="29"/>
      <c r="H8" s="27"/>
      <c r="I8" s="28"/>
      <c r="J8" s="30"/>
    </row>
    <row r="9" spans="1:10" ht="12" customHeight="1" x14ac:dyDescent="0.2">
      <c r="A9" s="31" t="s">
        <v>48</v>
      </c>
      <c r="B9" s="32">
        <v>2563.5</v>
      </c>
      <c r="C9" s="33">
        <v>62.429299999999998</v>
      </c>
      <c r="D9" s="34">
        <v>70.722700000000003</v>
      </c>
      <c r="E9" s="32">
        <v>2918.3</v>
      </c>
      <c r="F9" s="33">
        <v>71.070499999999996</v>
      </c>
      <c r="G9" s="34">
        <v>80.512</v>
      </c>
      <c r="H9" s="32">
        <v>3197.2</v>
      </c>
      <c r="I9" s="33">
        <v>77.861800000000002</v>
      </c>
      <c r="J9" s="35">
        <v>88.205500000000001</v>
      </c>
    </row>
    <row r="10" spans="1:10" ht="12" customHeight="1" x14ac:dyDescent="0.2">
      <c r="A10" s="31" t="s">
        <v>49</v>
      </c>
      <c r="B10" s="32">
        <v>2812.8</v>
      </c>
      <c r="C10" s="33">
        <v>63.394500000000001</v>
      </c>
      <c r="D10" s="34">
        <v>74.136300000000006</v>
      </c>
      <c r="E10" s="32">
        <v>3145.8</v>
      </c>
      <c r="F10" s="33">
        <v>70.899600000000007</v>
      </c>
      <c r="G10" s="34">
        <v>82.9131</v>
      </c>
      <c r="H10" s="32">
        <v>3414.8</v>
      </c>
      <c r="I10" s="33">
        <v>76.960800000000006</v>
      </c>
      <c r="J10" s="35">
        <v>90.001199999999997</v>
      </c>
    </row>
    <row r="11" spans="1:10" ht="12" customHeight="1" x14ac:dyDescent="0.2">
      <c r="A11" s="26" t="s">
        <v>50</v>
      </c>
      <c r="B11" s="27"/>
      <c r="C11" s="28"/>
      <c r="D11" s="29"/>
      <c r="E11" s="27"/>
      <c r="F11" s="28"/>
      <c r="G11" s="29"/>
      <c r="H11" s="27"/>
      <c r="I11" s="28"/>
      <c r="J11" s="30"/>
    </row>
    <row r="12" spans="1:10" ht="12" customHeight="1" x14ac:dyDescent="0.2">
      <c r="A12" s="31" t="s">
        <v>51</v>
      </c>
      <c r="B12" s="32">
        <v>776.1</v>
      </c>
      <c r="C12" s="33">
        <v>82.442999999999998</v>
      </c>
      <c r="D12" s="34">
        <v>82.624300000000005</v>
      </c>
      <c r="E12" s="32">
        <v>852.8</v>
      </c>
      <c r="F12" s="33">
        <v>90.5929</v>
      </c>
      <c r="G12" s="34">
        <v>90.792199999999994</v>
      </c>
      <c r="H12" s="32">
        <v>892.8</v>
      </c>
      <c r="I12" s="33">
        <v>94.839699999999993</v>
      </c>
      <c r="J12" s="35">
        <v>95.048299999999998</v>
      </c>
    </row>
    <row r="13" spans="1:10" ht="12" customHeight="1" x14ac:dyDescent="0.2">
      <c r="A13" s="31" t="s">
        <v>52</v>
      </c>
      <c r="B13" s="32">
        <v>1076.4000000000001</v>
      </c>
      <c r="C13" s="33">
        <v>88.235799999999998</v>
      </c>
      <c r="D13" s="34">
        <v>89.626800000000003</v>
      </c>
      <c r="E13" s="32">
        <v>1137.0999999999999</v>
      </c>
      <c r="F13" s="33">
        <v>93.216200000000001</v>
      </c>
      <c r="G13" s="34">
        <v>94.685699999999997</v>
      </c>
      <c r="H13" s="32">
        <v>1176.8</v>
      </c>
      <c r="I13" s="33">
        <v>96.471500000000006</v>
      </c>
      <c r="J13" s="35">
        <v>97.9923</v>
      </c>
    </row>
    <row r="14" spans="1:10" ht="12" customHeight="1" x14ac:dyDescent="0.2">
      <c r="A14" s="31" t="s">
        <v>53</v>
      </c>
      <c r="B14" s="32">
        <v>1212.8</v>
      </c>
      <c r="C14" s="33">
        <v>83.923599999999993</v>
      </c>
      <c r="D14" s="34">
        <v>84.417699999999996</v>
      </c>
      <c r="E14" s="32">
        <v>1342.3</v>
      </c>
      <c r="F14" s="33">
        <v>92.888400000000004</v>
      </c>
      <c r="G14" s="34">
        <v>93.435199999999995</v>
      </c>
      <c r="H14" s="32">
        <v>1400.5</v>
      </c>
      <c r="I14" s="33">
        <v>96.911199999999994</v>
      </c>
      <c r="J14" s="35">
        <v>97.481700000000004</v>
      </c>
    </row>
    <row r="15" spans="1:10" ht="12" customHeight="1" x14ac:dyDescent="0.2">
      <c r="A15" s="31" t="s">
        <v>54</v>
      </c>
      <c r="B15" s="32">
        <v>1180.3</v>
      </c>
      <c r="C15" s="33">
        <v>75.598500000000001</v>
      </c>
      <c r="D15" s="34">
        <v>76.844899999999996</v>
      </c>
      <c r="E15" s="32">
        <v>1320.5</v>
      </c>
      <c r="F15" s="33">
        <v>84.578299999999999</v>
      </c>
      <c r="G15" s="34">
        <v>85.972800000000007</v>
      </c>
      <c r="H15" s="32">
        <v>1423.8</v>
      </c>
      <c r="I15" s="33">
        <v>91.197500000000005</v>
      </c>
      <c r="J15" s="35">
        <v>92.701099999999997</v>
      </c>
    </row>
    <row r="16" spans="1:10" ht="12" customHeight="1" x14ac:dyDescent="0.2">
      <c r="A16" s="31" t="s">
        <v>55</v>
      </c>
      <c r="B16" s="32">
        <v>692.1</v>
      </c>
      <c r="C16" s="33">
        <v>56.510599999999997</v>
      </c>
      <c r="D16" s="34">
        <v>61.635199999999998</v>
      </c>
      <c r="E16" s="32">
        <v>835.8</v>
      </c>
      <c r="F16" s="33">
        <v>68.243300000000005</v>
      </c>
      <c r="G16" s="34">
        <v>74.431899999999999</v>
      </c>
      <c r="H16" s="32">
        <v>953.4</v>
      </c>
      <c r="I16" s="33">
        <v>77.840500000000006</v>
      </c>
      <c r="J16" s="35">
        <v>84.8994</v>
      </c>
    </row>
    <row r="17" spans="1:22" ht="12" customHeight="1" x14ac:dyDescent="0.2">
      <c r="A17" s="31" t="s">
        <v>56</v>
      </c>
      <c r="B17" s="32">
        <v>342.5</v>
      </c>
      <c r="C17" s="33">
        <v>27.312200000000001</v>
      </c>
      <c r="D17" s="34">
        <v>39.980800000000002</v>
      </c>
      <c r="E17" s="32">
        <v>450.2</v>
      </c>
      <c r="F17" s="33">
        <v>35.8977</v>
      </c>
      <c r="G17" s="34">
        <v>52.548699999999997</v>
      </c>
      <c r="H17" s="32">
        <v>581.79999999999995</v>
      </c>
      <c r="I17" s="33">
        <v>46.387</v>
      </c>
      <c r="J17" s="35">
        <v>67.903400000000005</v>
      </c>
    </row>
    <row r="18" spans="1:22" ht="12" customHeight="1" x14ac:dyDescent="0.2">
      <c r="A18" s="31" t="s">
        <v>57</v>
      </c>
      <c r="B18" s="32">
        <v>96.1</v>
      </c>
      <c r="C18" s="33">
        <v>10.7181</v>
      </c>
      <c r="D18" s="34">
        <v>29.455100000000002</v>
      </c>
      <c r="E18" s="32">
        <v>125.3</v>
      </c>
      <c r="F18" s="33">
        <v>13.978</v>
      </c>
      <c r="G18" s="34">
        <v>38.413699999999999</v>
      </c>
      <c r="H18" s="32">
        <v>182.9</v>
      </c>
      <c r="I18" s="33">
        <v>20.394500000000001</v>
      </c>
      <c r="J18" s="35">
        <v>56.047400000000003</v>
      </c>
    </row>
    <row r="19" spans="1:22" ht="12" customHeight="1" x14ac:dyDescent="0.2">
      <c r="A19" s="26" t="s">
        <v>58</v>
      </c>
      <c r="B19" s="27"/>
      <c r="C19" s="28"/>
      <c r="D19" s="29"/>
      <c r="E19" s="27"/>
      <c r="F19" s="28"/>
      <c r="G19" s="29"/>
      <c r="H19" s="27"/>
      <c r="I19" s="28"/>
      <c r="J19" s="30"/>
    </row>
    <row r="20" spans="1:22" ht="12" customHeight="1" x14ac:dyDescent="0.2">
      <c r="A20" s="31" t="s">
        <v>59</v>
      </c>
      <c r="B20" s="32">
        <v>118.6</v>
      </c>
      <c r="C20" s="33">
        <v>38.668599999999998</v>
      </c>
      <c r="D20" s="34">
        <v>47.706600000000002</v>
      </c>
      <c r="E20" s="32">
        <v>170.4</v>
      </c>
      <c r="F20" s="33">
        <v>55.575699999999998</v>
      </c>
      <c r="G20" s="34">
        <v>68.5655</v>
      </c>
      <c r="H20" s="32">
        <v>200.4</v>
      </c>
      <c r="I20" s="33">
        <v>65.346999999999994</v>
      </c>
      <c r="J20" s="35">
        <v>80.620599999999996</v>
      </c>
    </row>
    <row r="21" spans="1:22" ht="12" customHeight="1" x14ac:dyDescent="0.2">
      <c r="A21" s="31" t="s">
        <v>60</v>
      </c>
      <c r="B21" s="32">
        <v>1068.2</v>
      </c>
      <c r="C21" s="33">
        <v>64.219899999999996</v>
      </c>
      <c r="D21" s="34">
        <v>67.069599999999994</v>
      </c>
      <c r="E21" s="32">
        <v>1258.0999999999999</v>
      </c>
      <c r="F21" s="33">
        <v>75.639300000000006</v>
      </c>
      <c r="G21" s="34">
        <v>78.995699999999999</v>
      </c>
      <c r="H21" s="32">
        <v>1406.2</v>
      </c>
      <c r="I21" s="33">
        <v>84.544399999999996</v>
      </c>
      <c r="J21" s="35">
        <v>88.296000000000006</v>
      </c>
    </row>
    <row r="22" spans="1:22" ht="12" customHeight="1" x14ac:dyDescent="0.2">
      <c r="A22" s="31" t="s">
        <v>61</v>
      </c>
      <c r="B22" s="32">
        <v>1763.5</v>
      </c>
      <c r="C22" s="33">
        <v>82.190100000000001</v>
      </c>
      <c r="D22" s="34">
        <v>83.189899999999994</v>
      </c>
      <c r="E22" s="32">
        <v>1927</v>
      </c>
      <c r="F22" s="33">
        <v>89.808400000000006</v>
      </c>
      <c r="G22" s="34">
        <v>90.900899999999993</v>
      </c>
      <c r="H22" s="32">
        <v>2030.6</v>
      </c>
      <c r="I22" s="33">
        <v>94.636799999999994</v>
      </c>
      <c r="J22" s="35">
        <v>95.7881</v>
      </c>
    </row>
    <row r="23" spans="1:22" ht="12" customHeight="1" x14ac:dyDescent="0.2">
      <c r="A23" s="31" t="s">
        <v>62</v>
      </c>
      <c r="B23" s="32">
        <v>1211.3</v>
      </c>
      <c r="C23" s="33">
        <v>90.705399999999997</v>
      </c>
      <c r="D23" s="34">
        <v>90.705399999999997</v>
      </c>
      <c r="E23" s="32">
        <v>1280.2</v>
      </c>
      <c r="F23" s="33">
        <v>95.869200000000006</v>
      </c>
      <c r="G23" s="34">
        <v>95.869200000000006</v>
      </c>
      <c r="H23" s="32">
        <v>1317.3</v>
      </c>
      <c r="I23" s="33">
        <v>98.643600000000006</v>
      </c>
      <c r="J23" s="35">
        <v>98.643600000000006</v>
      </c>
      <c r="L23" s="36"/>
    </row>
    <row r="24" spans="1:22" ht="12" customHeight="1" x14ac:dyDescent="0.2">
      <c r="A24" s="26" t="s">
        <v>63</v>
      </c>
      <c r="B24" s="27"/>
      <c r="C24" s="28"/>
      <c r="D24" s="29"/>
      <c r="E24" s="27"/>
      <c r="F24" s="28"/>
      <c r="G24" s="29"/>
      <c r="H24" s="27"/>
      <c r="I24" s="28"/>
      <c r="J24" s="30"/>
    </row>
    <row r="25" spans="1:22" ht="12" customHeight="1" x14ac:dyDescent="0.2">
      <c r="A25" s="31" t="s">
        <v>64</v>
      </c>
      <c r="B25" s="32">
        <v>3865</v>
      </c>
      <c r="C25" s="33">
        <v>78.520700000000005</v>
      </c>
      <c r="D25" s="34">
        <v>79.668700000000001</v>
      </c>
      <c r="E25" s="32">
        <v>4292.2</v>
      </c>
      <c r="F25" s="33">
        <v>87.198800000000006</v>
      </c>
      <c r="G25" s="34">
        <v>88.473699999999994</v>
      </c>
      <c r="H25" s="32">
        <v>4565.5</v>
      </c>
      <c r="I25" s="33">
        <v>92.752499999999998</v>
      </c>
      <c r="J25" s="35">
        <v>94.108699999999999</v>
      </c>
    </row>
    <row r="26" spans="1:22" ht="12" customHeight="1" x14ac:dyDescent="0.2">
      <c r="A26" s="31" t="s">
        <v>65</v>
      </c>
      <c r="B26" s="32">
        <v>309.39999999999998</v>
      </c>
      <c r="C26" s="33">
        <v>88.979600000000005</v>
      </c>
      <c r="D26" s="34">
        <v>89.834299999999999</v>
      </c>
      <c r="E26" s="32">
        <v>328.5</v>
      </c>
      <c r="F26" s="33">
        <v>94.463300000000004</v>
      </c>
      <c r="G26" s="34">
        <v>95.370699999999999</v>
      </c>
      <c r="H26" s="32">
        <v>340.6</v>
      </c>
      <c r="I26" s="33">
        <v>97.957599999999999</v>
      </c>
      <c r="J26" s="35">
        <v>98.898499999999999</v>
      </c>
    </row>
    <row r="27" spans="1:22" ht="12" customHeight="1" x14ac:dyDescent="0.2">
      <c r="A27" s="31" t="s">
        <v>66</v>
      </c>
      <c r="B27" s="32">
        <v>611.70000000000005</v>
      </c>
      <c r="C27" s="33">
        <v>82.278199999999998</v>
      </c>
      <c r="D27" s="34">
        <v>82.278199999999998</v>
      </c>
      <c r="E27" s="32">
        <v>668.9</v>
      </c>
      <c r="F27" s="33">
        <v>89.981899999999996</v>
      </c>
      <c r="G27" s="34">
        <v>89.981899999999996</v>
      </c>
      <c r="H27" s="32">
        <v>703.9</v>
      </c>
      <c r="I27" s="33">
        <v>94.684100000000001</v>
      </c>
      <c r="J27" s="35">
        <v>94.684100000000001</v>
      </c>
    </row>
    <row r="28" spans="1:22" ht="12" customHeight="1" x14ac:dyDescent="0.2">
      <c r="A28" s="31" t="s">
        <v>67</v>
      </c>
      <c r="B28" s="32">
        <v>457.1</v>
      </c>
      <c r="C28" s="33">
        <v>20.555299999999999</v>
      </c>
      <c r="D28" s="34">
        <v>37.169400000000003</v>
      </c>
      <c r="E28" s="32">
        <v>597.5</v>
      </c>
      <c r="F28" s="33">
        <v>26.8672</v>
      </c>
      <c r="G28" s="34">
        <v>48.582999999999998</v>
      </c>
      <c r="H28" s="32">
        <v>796.3</v>
      </c>
      <c r="I28" s="33">
        <v>35.808500000000002</v>
      </c>
      <c r="J28" s="35">
        <v>64.751199999999997</v>
      </c>
    </row>
    <row r="29" spans="1:22" ht="12" customHeight="1" x14ac:dyDescent="0.2">
      <c r="A29" s="31" t="s">
        <v>68</v>
      </c>
      <c r="B29" s="32">
        <v>56.2</v>
      </c>
      <c r="C29" s="33">
        <v>33.816899999999997</v>
      </c>
      <c r="D29" s="34">
        <v>42.7971</v>
      </c>
      <c r="E29" s="32">
        <v>83.5</v>
      </c>
      <c r="F29" s="33">
        <v>50.191400000000002</v>
      </c>
      <c r="G29" s="34">
        <v>63.5199</v>
      </c>
      <c r="H29" s="32">
        <v>101.9</v>
      </c>
      <c r="I29" s="33">
        <v>61.260399999999997</v>
      </c>
      <c r="J29" s="35">
        <v>77.528300000000002</v>
      </c>
      <c r="M29" s="37"/>
      <c r="N29" s="37"/>
      <c r="O29" s="37"/>
      <c r="P29" s="37"/>
      <c r="Q29" s="37"/>
    </row>
    <row r="30" spans="1:22" ht="12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M30" s="37"/>
      <c r="N30" s="37"/>
      <c r="O30" s="37"/>
      <c r="P30" s="37"/>
      <c r="Q30" s="37"/>
    </row>
    <row r="31" spans="1:22" ht="16.7" customHeight="1" x14ac:dyDescent="0.2">
      <c r="A31" s="15" t="s">
        <v>69</v>
      </c>
      <c r="B31" s="14"/>
      <c r="C31" s="14"/>
      <c r="D31" s="14"/>
      <c r="E31" s="14"/>
      <c r="F31" s="14"/>
      <c r="G31" s="14"/>
      <c r="H31" s="14"/>
      <c r="I31" s="14"/>
      <c r="J31" s="14"/>
      <c r="M31" s="37"/>
      <c r="N31" s="37" t="s">
        <v>70</v>
      </c>
      <c r="O31" s="37" t="s">
        <v>71</v>
      </c>
      <c r="P31" s="37" t="s">
        <v>72</v>
      </c>
      <c r="Q31" s="37"/>
    </row>
    <row r="32" spans="1:22" s="39" customFormat="1" ht="12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38"/>
      <c r="L32" s="13"/>
      <c r="M32" s="37" t="s">
        <v>46</v>
      </c>
      <c r="N32" s="40">
        <f>C7</f>
        <v>62.930599999999998</v>
      </c>
      <c r="O32" s="41">
        <f>F7-C7</f>
        <v>8.0512000000000086</v>
      </c>
      <c r="P32" s="41">
        <f>I7-F7</f>
        <v>6.4120999999999952</v>
      </c>
      <c r="Q32" s="37"/>
      <c r="R32" s="13"/>
      <c r="S32" s="13"/>
      <c r="T32" s="13"/>
      <c r="U32" s="13"/>
      <c r="V32" s="13"/>
    </row>
    <row r="33" spans="1:22" s="39" customFormat="1" ht="12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3"/>
      <c r="L33" s="13"/>
      <c r="M33" s="37"/>
      <c r="N33" s="40"/>
      <c r="O33" s="41"/>
      <c r="P33" s="41"/>
      <c r="Q33" s="37"/>
      <c r="R33" s="13"/>
      <c r="S33" s="13"/>
      <c r="T33" s="13"/>
      <c r="U33" s="13"/>
      <c r="V33" s="13"/>
    </row>
    <row r="34" spans="1:22" ht="12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M34" s="37" t="s">
        <v>48</v>
      </c>
      <c r="N34" s="40">
        <f>C9</f>
        <v>62.429299999999998</v>
      </c>
      <c r="O34" s="41">
        <f>F9-C9</f>
        <v>8.6411999999999978</v>
      </c>
      <c r="P34" s="41">
        <f>I9-F9</f>
        <v>6.7913000000000068</v>
      </c>
      <c r="Q34" s="37"/>
    </row>
    <row r="35" spans="1:22" ht="12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M35" s="37" t="s">
        <v>49</v>
      </c>
      <c r="N35" s="40">
        <f>C10</f>
        <v>63.394500000000001</v>
      </c>
      <c r="O35" s="41">
        <f>F10-C10</f>
        <v>7.5051000000000059</v>
      </c>
      <c r="P35" s="41">
        <f>I10-F10</f>
        <v>6.0611999999999995</v>
      </c>
      <c r="Q35" s="37"/>
    </row>
    <row r="36" spans="1:22" ht="12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M36" s="37"/>
      <c r="N36" s="40"/>
      <c r="O36" s="41"/>
      <c r="P36" s="41"/>
      <c r="Q36" s="37"/>
    </row>
    <row r="37" spans="1:22" ht="12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M37" s="37" t="s">
        <v>51</v>
      </c>
      <c r="N37" s="40">
        <f t="shared" ref="N37:N43" si="0">C12</f>
        <v>82.442999999999998</v>
      </c>
      <c r="O37" s="41">
        <f t="shared" ref="O37:O43" si="1">F12-C12</f>
        <v>8.1499000000000024</v>
      </c>
      <c r="P37" s="41">
        <f t="shared" ref="P37:P43" si="2">I12-F12</f>
        <v>4.2467999999999932</v>
      </c>
      <c r="Q37" s="37"/>
    </row>
    <row r="38" spans="1:22" ht="12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M38" s="37" t="s">
        <v>52</v>
      </c>
      <c r="N38" s="40">
        <f t="shared" si="0"/>
        <v>88.235799999999998</v>
      </c>
      <c r="O38" s="41">
        <f t="shared" si="1"/>
        <v>4.980400000000003</v>
      </c>
      <c r="P38" s="41">
        <f t="shared" si="2"/>
        <v>3.2553000000000054</v>
      </c>
      <c r="Q38" s="37"/>
    </row>
    <row r="39" spans="1:22" ht="12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M39" s="37" t="s">
        <v>53</v>
      </c>
      <c r="N39" s="40">
        <f t="shared" si="0"/>
        <v>83.923599999999993</v>
      </c>
      <c r="O39" s="41">
        <f t="shared" si="1"/>
        <v>8.964800000000011</v>
      </c>
      <c r="P39" s="41">
        <f t="shared" si="2"/>
        <v>4.0227999999999895</v>
      </c>
      <c r="Q39" s="37"/>
    </row>
    <row r="40" spans="1:22" ht="12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M40" s="37" t="s">
        <v>54</v>
      </c>
      <c r="N40" s="40">
        <f t="shared" si="0"/>
        <v>75.598500000000001</v>
      </c>
      <c r="O40" s="41">
        <f t="shared" si="1"/>
        <v>8.9797999999999973</v>
      </c>
      <c r="P40" s="41">
        <f t="shared" si="2"/>
        <v>6.6192000000000064</v>
      </c>
      <c r="Q40" s="37"/>
    </row>
    <row r="41" spans="1:22" ht="12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M41" s="37" t="s">
        <v>55</v>
      </c>
      <c r="N41" s="40">
        <f t="shared" si="0"/>
        <v>56.510599999999997</v>
      </c>
      <c r="O41" s="41">
        <f t="shared" si="1"/>
        <v>11.732700000000008</v>
      </c>
      <c r="P41" s="41">
        <f t="shared" si="2"/>
        <v>9.5972000000000008</v>
      </c>
      <c r="Q41" s="37"/>
    </row>
    <row r="42" spans="1:22" ht="12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M42" s="37" t="s">
        <v>56</v>
      </c>
      <c r="N42" s="40">
        <f t="shared" si="0"/>
        <v>27.312200000000001</v>
      </c>
      <c r="O42" s="41">
        <f t="shared" si="1"/>
        <v>8.5854999999999997</v>
      </c>
      <c r="P42" s="41">
        <f t="shared" si="2"/>
        <v>10.4893</v>
      </c>
      <c r="Q42" s="37"/>
    </row>
    <row r="43" spans="1:22" ht="12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M43" s="37" t="s">
        <v>57</v>
      </c>
      <c r="N43" s="40">
        <f t="shared" si="0"/>
        <v>10.7181</v>
      </c>
      <c r="O43" s="41">
        <f t="shared" si="1"/>
        <v>3.2599</v>
      </c>
      <c r="P43" s="41">
        <f t="shared" si="2"/>
        <v>6.416500000000001</v>
      </c>
      <c r="Q43" s="37"/>
    </row>
    <row r="44" spans="1:22" ht="12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M44" s="37"/>
      <c r="N44" s="40"/>
      <c r="O44" s="41"/>
      <c r="P44" s="41"/>
      <c r="Q44" s="37"/>
    </row>
    <row r="45" spans="1:22" ht="12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M45" s="37" t="s">
        <v>73</v>
      </c>
      <c r="N45" s="40">
        <f>C20</f>
        <v>38.668599999999998</v>
      </c>
      <c r="O45" s="41">
        <f>F20-C20</f>
        <v>16.9071</v>
      </c>
      <c r="P45" s="41">
        <f>I20-F20</f>
        <v>9.7712999999999965</v>
      </c>
      <c r="Q45" s="37"/>
    </row>
    <row r="46" spans="1:22" ht="12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M46" s="37" t="s">
        <v>74</v>
      </c>
      <c r="N46" s="40">
        <f>C21</f>
        <v>64.219899999999996</v>
      </c>
      <c r="O46" s="41">
        <f>F21-C21</f>
        <v>11.41940000000001</v>
      </c>
      <c r="P46" s="41">
        <f>I21-F21</f>
        <v>8.9050999999999902</v>
      </c>
      <c r="Q46" s="37"/>
    </row>
    <row r="47" spans="1:22" ht="1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M47" s="37" t="s">
        <v>75</v>
      </c>
      <c r="N47" s="40">
        <f>C22</f>
        <v>82.190100000000001</v>
      </c>
      <c r="O47" s="41">
        <f>F22-C22</f>
        <v>7.618300000000005</v>
      </c>
      <c r="P47" s="41">
        <f>I22-F22</f>
        <v>4.8283999999999878</v>
      </c>
      <c r="Q47" s="37"/>
    </row>
    <row r="48" spans="1:22" ht="12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M48" s="37" t="s">
        <v>76</v>
      </c>
      <c r="N48" s="40">
        <f>C23</f>
        <v>90.705399999999997</v>
      </c>
      <c r="O48" s="41">
        <f>F23-C23</f>
        <v>5.163800000000009</v>
      </c>
      <c r="P48" s="41">
        <f>I23-F23</f>
        <v>2.7744</v>
      </c>
      <c r="Q48" s="37"/>
    </row>
    <row r="49" spans="1:17" ht="12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M49" s="37"/>
      <c r="N49" s="40"/>
      <c r="O49" s="41"/>
      <c r="P49" s="41"/>
      <c r="Q49" s="37"/>
    </row>
    <row r="50" spans="1:17" ht="12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M50" s="37" t="s">
        <v>64</v>
      </c>
      <c r="N50" s="40">
        <f>C25</f>
        <v>78.520700000000005</v>
      </c>
      <c r="O50" s="41">
        <f>F25-C25</f>
        <v>8.6781000000000006</v>
      </c>
      <c r="P50" s="41">
        <f>I25-F25</f>
        <v>5.5536999999999921</v>
      </c>
      <c r="Q50" s="37"/>
    </row>
    <row r="51" spans="1:17" ht="12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M51" s="37" t="s">
        <v>65</v>
      </c>
      <c r="N51" s="40">
        <f>C26</f>
        <v>88.979600000000005</v>
      </c>
      <c r="O51" s="41">
        <f>F26-C26</f>
        <v>5.4836999999999989</v>
      </c>
      <c r="P51" s="41">
        <f>I26-F26</f>
        <v>3.4942999999999955</v>
      </c>
      <c r="Q51" s="37"/>
    </row>
    <row r="52" spans="1:17" ht="12" customHeight="1" x14ac:dyDescent="0.2">
      <c r="M52" s="37" t="s">
        <v>66</v>
      </c>
      <c r="N52" s="40">
        <f>C27</f>
        <v>82.278199999999998</v>
      </c>
      <c r="O52" s="41">
        <f>F27-C27</f>
        <v>7.7036999999999978</v>
      </c>
      <c r="P52" s="41">
        <f>I27-F27</f>
        <v>4.7022000000000048</v>
      </c>
      <c r="Q52" s="37"/>
    </row>
    <row r="53" spans="1:17" ht="13.5" customHeight="1" x14ac:dyDescent="0.2">
      <c r="A53" s="42" t="s">
        <v>77</v>
      </c>
      <c r="M53" s="37" t="s">
        <v>68</v>
      </c>
      <c r="N53" s="40">
        <f>C29</f>
        <v>33.816899999999997</v>
      </c>
      <c r="O53" s="41">
        <f>F29-C29</f>
        <v>16.374500000000005</v>
      </c>
      <c r="P53" s="41">
        <f>I29-F29</f>
        <v>11.068999999999996</v>
      </c>
      <c r="Q53" s="37"/>
    </row>
    <row r="54" spans="1:17" ht="27" customHeight="1" x14ac:dyDescent="0.2">
      <c r="A54" s="126" t="s">
        <v>78</v>
      </c>
      <c r="B54" s="126"/>
      <c r="C54" s="126"/>
      <c r="D54" s="126"/>
      <c r="E54" s="126"/>
      <c r="F54" s="126"/>
      <c r="G54" s="126"/>
      <c r="H54" s="126"/>
      <c r="I54" s="126"/>
      <c r="J54" s="126"/>
      <c r="M54" s="37"/>
      <c r="N54" s="37"/>
      <c r="O54" s="37"/>
      <c r="P54" s="37"/>
      <c r="Q54" s="37"/>
    </row>
    <row r="55" spans="1:17" ht="12" customHeight="1" x14ac:dyDescent="0.2">
      <c r="A55" s="43" t="s">
        <v>79</v>
      </c>
    </row>
    <row r="56" spans="1:17" ht="12" customHeight="1" x14ac:dyDescent="0.2"/>
    <row r="57" spans="1:17" ht="12" customHeight="1" x14ac:dyDescent="0.2"/>
    <row r="58" spans="1:17" ht="12" customHeight="1" x14ac:dyDescent="0.2">
      <c r="B58" s="14"/>
      <c r="C58" s="14"/>
      <c r="D58" s="14"/>
      <c r="E58" s="14"/>
      <c r="F58" s="14"/>
      <c r="G58" s="14"/>
      <c r="H58" s="14"/>
      <c r="I58" s="14"/>
      <c r="J58" s="14"/>
    </row>
    <row r="59" spans="1:17" ht="12" customHeight="1" x14ac:dyDescent="0.2">
      <c r="B59" s="14"/>
      <c r="C59" s="14"/>
      <c r="D59" s="14"/>
      <c r="E59" s="14"/>
      <c r="F59" s="14"/>
      <c r="G59" s="14"/>
      <c r="H59" s="14"/>
      <c r="I59" s="14"/>
      <c r="J59" s="14"/>
    </row>
    <row r="60" spans="1:17" ht="12" customHeight="1" x14ac:dyDescent="0.2">
      <c r="B60" s="14"/>
      <c r="C60" s="14"/>
      <c r="D60" s="14"/>
      <c r="E60" s="14"/>
      <c r="F60" s="14"/>
      <c r="G60" s="14"/>
      <c r="H60" s="14"/>
      <c r="I60" s="14"/>
      <c r="J60" s="14"/>
    </row>
    <row r="61" spans="1:17" ht="12" customHeight="1" x14ac:dyDescent="0.2">
      <c r="B61" s="14"/>
      <c r="C61" s="14"/>
      <c r="D61" s="14"/>
      <c r="E61" s="14"/>
      <c r="F61" s="14"/>
      <c r="G61" s="14"/>
      <c r="H61" s="14"/>
      <c r="I61" s="14"/>
      <c r="J61" s="14"/>
    </row>
    <row r="62" spans="1:17" ht="12" customHeight="1" x14ac:dyDescent="0.2">
      <c r="B62" s="14"/>
      <c r="C62" s="14"/>
      <c r="D62" s="14"/>
      <c r="E62" s="14"/>
      <c r="F62" s="14"/>
      <c r="G62" s="14"/>
      <c r="H62" s="14"/>
      <c r="I62" s="14"/>
      <c r="J62" s="14"/>
    </row>
  </sheetData>
  <mergeCells count="5">
    <mergeCell ref="A5:A6"/>
    <mergeCell ref="B5:D5"/>
    <mergeCell ref="E5:G5"/>
    <mergeCell ref="H5:J5"/>
    <mergeCell ref="A54:J54"/>
  </mergeCells>
  <pageMargins left="0.70866141732283472" right="0.70866141732283472" top="0.78740157480314965" bottom="0.78740157480314965" header="0.31496062992125984" footer="0.31496062992125984"/>
  <pageSetup paperSize="9" orientation="portrait" r:id="rId1"/>
  <rowBreaks count="1" manualBreakCount="1">
    <brk id="65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7"/>
  <sheetViews>
    <sheetView showGridLines="0" zoomScaleNormal="100" zoomScaleSheetLayoutView="100" workbookViewId="0">
      <selection activeCell="J1" sqref="J1:AA13"/>
    </sheetView>
  </sheetViews>
  <sheetFormatPr defaultColWidth="9.140625" defaultRowHeight="15" x14ac:dyDescent="0.25"/>
  <cols>
    <col min="1" max="1" width="21.28515625" style="13" customWidth="1"/>
    <col min="2" max="8" width="9.28515625" style="13" customWidth="1"/>
    <col min="9" max="9" width="7.28515625" style="13" customWidth="1"/>
    <col min="10" max="10" width="13.85546875" style="13" customWidth="1"/>
    <col min="11" max="11" width="7.28515625" style="13" customWidth="1"/>
    <col min="12" max="15" width="7.28515625" style="45" customWidth="1"/>
    <col min="16" max="22" width="9.140625" style="45"/>
  </cols>
  <sheetData>
    <row r="1" spans="1:26" ht="30" customHeight="1" x14ac:dyDescent="0.25">
      <c r="A1" s="12" t="s">
        <v>80</v>
      </c>
      <c r="B1" s="12"/>
      <c r="C1" s="12"/>
      <c r="D1" s="12"/>
      <c r="E1" s="12"/>
      <c r="F1" s="12"/>
      <c r="G1" s="12"/>
      <c r="H1" s="12"/>
      <c r="I1" s="44"/>
      <c r="J1" s="44"/>
      <c r="W1" s="46"/>
      <c r="X1" s="46"/>
    </row>
    <row r="2" spans="1:26" ht="12" customHeight="1" x14ac:dyDescent="0.25">
      <c r="A2" s="14"/>
      <c r="B2" s="14"/>
      <c r="C2" s="14"/>
      <c r="D2" s="14"/>
      <c r="E2" s="14"/>
      <c r="F2" s="14"/>
      <c r="G2" s="14"/>
      <c r="H2" s="14"/>
      <c r="I2" s="47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V2" s="50"/>
      <c r="W2" s="46"/>
      <c r="X2" s="46"/>
      <c r="Y2" s="46"/>
      <c r="Z2" s="46"/>
    </row>
    <row r="3" spans="1:26" s="53" customFormat="1" ht="16.7" customHeight="1" x14ac:dyDescent="0.2">
      <c r="A3" s="15" t="s">
        <v>81</v>
      </c>
      <c r="B3" s="15"/>
      <c r="C3" s="14"/>
      <c r="D3" s="14"/>
      <c r="E3" s="14"/>
      <c r="F3" s="14"/>
      <c r="G3" s="14"/>
      <c r="H3" s="14"/>
      <c r="I3" s="51"/>
      <c r="J3" s="48"/>
      <c r="K3" s="48">
        <v>2009</v>
      </c>
      <c r="L3" s="48">
        <v>2010</v>
      </c>
      <c r="M3" s="48">
        <v>2011</v>
      </c>
      <c r="N3" s="48">
        <v>2012</v>
      </c>
      <c r="O3" s="48">
        <v>2013</v>
      </c>
      <c r="P3" s="48">
        <v>2014</v>
      </c>
      <c r="Q3" s="48">
        <v>2015</v>
      </c>
      <c r="R3" s="48">
        <v>2016</v>
      </c>
      <c r="S3" s="48">
        <v>2017</v>
      </c>
      <c r="T3" s="48">
        <v>2018</v>
      </c>
      <c r="U3" s="49">
        <v>2019</v>
      </c>
      <c r="V3" s="49">
        <v>2020</v>
      </c>
      <c r="W3" s="52">
        <v>2021</v>
      </c>
      <c r="X3" s="52">
        <v>2022</v>
      </c>
      <c r="Y3" s="52">
        <v>2023</v>
      </c>
      <c r="Z3" s="52"/>
    </row>
    <row r="4" spans="1:26" ht="15" customHeight="1" thickBot="1" x14ac:dyDescent="0.3">
      <c r="A4" s="54"/>
      <c r="B4" s="54"/>
      <c r="C4" s="14"/>
      <c r="D4" s="55"/>
      <c r="E4" s="55"/>
      <c r="F4" s="55"/>
      <c r="G4" s="55"/>
      <c r="H4" s="38" t="s">
        <v>82</v>
      </c>
      <c r="I4" s="56"/>
      <c r="J4" s="48" t="s">
        <v>83</v>
      </c>
      <c r="K4" s="48">
        <v>11.25</v>
      </c>
      <c r="L4" s="48">
        <v>13.6</v>
      </c>
      <c r="M4" s="48">
        <v>14.81</v>
      </c>
      <c r="N4" s="48">
        <v>16.63</v>
      </c>
      <c r="O4" s="48">
        <v>20.440000000000001</v>
      </c>
      <c r="P4" s="48">
        <v>23.58</v>
      </c>
      <c r="Q4" s="48">
        <v>24.26</v>
      </c>
      <c r="R4" s="48">
        <v>26.81</v>
      </c>
      <c r="S4" s="48">
        <v>31.61</v>
      </c>
      <c r="T4" s="48">
        <v>34.33</v>
      </c>
      <c r="U4" s="48">
        <v>39.04</v>
      </c>
      <c r="V4" s="48">
        <v>53.796999999999997</v>
      </c>
      <c r="W4" s="48">
        <v>57.464000000000006</v>
      </c>
      <c r="X4" s="57">
        <v>60.528000000000006</v>
      </c>
      <c r="Y4" s="46">
        <v>62.930599999999998</v>
      </c>
      <c r="Z4" s="46"/>
    </row>
    <row r="5" spans="1:26" s="63" customFormat="1" ht="14.45" customHeight="1" thickBot="1" x14ac:dyDescent="0.25">
      <c r="A5" s="58"/>
      <c r="B5" s="59">
        <v>2010</v>
      </c>
      <c r="C5" s="58">
        <v>2018</v>
      </c>
      <c r="D5" s="60">
        <v>2019</v>
      </c>
      <c r="E5" s="60">
        <v>2020</v>
      </c>
      <c r="F5" s="60">
        <v>2021</v>
      </c>
      <c r="G5" s="61">
        <v>2022</v>
      </c>
      <c r="H5" s="61">
        <v>2023</v>
      </c>
      <c r="I5" s="47"/>
      <c r="J5" s="48" t="s">
        <v>84</v>
      </c>
      <c r="K5" s="48">
        <v>20.73</v>
      </c>
      <c r="L5" s="48">
        <v>24</v>
      </c>
      <c r="M5" s="48">
        <v>26.96</v>
      </c>
      <c r="N5" s="48">
        <v>30.44</v>
      </c>
      <c r="O5" s="48">
        <v>36.159999999999997</v>
      </c>
      <c r="P5" s="48">
        <v>41.7</v>
      </c>
      <c r="Q5" s="48">
        <v>41.94</v>
      </c>
      <c r="R5" s="48">
        <v>44.11</v>
      </c>
      <c r="S5" s="48">
        <v>53.14</v>
      </c>
      <c r="T5" s="48">
        <v>58.06</v>
      </c>
      <c r="U5" s="48">
        <v>65.599999999999994</v>
      </c>
      <c r="V5" s="48">
        <v>81.953000000000003</v>
      </c>
      <c r="W5" s="48">
        <v>83.15</v>
      </c>
      <c r="X5" s="62">
        <v>89.427999999999997</v>
      </c>
      <c r="Y5" s="48">
        <v>88.235799999999998</v>
      </c>
      <c r="Z5" s="48"/>
    </row>
    <row r="6" spans="1:26" s="63" customFormat="1" ht="12" customHeight="1" x14ac:dyDescent="0.2">
      <c r="A6" s="64" t="s">
        <v>46</v>
      </c>
      <c r="B6" s="65">
        <v>13.64</v>
      </c>
      <c r="C6" s="66">
        <v>34.33</v>
      </c>
      <c r="D6" s="67">
        <v>39</v>
      </c>
      <c r="E6" s="67">
        <v>53.796999999999997</v>
      </c>
      <c r="F6" s="67">
        <v>57.464000000000006</v>
      </c>
      <c r="G6" s="68">
        <v>60.528000000000006</v>
      </c>
      <c r="H6" s="68">
        <v>62.930599999999998</v>
      </c>
      <c r="I6" s="69"/>
      <c r="J6" s="48" t="s">
        <v>85</v>
      </c>
      <c r="K6" s="48">
        <v>1.17</v>
      </c>
      <c r="L6" s="48">
        <v>1.75</v>
      </c>
      <c r="M6" s="48">
        <v>1.46</v>
      </c>
      <c r="N6" s="48">
        <v>1.1399999999999999</v>
      </c>
      <c r="O6" s="48">
        <v>2.25</v>
      </c>
      <c r="P6" s="48">
        <v>4.3499999999999996</v>
      </c>
      <c r="Q6" s="48">
        <v>3.75</v>
      </c>
      <c r="R6" s="48">
        <v>4.9800000000000004</v>
      </c>
      <c r="S6" s="48">
        <v>5.68</v>
      </c>
      <c r="T6" s="48">
        <v>6.8</v>
      </c>
      <c r="U6" s="48">
        <v>8.1300000000000008</v>
      </c>
      <c r="V6" s="48">
        <v>14.89</v>
      </c>
      <c r="W6" s="48">
        <v>17.68</v>
      </c>
      <c r="X6" s="62">
        <v>18.59</v>
      </c>
      <c r="Y6" s="48">
        <v>20.39</v>
      </c>
      <c r="Z6" s="48"/>
    </row>
    <row r="7" spans="1:26" s="63" customFormat="1" ht="12" customHeight="1" x14ac:dyDescent="0.2">
      <c r="A7" s="70" t="s">
        <v>86</v>
      </c>
      <c r="B7" s="71">
        <v>14.66</v>
      </c>
      <c r="C7" s="72">
        <v>37.369999999999997</v>
      </c>
      <c r="D7" s="73">
        <v>42.6</v>
      </c>
      <c r="E7" s="73">
        <v>58.75</v>
      </c>
      <c r="F7" s="73">
        <v>62.74</v>
      </c>
      <c r="G7" s="74">
        <v>67.22</v>
      </c>
      <c r="H7" s="74">
        <v>69.05</v>
      </c>
      <c r="I7" s="69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s="63" customFormat="1" ht="12" customHeight="1" x14ac:dyDescent="0.2">
      <c r="A8" s="26" t="s">
        <v>47</v>
      </c>
      <c r="B8" s="75"/>
      <c r="C8" s="76"/>
      <c r="D8" s="77"/>
      <c r="E8" s="77"/>
      <c r="F8" s="77"/>
      <c r="G8" s="78"/>
      <c r="H8" s="78"/>
      <c r="I8" s="79"/>
      <c r="J8" s="48" t="s">
        <v>87</v>
      </c>
      <c r="K8" s="48">
        <v>12.9</v>
      </c>
      <c r="L8" s="48">
        <v>15.2</v>
      </c>
      <c r="M8" s="48">
        <v>16.809999999999999</v>
      </c>
      <c r="N8" s="48">
        <v>19.7</v>
      </c>
      <c r="O8" s="48">
        <v>23.8</v>
      </c>
      <c r="P8" s="48">
        <v>26.78</v>
      </c>
      <c r="Q8" s="48">
        <v>28.5</v>
      </c>
      <c r="R8" s="48">
        <v>31.8</v>
      </c>
      <c r="S8" s="48">
        <v>38.64</v>
      </c>
      <c r="T8" s="48">
        <v>41.48</v>
      </c>
      <c r="U8" s="48">
        <v>46.75</v>
      </c>
      <c r="V8" s="48">
        <v>64.900000000000006</v>
      </c>
      <c r="W8" s="48">
        <v>69.400000000000006</v>
      </c>
      <c r="X8" s="48">
        <v>73</v>
      </c>
      <c r="Y8" s="80">
        <v>76.34</v>
      </c>
      <c r="Z8" s="48"/>
    </row>
    <row r="9" spans="1:26" s="63" customFormat="1" ht="12" customHeight="1" x14ac:dyDescent="0.2">
      <c r="A9" s="31" t="s">
        <v>48</v>
      </c>
      <c r="B9" s="81">
        <v>14.98</v>
      </c>
      <c r="C9" s="82">
        <v>31.29</v>
      </c>
      <c r="D9" s="83">
        <v>37.6</v>
      </c>
      <c r="E9" s="83">
        <v>53.12</v>
      </c>
      <c r="F9" s="83">
        <v>55.722999999999999</v>
      </c>
      <c r="G9" s="74">
        <v>61.463000000000001</v>
      </c>
      <c r="H9" s="74">
        <v>62.429299999999998</v>
      </c>
      <c r="I9" s="69"/>
      <c r="J9" s="48" t="s">
        <v>88</v>
      </c>
      <c r="K9" s="48">
        <v>2.48</v>
      </c>
      <c r="L9" s="48">
        <v>3.2</v>
      </c>
      <c r="M9" s="84">
        <v>3.32</v>
      </c>
      <c r="N9" s="48">
        <v>7.35</v>
      </c>
      <c r="O9" s="48">
        <v>6.62</v>
      </c>
      <c r="P9" s="48">
        <v>7.2</v>
      </c>
      <c r="Q9" s="48">
        <v>5.7</v>
      </c>
      <c r="R9" s="48">
        <v>6.03</v>
      </c>
      <c r="S9" s="48">
        <v>10.050000000000001</v>
      </c>
      <c r="T9" s="48">
        <v>17.260000000000002</v>
      </c>
      <c r="U9" s="48">
        <v>16.399999999999999</v>
      </c>
      <c r="V9" s="48">
        <v>35.064</v>
      </c>
      <c r="W9" s="48">
        <v>43.531999999999996</v>
      </c>
      <c r="X9" s="62">
        <v>37.871000000000002</v>
      </c>
      <c r="Y9" s="48">
        <v>38.668599999999998</v>
      </c>
      <c r="Z9" s="48"/>
    </row>
    <row r="10" spans="1:26" s="63" customFormat="1" ht="12" customHeight="1" x14ac:dyDescent="0.2">
      <c r="A10" s="31" t="s">
        <v>49</v>
      </c>
      <c r="B10" s="71">
        <v>12.36</v>
      </c>
      <c r="C10" s="72">
        <v>37.22</v>
      </c>
      <c r="D10" s="73">
        <v>40.4</v>
      </c>
      <c r="E10" s="73">
        <v>54.437999999999995</v>
      </c>
      <c r="F10" s="73">
        <v>59.103999999999999</v>
      </c>
      <c r="G10" s="74">
        <v>59.631999999999998</v>
      </c>
      <c r="H10" s="74">
        <v>63.394500000000001</v>
      </c>
      <c r="I10" s="69"/>
      <c r="J10" s="48" t="s">
        <v>89</v>
      </c>
      <c r="K10" s="48">
        <v>23.76</v>
      </c>
      <c r="L10" s="48">
        <v>29</v>
      </c>
      <c r="M10" s="48">
        <v>30.64</v>
      </c>
      <c r="N10" s="48">
        <v>31.72</v>
      </c>
      <c r="O10" s="48">
        <v>38.130000000000003</v>
      </c>
      <c r="P10" s="48">
        <v>46.6</v>
      </c>
      <c r="Q10" s="48">
        <v>46.26</v>
      </c>
      <c r="R10" s="48">
        <v>48.3</v>
      </c>
      <c r="S10" s="48">
        <v>59.82</v>
      </c>
      <c r="T10" s="48">
        <v>58.35</v>
      </c>
      <c r="U10" s="48">
        <v>67.900000000000006</v>
      </c>
      <c r="V10" s="48">
        <v>82.652000000000001</v>
      </c>
      <c r="W10" s="48">
        <v>89.368000000000009</v>
      </c>
      <c r="X10" s="62">
        <v>90.53</v>
      </c>
      <c r="Y10" s="48">
        <v>90.705399999999997</v>
      </c>
      <c r="Z10" s="48"/>
    </row>
    <row r="11" spans="1:26" s="63" customFormat="1" ht="12" customHeight="1" x14ac:dyDescent="0.2">
      <c r="A11" s="26" t="s">
        <v>50</v>
      </c>
      <c r="B11" s="75"/>
      <c r="C11" s="76"/>
      <c r="D11" s="77"/>
      <c r="E11" s="77"/>
      <c r="F11" s="77"/>
      <c r="G11" s="85"/>
      <c r="H11" s="85"/>
      <c r="I11" s="79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63" customFormat="1" ht="12" customHeight="1" x14ac:dyDescent="0.2">
      <c r="A12" s="31" t="s">
        <v>51</v>
      </c>
      <c r="B12" s="71">
        <v>21.41</v>
      </c>
      <c r="C12" s="72">
        <v>49.31</v>
      </c>
      <c r="D12" s="73">
        <v>60.2</v>
      </c>
      <c r="E12" s="73">
        <v>73.063000000000002</v>
      </c>
      <c r="F12" s="73">
        <v>73.537999999999997</v>
      </c>
      <c r="G12" s="74">
        <v>81.926000000000002</v>
      </c>
      <c r="H12" s="74">
        <v>82.442999999999998</v>
      </c>
      <c r="I12" s="69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s="63" customFormat="1" ht="12" customHeight="1" x14ac:dyDescent="0.2">
      <c r="A13" s="31" t="s">
        <v>52</v>
      </c>
      <c r="B13" s="71">
        <v>24</v>
      </c>
      <c r="C13" s="72">
        <v>58.06</v>
      </c>
      <c r="D13" s="73">
        <v>65.599999999999994</v>
      </c>
      <c r="E13" s="73">
        <v>81.953000000000003</v>
      </c>
      <c r="F13" s="73">
        <v>83.15</v>
      </c>
      <c r="G13" s="74">
        <v>89.427999999999997</v>
      </c>
      <c r="H13" s="74">
        <v>88.235799999999998</v>
      </c>
      <c r="I13" s="69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63" customFormat="1" ht="12" customHeight="1" x14ac:dyDescent="0.2">
      <c r="A14" s="31" t="s">
        <v>53</v>
      </c>
      <c r="B14" s="71">
        <v>18.239999999999998</v>
      </c>
      <c r="C14" s="72">
        <v>46.23</v>
      </c>
      <c r="D14" s="73">
        <v>52.9</v>
      </c>
      <c r="E14" s="73">
        <v>71.325999999999993</v>
      </c>
      <c r="F14" s="73">
        <v>78.19</v>
      </c>
      <c r="G14" s="74">
        <v>80.813999999999993</v>
      </c>
      <c r="H14" s="74">
        <v>83.923599999999993</v>
      </c>
      <c r="I14" s="69"/>
      <c r="J14" s="86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s="63" customFormat="1" ht="12" customHeight="1" x14ac:dyDescent="0.2">
      <c r="A15" s="31" t="s">
        <v>54</v>
      </c>
      <c r="B15" s="71">
        <v>11.47</v>
      </c>
      <c r="C15" s="72">
        <v>38.79</v>
      </c>
      <c r="D15" s="73">
        <v>40.299999999999997</v>
      </c>
      <c r="E15" s="73">
        <v>61.323000000000008</v>
      </c>
      <c r="F15" s="73">
        <v>65.399000000000001</v>
      </c>
      <c r="G15" s="74">
        <v>70.382000000000005</v>
      </c>
      <c r="H15" s="74">
        <v>75.598500000000001</v>
      </c>
      <c r="I15" s="69"/>
      <c r="J15" s="86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s="63" customFormat="1" ht="12" customHeight="1" x14ac:dyDescent="0.2">
      <c r="A16" s="31" t="s">
        <v>55</v>
      </c>
      <c r="B16" s="71">
        <v>5.44</v>
      </c>
      <c r="C16" s="72">
        <v>20.6</v>
      </c>
      <c r="D16" s="73">
        <v>26.2</v>
      </c>
      <c r="E16" s="73">
        <v>42.947000000000003</v>
      </c>
      <c r="F16" s="73">
        <v>49.08</v>
      </c>
      <c r="G16" s="74">
        <v>51.068999999999996</v>
      </c>
      <c r="H16" s="74">
        <v>56.510599999999997</v>
      </c>
      <c r="I16" s="69"/>
      <c r="J16" s="86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s="63" customFormat="1" ht="12" customHeight="1" x14ac:dyDescent="0.2">
      <c r="A17" s="31" t="s">
        <v>90</v>
      </c>
      <c r="B17" s="71">
        <v>1.75</v>
      </c>
      <c r="C17" s="72">
        <v>6.8</v>
      </c>
      <c r="D17" s="73">
        <v>8.1300000000000008</v>
      </c>
      <c r="E17" s="73">
        <v>14.89</v>
      </c>
      <c r="F17" s="73">
        <v>17.68</v>
      </c>
      <c r="G17" s="74">
        <v>18.59</v>
      </c>
      <c r="H17" s="74">
        <v>20.39</v>
      </c>
      <c r="I17" s="79"/>
      <c r="J17" s="86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s="63" customFormat="1" ht="12" customHeight="1" x14ac:dyDescent="0.2">
      <c r="A18" s="26" t="s">
        <v>58</v>
      </c>
      <c r="B18" s="75"/>
      <c r="C18" s="76"/>
      <c r="D18" s="77"/>
      <c r="E18" s="77"/>
      <c r="F18" s="77"/>
      <c r="G18" s="85"/>
      <c r="H18" s="85"/>
      <c r="I18" s="79"/>
      <c r="J18" s="86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s="63" customFormat="1" ht="12" customHeight="1" x14ac:dyDescent="0.2">
      <c r="A19" s="31" t="s">
        <v>59</v>
      </c>
      <c r="B19" s="71">
        <v>3.18</v>
      </c>
      <c r="C19" s="72">
        <v>17.260000000000002</v>
      </c>
      <c r="D19" s="73">
        <v>16.399999999999999</v>
      </c>
      <c r="E19" s="73">
        <v>35.064</v>
      </c>
      <c r="F19" s="73">
        <v>43.531999999999996</v>
      </c>
      <c r="G19" s="74">
        <v>37.871000000000002</v>
      </c>
      <c r="H19" s="87">
        <v>38.668599999999998</v>
      </c>
      <c r="I19" s="69"/>
      <c r="J19" s="79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6" s="63" customFormat="1" ht="12" customHeight="1" x14ac:dyDescent="0.2">
      <c r="A20" s="31" t="s">
        <v>60</v>
      </c>
      <c r="B20" s="71">
        <v>8.0299999999999994</v>
      </c>
      <c r="C20" s="72">
        <v>28.67</v>
      </c>
      <c r="D20" s="73">
        <v>30</v>
      </c>
      <c r="E20" s="73">
        <v>50.753999999999998</v>
      </c>
      <c r="F20" s="73">
        <v>50.780999999999999</v>
      </c>
      <c r="G20" s="74">
        <v>57.540999999999997</v>
      </c>
      <c r="H20" s="87">
        <v>64.219899999999996</v>
      </c>
      <c r="I20" s="69"/>
      <c r="J20" s="79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</row>
    <row r="21" spans="1:26" s="63" customFormat="1" ht="12" customHeight="1" x14ac:dyDescent="0.2">
      <c r="A21" s="31" t="s">
        <v>61</v>
      </c>
      <c r="B21" s="71">
        <v>20.45</v>
      </c>
      <c r="C21" s="72">
        <v>48.22</v>
      </c>
      <c r="D21" s="73">
        <v>54.6</v>
      </c>
      <c r="E21" s="73">
        <v>71.706000000000003</v>
      </c>
      <c r="F21" s="73">
        <v>77.561000000000007</v>
      </c>
      <c r="G21" s="74">
        <v>79.818999999999988</v>
      </c>
      <c r="H21" s="87">
        <v>82.190100000000001</v>
      </c>
      <c r="I21" s="69"/>
      <c r="J21" s="79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</row>
    <row r="22" spans="1:26" s="63" customFormat="1" ht="12" customHeight="1" x14ac:dyDescent="0.2">
      <c r="A22" s="31" t="s">
        <v>62</v>
      </c>
      <c r="B22" s="71">
        <v>29</v>
      </c>
      <c r="C22" s="72">
        <v>58.35</v>
      </c>
      <c r="D22" s="73">
        <v>67.900000000000006</v>
      </c>
      <c r="E22" s="73">
        <v>82.652000000000001</v>
      </c>
      <c r="F22" s="73">
        <v>89.368000000000009</v>
      </c>
      <c r="G22" s="74">
        <v>90.53</v>
      </c>
      <c r="H22" s="87">
        <v>90.705399999999997</v>
      </c>
      <c r="I22" s="69"/>
      <c r="J22" s="79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</row>
    <row r="23" spans="1:26" s="63" customFormat="1" ht="12" customHeight="1" x14ac:dyDescent="0.2">
      <c r="A23" s="26" t="s">
        <v>63</v>
      </c>
      <c r="B23" s="75"/>
      <c r="C23" s="76"/>
      <c r="D23" s="77"/>
      <c r="E23" s="77"/>
      <c r="F23" s="77"/>
      <c r="G23" s="85"/>
      <c r="H23" s="85"/>
      <c r="I23" s="79"/>
      <c r="J23" s="79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</row>
    <row r="24" spans="1:26" s="63" customFormat="1" ht="12" customHeight="1" x14ac:dyDescent="0.2">
      <c r="A24" s="31" t="s">
        <v>64</v>
      </c>
      <c r="B24" s="71">
        <v>17.510000000000002</v>
      </c>
      <c r="C24" s="72">
        <v>42.52</v>
      </c>
      <c r="D24" s="73">
        <v>49.3</v>
      </c>
      <c r="E24" s="73">
        <v>67.77</v>
      </c>
      <c r="F24" s="73">
        <v>72.670999999999992</v>
      </c>
      <c r="G24" s="74">
        <v>75.55</v>
      </c>
      <c r="H24" s="74">
        <v>78.520700000000005</v>
      </c>
      <c r="I24" s="69"/>
      <c r="J24" s="79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</row>
    <row r="25" spans="1:26" s="63" customFormat="1" ht="12" customHeight="1" x14ac:dyDescent="0.2">
      <c r="A25" s="31" t="s">
        <v>65</v>
      </c>
      <c r="B25" s="71">
        <v>22.72</v>
      </c>
      <c r="C25" s="72">
        <v>68.400000000000006</v>
      </c>
      <c r="D25" s="73">
        <v>64.099999999999994</v>
      </c>
      <c r="E25" s="73">
        <v>79.525000000000006</v>
      </c>
      <c r="F25" s="73">
        <v>85.555000000000007</v>
      </c>
      <c r="G25" s="74">
        <v>91.381</v>
      </c>
      <c r="H25" s="74">
        <v>88.979600000000005</v>
      </c>
      <c r="I25" s="69"/>
      <c r="J25" s="79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</row>
    <row r="26" spans="1:26" s="63" customFormat="1" ht="12" customHeight="1" x14ac:dyDescent="0.2">
      <c r="A26" s="31" t="s">
        <v>66</v>
      </c>
      <c r="B26" s="71">
        <v>24.07</v>
      </c>
      <c r="C26" s="72">
        <v>49</v>
      </c>
      <c r="D26" s="73">
        <v>59.2</v>
      </c>
      <c r="E26" s="73">
        <v>74.304000000000002</v>
      </c>
      <c r="F26" s="73">
        <v>71.745000000000005</v>
      </c>
      <c r="G26" s="74">
        <v>82.650999999999996</v>
      </c>
      <c r="H26" s="74">
        <v>82.278199999999998</v>
      </c>
      <c r="I26" s="69"/>
      <c r="J26" s="79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6" s="63" customFormat="1" ht="12" customHeight="1" x14ac:dyDescent="0.2">
      <c r="A27" s="31" t="s">
        <v>67</v>
      </c>
      <c r="B27" s="71">
        <v>2.0499999999999998</v>
      </c>
      <c r="C27" s="72">
        <v>7.7</v>
      </c>
      <c r="D27" s="73">
        <v>8.9</v>
      </c>
      <c r="E27" s="73">
        <v>15.315999999999999</v>
      </c>
      <c r="F27" s="73">
        <v>18.891999999999999</v>
      </c>
      <c r="G27" s="74">
        <v>19.71</v>
      </c>
      <c r="H27" s="74">
        <v>20.555299999999999</v>
      </c>
      <c r="I27" s="69"/>
      <c r="J27" s="79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6" s="63" customFormat="1" ht="12" customHeight="1" x14ac:dyDescent="0.2">
      <c r="A28" s="31" t="s">
        <v>68</v>
      </c>
      <c r="B28" s="71">
        <v>4.3899999999999997</v>
      </c>
      <c r="C28" s="72">
        <v>20.05</v>
      </c>
      <c r="D28" s="73">
        <v>14.6</v>
      </c>
      <c r="E28" s="73">
        <v>33.032000000000004</v>
      </c>
      <c r="F28" s="73">
        <v>39.832000000000001</v>
      </c>
      <c r="G28" s="74">
        <v>31.574999999999996</v>
      </c>
      <c r="H28" s="74">
        <v>33.816899999999997</v>
      </c>
      <c r="I28" s="69"/>
      <c r="J28" s="79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pans="1:26" s="63" customFormat="1" ht="12" customHeight="1" x14ac:dyDescent="0.2">
      <c r="A29" s="89"/>
      <c r="B29" s="89"/>
      <c r="C29" s="90"/>
      <c r="D29" s="90"/>
      <c r="E29" s="90"/>
      <c r="F29" s="90"/>
      <c r="G29" s="91"/>
      <c r="H29" s="91"/>
      <c r="I29" s="91"/>
      <c r="J29" s="91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6" s="53" customFormat="1" ht="29.25" customHeight="1" x14ac:dyDescent="0.25">
      <c r="A30" s="127" t="s">
        <v>171</v>
      </c>
      <c r="B30" s="127"/>
      <c r="C30" s="127"/>
      <c r="D30" s="127"/>
      <c r="E30" s="127"/>
      <c r="F30" s="127"/>
      <c r="G30" s="127"/>
      <c r="H30" s="127"/>
      <c r="I30" s="51"/>
      <c r="J30" s="51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92"/>
      <c r="V30" s="92"/>
    </row>
    <row r="31" spans="1:26" s="63" customFormat="1" ht="12" customHeight="1" x14ac:dyDescent="0.25">
      <c r="A31" s="93"/>
      <c r="B31" s="93"/>
      <c r="C31" s="93"/>
      <c r="D31" s="93"/>
      <c r="E31" s="93"/>
      <c r="F31" s="93"/>
      <c r="G31" s="93"/>
      <c r="H31" s="38" t="s">
        <v>82</v>
      </c>
      <c r="I31" s="91"/>
      <c r="J31" s="91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88"/>
      <c r="V31" s="88"/>
    </row>
    <row r="32" spans="1:26" s="63" customFormat="1" ht="12" customHeight="1" x14ac:dyDescent="0.25">
      <c r="A32" s="93"/>
      <c r="B32" s="93"/>
      <c r="C32" s="93"/>
      <c r="D32" s="93"/>
      <c r="E32" s="93"/>
      <c r="F32" s="93"/>
      <c r="G32" s="93"/>
      <c r="H32" s="93"/>
      <c r="I32" s="91"/>
      <c r="J32" s="91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88"/>
      <c r="V32" s="88"/>
    </row>
    <row r="33" spans="1:22" s="63" customFormat="1" ht="12" customHeight="1" x14ac:dyDescent="0.2">
      <c r="A33" s="93"/>
      <c r="B33" s="93"/>
      <c r="C33" s="93"/>
      <c r="D33" s="93"/>
      <c r="E33" s="93"/>
      <c r="F33" s="93"/>
      <c r="G33" s="93"/>
      <c r="H33" s="93"/>
      <c r="I33" s="91"/>
      <c r="J33" s="91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s="63" customFormat="1" ht="12" customHeight="1" x14ac:dyDescent="0.2">
      <c r="A34" s="93"/>
      <c r="B34" s="93"/>
      <c r="C34" s="93"/>
      <c r="D34" s="93"/>
      <c r="E34" s="93"/>
      <c r="F34" s="93"/>
      <c r="G34" s="93"/>
      <c r="H34" s="93"/>
      <c r="I34" s="79"/>
      <c r="J34" s="94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</row>
    <row r="35" spans="1:22" s="63" customFormat="1" ht="12" customHeight="1" x14ac:dyDescent="0.2">
      <c r="A35" s="93"/>
      <c r="B35" s="93"/>
      <c r="C35" s="93"/>
      <c r="D35" s="93"/>
      <c r="E35" s="93"/>
      <c r="F35" s="93"/>
      <c r="G35" s="93"/>
      <c r="H35" s="93"/>
      <c r="I35" s="95"/>
      <c r="J35" s="95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</row>
    <row r="36" spans="1:22" s="63" customFormat="1" ht="19.899999999999999" customHeight="1" x14ac:dyDescent="0.2">
      <c r="A36" s="93"/>
      <c r="B36" s="93"/>
      <c r="C36" s="93"/>
      <c r="D36" s="93"/>
      <c r="E36" s="93"/>
      <c r="F36" s="93"/>
      <c r="G36" s="93"/>
      <c r="H36" s="93"/>
      <c r="I36" s="96"/>
      <c r="J36" s="96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</row>
    <row r="37" spans="1:22" ht="12" customHeight="1" x14ac:dyDescent="0.25">
      <c r="A37" s="93"/>
      <c r="B37" s="93"/>
      <c r="C37" s="93"/>
      <c r="D37" s="93"/>
      <c r="E37" s="93"/>
      <c r="F37" s="93"/>
      <c r="G37" s="93"/>
      <c r="H37" s="93"/>
      <c r="I37" s="47"/>
      <c r="J37" s="47"/>
    </row>
    <row r="38" spans="1:22" ht="10.15" customHeight="1" x14ac:dyDescent="0.25">
      <c r="A38" s="93"/>
      <c r="B38" s="93"/>
      <c r="C38" s="93"/>
      <c r="D38" s="93"/>
      <c r="E38" s="93"/>
      <c r="F38" s="93"/>
      <c r="G38" s="93"/>
      <c r="H38" s="93"/>
      <c r="I38" s="47"/>
      <c r="J38" s="47"/>
    </row>
    <row r="39" spans="1:22" ht="10.15" customHeight="1" x14ac:dyDescent="0.25">
      <c r="A39" s="93"/>
      <c r="B39" s="93"/>
      <c r="C39" s="93"/>
      <c r="D39" s="93"/>
      <c r="E39" s="93"/>
      <c r="F39" s="93"/>
      <c r="G39" s="93"/>
      <c r="H39" s="93"/>
      <c r="I39" s="47"/>
      <c r="J39" s="47"/>
    </row>
    <row r="40" spans="1:22" ht="12" customHeight="1" x14ac:dyDescent="0.25">
      <c r="A40" s="93"/>
      <c r="B40" s="93"/>
      <c r="C40" s="93"/>
      <c r="D40" s="93"/>
      <c r="E40" s="93"/>
      <c r="F40" s="93"/>
      <c r="G40" s="93"/>
      <c r="H40" s="93"/>
      <c r="I40" s="47"/>
      <c r="J40" s="47"/>
    </row>
    <row r="41" spans="1:22" ht="12" customHeight="1" x14ac:dyDescent="0.25">
      <c r="A41" s="93"/>
      <c r="B41" s="93"/>
      <c r="C41" s="93"/>
      <c r="D41" s="93"/>
      <c r="E41" s="93"/>
      <c r="F41" s="93"/>
      <c r="G41" s="93"/>
      <c r="H41" s="93"/>
      <c r="I41" s="47"/>
      <c r="J41" s="47"/>
    </row>
    <row r="42" spans="1:22" ht="12" customHeight="1" x14ac:dyDescent="0.25">
      <c r="A42" s="93"/>
      <c r="B42" s="93"/>
      <c r="C42" s="93"/>
      <c r="D42" s="93"/>
      <c r="E42" s="93"/>
      <c r="F42" s="93"/>
      <c r="G42" s="93"/>
      <c r="H42" s="93"/>
      <c r="I42" s="47"/>
      <c r="J42" s="47"/>
    </row>
    <row r="43" spans="1:22" ht="12" customHeight="1" x14ac:dyDescent="0.25">
      <c r="A43" s="93"/>
      <c r="B43" s="93"/>
      <c r="C43" s="93"/>
      <c r="D43" s="93"/>
      <c r="E43" s="93"/>
      <c r="F43" s="93"/>
      <c r="G43" s="93"/>
      <c r="H43" s="93"/>
      <c r="I43" s="47"/>
      <c r="J43" s="47"/>
    </row>
    <row r="44" spans="1:22" ht="12" customHeight="1" x14ac:dyDescent="0.25">
      <c r="A44" s="93"/>
      <c r="B44" s="93"/>
      <c r="C44" s="93"/>
      <c r="D44" s="93"/>
      <c r="E44" s="93"/>
      <c r="F44" s="93"/>
      <c r="G44" s="93"/>
      <c r="H44" s="93"/>
      <c r="I44" s="47"/>
      <c r="J44" s="47"/>
      <c r="K44" s="45"/>
    </row>
    <row r="45" spans="1:22" ht="12" customHeight="1" x14ac:dyDescent="0.25">
      <c r="A45" s="93"/>
      <c r="B45" s="93"/>
      <c r="C45" s="93"/>
      <c r="D45" s="93"/>
      <c r="E45" s="93"/>
      <c r="F45" s="93"/>
      <c r="G45" s="93"/>
      <c r="H45" s="93"/>
      <c r="I45" s="47"/>
      <c r="J45" s="47"/>
      <c r="K45" s="45"/>
    </row>
    <row r="46" spans="1:22" ht="12" customHeight="1" x14ac:dyDescent="0.25">
      <c r="A46" s="93"/>
      <c r="B46" s="93"/>
      <c r="C46" s="93"/>
      <c r="D46" s="93"/>
      <c r="E46" s="93"/>
      <c r="F46" s="93"/>
      <c r="G46" s="93"/>
      <c r="H46" s="93"/>
      <c r="I46" s="47"/>
      <c r="J46" s="97"/>
      <c r="K46" s="45"/>
    </row>
    <row r="47" spans="1:22" ht="12" customHeight="1" x14ac:dyDescent="0.25">
      <c r="A47" s="93"/>
      <c r="B47" s="93"/>
      <c r="C47" s="93"/>
      <c r="D47" s="93"/>
      <c r="E47" s="93"/>
      <c r="F47" s="93"/>
      <c r="G47" s="93"/>
      <c r="H47" s="93"/>
      <c r="I47" s="47"/>
      <c r="J47" s="47"/>
    </row>
    <row r="48" spans="1:22" ht="14.45" customHeight="1" x14ac:dyDescent="0.25">
      <c r="A48" s="93"/>
      <c r="B48" s="93"/>
      <c r="C48" s="93"/>
      <c r="D48" s="93"/>
      <c r="E48" s="93"/>
      <c r="F48" s="93"/>
      <c r="G48" s="93"/>
      <c r="H48" s="93"/>
      <c r="I48" s="47"/>
      <c r="J48" s="47"/>
    </row>
    <row r="49" spans="1:12" ht="14.45" customHeight="1" x14ac:dyDescent="0.25">
      <c r="A49" s="93"/>
      <c r="B49" s="93"/>
      <c r="C49" s="93"/>
      <c r="D49" s="93"/>
      <c r="E49" s="93"/>
      <c r="F49" s="93"/>
      <c r="G49" s="93"/>
      <c r="H49" s="93"/>
      <c r="I49" s="47"/>
      <c r="J49" s="47"/>
    </row>
    <row r="50" spans="1:12" ht="12" customHeight="1" x14ac:dyDescent="0.25">
      <c r="A50" s="93"/>
      <c r="B50" s="93"/>
      <c r="C50" s="93"/>
      <c r="D50" s="93"/>
      <c r="E50" s="93"/>
      <c r="F50" s="93"/>
      <c r="G50" s="93"/>
      <c r="H50" s="93"/>
      <c r="I50" s="47"/>
      <c r="J50" s="47"/>
      <c r="K50" s="45"/>
    </row>
    <row r="51" spans="1:12" ht="12" customHeight="1" x14ac:dyDescent="0.25">
      <c r="A51" s="93"/>
      <c r="B51" s="93"/>
      <c r="C51" s="93"/>
      <c r="D51" s="93"/>
      <c r="E51" s="93"/>
      <c r="F51" s="93"/>
      <c r="G51" s="93"/>
      <c r="H51" s="93"/>
      <c r="I51" s="98"/>
      <c r="J51" s="98"/>
    </row>
    <row r="52" spans="1:12" ht="12" customHeight="1" x14ac:dyDescent="0.25">
      <c r="A52" s="93"/>
      <c r="B52" s="93"/>
      <c r="C52" s="93"/>
      <c r="D52" s="93"/>
      <c r="E52" s="93"/>
      <c r="F52" s="93"/>
      <c r="G52" s="93"/>
      <c r="H52" s="93"/>
      <c r="I52" s="98"/>
      <c r="J52" s="98"/>
      <c r="K52" s="88"/>
      <c r="L52" s="88"/>
    </row>
    <row r="53" spans="1:12" ht="12" customHeight="1" x14ac:dyDescent="0.25">
      <c r="A53" s="93"/>
      <c r="B53" s="93"/>
      <c r="C53" s="93"/>
      <c r="D53" s="93"/>
      <c r="E53" s="93"/>
      <c r="F53" s="93"/>
      <c r="G53" s="93"/>
      <c r="H53" s="93"/>
      <c r="I53" s="98"/>
      <c r="J53" s="98"/>
      <c r="K53" s="88"/>
      <c r="L53" s="88"/>
    </row>
    <row r="54" spans="1:12" ht="12" customHeight="1" x14ac:dyDescent="0.25">
      <c r="B54" s="42"/>
      <c r="C54" s="93"/>
      <c r="D54" s="93"/>
      <c r="E54" s="93"/>
      <c r="F54" s="93"/>
      <c r="G54" s="93"/>
      <c r="H54" s="93"/>
      <c r="I54" s="98"/>
      <c r="J54" s="98"/>
      <c r="K54" s="88"/>
      <c r="L54" s="88"/>
    </row>
    <row r="55" spans="1:12" ht="12" customHeight="1" x14ac:dyDescent="0.25">
      <c r="A55" s="42" t="s">
        <v>91</v>
      </c>
      <c r="B55" s="99"/>
      <c r="C55" s="93"/>
      <c r="D55" s="93"/>
      <c r="E55" s="93"/>
      <c r="F55" s="93"/>
      <c r="G55" s="93"/>
      <c r="H55" s="93"/>
      <c r="I55" s="98"/>
      <c r="J55" s="98"/>
      <c r="K55" s="88"/>
      <c r="L55" s="88"/>
    </row>
    <row r="56" spans="1:12" ht="12" customHeight="1" x14ac:dyDescent="0.25">
      <c r="A56" s="54" t="s">
        <v>79</v>
      </c>
      <c r="B56" s="54"/>
      <c r="C56" s="93"/>
      <c r="D56" s="93"/>
      <c r="E56" s="93"/>
      <c r="F56" s="93"/>
      <c r="G56" s="93"/>
      <c r="H56" s="93"/>
      <c r="I56" s="98"/>
      <c r="J56" s="98"/>
      <c r="K56" s="88"/>
      <c r="L56" s="88"/>
    </row>
    <row r="57" spans="1:12" ht="12" customHeight="1" x14ac:dyDescent="0.25">
      <c r="A57" s="93"/>
      <c r="B57" s="93"/>
      <c r="C57" s="93"/>
      <c r="D57" s="93"/>
      <c r="E57" s="93"/>
      <c r="F57" s="93"/>
      <c r="G57" s="93"/>
      <c r="H57" s="93"/>
      <c r="I57" s="98"/>
      <c r="J57" s="98"/>
      <c r="K57" s="88"/>
      <c r="L57" s="88"/>
    </row>
    <row r="58" spans="1:12" ht="12" customHeight="1" x14ac:dyDescent="0.25">
      <c r="A58" s="93"/>
      <c r="B58" s="93"/>
      <c r="C58" s="93"/>
      <c r="D58" s="93"/>
      <c r="E58" s="93"/>
      <c r="F58" s="93"/>
      <c r="G58" s="93"/>
      <c r="H58" s="93"/>
      <c r="I58" s="98"/>
      <c r="J58" s="98"/>
      <c r="K58" s="88"/>
      <c r="L58" s="88"/>
    </row>
    <row r="59" spans="1:12" ht="12" customHeight="1" x14ac:dyDescent="0.25">
      <c r="A59" s="93"/>
      <c r="B59" s="93"/>
      <c r="C59" s="93"/>
      <c r="D59" s="93"/>
      <c r="E59" s="93"/>
      <c r="F59" s="93"/>
      <c r="G59" s="93"/>
      <c r="H59" s="93"/>
      <c r="I59" s="98"/>
      <c r="J59" s="98"/>
      <c r="K59" s="88"/>
      <c r="L59" s="88"/>
    </row>
    <row r="60" spans="1:12" ht="12" customHeight="1" x14ac:dyDescent="0.25">
      <c r="A60" s="93"/>
      <c r="B60" s="93"/>
      <c r="C60" s="93"/>
      <c r="D60" s="93"/>
      <c r="E60" s="93"/>
      <c r="F60" s="93"/>
      <c r="G60" s="93"/>
      <c r="H60" s="93"/>
      <c r="I60" s="100"/>
      <c r="J60" s="100"/>
      <c r="K60" s="88"/>
      <c r="L60" s="88"/>
    </row>
    <row r="61" spans="1:12" ht="12" customHeight="1" x14ac:dyDescent="0.25">
      <c r="A61" s="101"/>
      <c r="B61" s="101"/>
      <c r="C61" s="93"/>
      <c r="D61" s="93"/>
      <c r="E61" s="93"/>
      <c r="F61" s="93"/>
      <c r="G61" s="93"/>
      <c r="H61" s="93"/>
      <c r="I61" s="14"/>
      <c r="J61" s="14"/>
    </row>
    <row r="62" spans="1:12" ht="12" customHeight="1" x14ac:dyDescent="0.25">
      <c r="A62" s="101"/>
      <c r="B62" s="101"/>
      <c r="C62" s="93"/>
      <c r="D62" s="93"/>
      <c r="E62" s="93"/>
      <c r="F62" s="93"/>
      <c r="G62" s="93"/>
      <c r="H62" s="93"/>
      <c r="I62" s="14"/>
      <c r="J62" s="14"/>
    </row>
    <row r="63" spans="1:12" ht="12" customHeight="1" x14ac:dyDescent="0.25">
      <c r="A63" s="101"/>
      <c r="B63" s="101"/>
      <c r="C63" s="93"/>
      <c r="D63" s="93"/>
      <c r="E63" s="93"/>
      <c r="F63" s="93"/>
      <c r="G63" s="93"/>
      <c r="H63" s="93"/>
      <c r="I63" s="14"/>
      <c r="J63" s="14"/>
    </row>
    <row r="64" spans="1:12" ht="12" customHeight="1" x14ac:dyDescent="0.25">
      <c r="A64" s="93"/>
      <c r="B64" s="93"/>
      <c r="C64" s="93"/>
      <c r="D64" s="93"/>
      <c r="E64" s="93"/>
      <c r="F64" s="93"/>
      <c r="G64" s="93"/>
      <c r="H64" s="93"/>
      <c r="I64" s="14"/>
      <c r="J64" s="14"/>
    </row>
    <row r="65" spans="1:12" s="13" customFormat="1" ht="12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L65" s="45"/>
    </row>
    <row r="66" spans="1:12" s="13" customFormat="1" ht="12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L66" s="45"/>
    </row>
    <row r="67" spans="1:12" ht="12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</row>
  </sheetData>
  <mergeCells count="1">
    <mergeCell ref="A30:H30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7"/>
  <sheetViews>
    <sheetView showGridLines="0" zoomScaleNormal="100" zoomScaleSheetLayoutView="100" workbookViewId="0"/>
  </sheetViews>
  <sheetFormatPr defaultColWidth="9.140625" defaultRowHeight="9.75" x14ac:dyDescent="0.2"/>
  <cols>
    <col min="1" max="1" width="19.42578125" style="13" customWidth="1"/>
    <col min="2" max="15" width="7.28515625" style="13" customWidth="1"/>
    <col min="16" max="16384" width="9.140625" style="13"/>
  </cols>
  <sheetData>
    <row r="1" spans="1:17" ht="30" customHeight="1" x14ac:dyDescent="0.2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</row>
    <row r="2" spans="1:17" ht="12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7" ht="16.7" customHeight="1" x14ac:dyDescent="0.2">
      <c r="A3" s="15" t="s">
        <v>92</v>
      </c>
      <c r="B3" s="102"/>
      <c r="C3" s="14"/>
      <c r="D3" s="14"/>
      <c r="E3" s="14"/>
      <c r="F3" s="14"/>
      <c r="G3" s="14"/>
      <c r="H3" s="14"/>
      <c r="I3" s="14"/>
      <c r="J3" s="14"/>
    </row>
    <row r="4" spans="1:17" ht="15" customHeight="1" x14ac:dyDescent="0.2">
      <c r="A4" s="16"/>
      <c r="B4" s="16"/>
      <c r="C4" s="14"/>
      <c r="D4" s="14"/>
      <c r="E4" s="14"/>
      <c r="F4" s="14"/>
      <c r="G4" s="14"/>
      <c r="H4" s="14"/>
      <c r="I4" s="14"/>
      <c r="J4" s="38" t="s">
        <v>93</v>
      </c>
    </row>
    <row r="5" spans="1:17" ht="12" customHeight="1" x14ac:dyDescent="0.2">
      <c r="L5" s="37"/>
      <c r="M5" s="37"/>
      <c r="N5" s="37"/>
      <c r="O5" s="37"/>
      <c r="P5" s="37"/>
      <c r="Q5" s="37"/>
    </row>
    <row r="6" spans="1:17" ht="12" customHeight="1" x14ac:dyDescent="0.2">
      <c r="L6" s="37"/>
      <c r="M6" s="37"/>
      <c r="N6" s="37"/>
      <c r="O6" s="37"/>
      <c r="P6" s="37"/>
      <c r="Q6" s="37"/>
    </row>
    <row r="7" spans="1:17" ht="12" customHeight="1" x14ac:dyDescent="0.2">
      <c r="L7" s="37"/>
      <c r="M7" s="37"/>
      <c r="N7" s="37"/>
      <c r="O7" s="37"/>
      <c r="P7" s="37"/>
      <c r="Q7" s="37"/>
    </row>
    <row r="8" spans="1:17" ht="12" customHeight="1" x14ac:dyDescent="0.2">
      <c r="L8" s="37"/>
      <c r="M8" s="37"/>
      <c r="N8" s="37" t="s">
        <v>94</v>
      </c>
      <c r="O8" s="37" t="s">
        <v>95</v>
      </c>
      <c r="P8" s="37" t="s">
        <v>96</v>
      </c>
      <c r="Q8" s="37"/>
    </row>
    <row r="9" spans="1:17" ht="12" customHeight="1" x14ac:dyDescent="0.2">
      <c r="L9" s="37"/>
      <c r="M9" s="37" t="s">
        <v>97</v>
      </c>
      <c r="N9" s="37">
        <v>79.483800000000002</v>
      </c>
      <c r="O9" s="37">
        <v>87.474900000000005</v>
      </c>
      <c r="P9" s="37">
        <v>60.522699999999993</v>
      </c>
      <c r="Q9" s="37"/>
    </row>
    <row r="10" spans="1:17" ht="12" customHeight="1" x14ac:dyDescent="0.2">
      <c r="L10" s="37"/>
      <c r="M10" s="37" t="s">
        <v>98</v>
      </c>
      <c r="N10" s="37">
        <v>77.844999999999999</v>
      </c>
      <c r="O10" s="37">
        <v>83.797699999999992</v>
      </c>
      <c r="P10" s="37">
        <v>58.466200000000001</v>
      </c>
      <c r="Q10" s="37"/>
    </row>
    <row r="11" spans="1:17" ht="12" customHeight="1" x14ac:dyDescent="0.2">
      <c r="L11" s="37"/>
      <c r="M11" s="37" t="s">
        <v>99</v>
      </c>
      <c r="N11" s="37">
        <v>77.306100000000001</v>
      </c>
      <c r="O11" s="37">
        <v>89.370799999999988</v>
      </c>
      <c r="P11" s="37">
        <v>37.3155</v>
      </c>
      <c r="Q11" s="37"/>
    </row>
    <row r="12" spans="1:17" ht="12" customHeight="1" x14ac:dyDescent="0.2">
      <c r="L12" s="37"/>
      <c r="M12" s="37" t="s">
        <v>100</v>
      </c>
      <c r="N12" s="37">
        <v>75.895499999999998</v>
      </c>
      <c r="O12" s="37">
        <v>87.143499999999989</v>
      </c>
      <c r="P12" s="37">
        <v>55.396100000000004</v>
      </c>
      <c r="Q12" s="37"/>
    </row>
    <row r="13" spans="1:17" ht="12" customHeight="1" x14ac:dyDescent="0.2">
      <c r="L13" s="37"/>
      <c r="M13" s="37" t="s">
        <v>101</v>
      </c>
      <c r="N13" s="37">
        <v>70.333399999999997</v>
      </c>
      <c r="O13" s="37">
        <v>83.934600000000003</v>
      </c>
      <c r="P13" s="37">
        <v>42.990400000000001</v>
      </c>
      <c r="Q13" s="37"/>
    </row>
    <row r="14" spans="1:17" ht="12" customHeight="1" x14ac:dyDescent="0.2">
      <c r="L14" s="37"/>
      <c r="M14" s="37" t="s">
        <v>102</v>
      </c>
      <c r="N14" s="37">
        <v>66.353499999999997</v>
      </c>
      <c r="O14" s="37">
        <v>89.427800000000005</v>
      </c>
      <c r="P14" s="37">
        <v>25.642199999999999</v>
      </c>
      <c r="Q14" s="37"/>
    </row>
    <row r="15" spans="1:17" ht="12" customHeight="1" x14ac:dyDescent="0.2">
      <c r="L15" s="37"/>
      <c r="M15" s="37" t="s">
        <v>103</v>
      </c>
      <c r="N15" s="37">
        <v>66.2303</v>
      </c>
      <c r="O15" s="37">
        <v>80.017099999999999</v>
      </c>
      <c r="P15" s="37">
        <v>40.456699999999998</v>
      </c>
      <c r="Q15" s="37"/>
    </row>
    <row r="16" spans="1:17" ht="12" customHeight="1" x14ac:dyDescent="0.2">
      <c r="L16" s="37"/>
      <c r="M16" s="37" t="s">
        <v>104</v>
      </c>
      <c r="N16" s="37">
        <v>65.180700000000002</v>
      </c>
      <c r="O16" s="37">
        <v>85.885300000000001</v>
      </c>
      <c r="P16" s="37">
        <v>26.843099999999996</v>
      </c>
      <c r="Q16" s="37"/>
    </row>
    <row r="17" spans="1:17" ht="12" customHeight="1" x14ac:dyDescent="0.2">
      <c r="L17" s="37"/>
      <c r="M17" s="37" t="s">
        <v>105</v>
      </c>
      <c r="N17" s="37">
        <v>63.764600000000002</v>
      </c>
      <c r="O17" s="37">
        <v>81.606500000000011</v>
      </c>
      <c r="P17" s="37">
        <v>33.928000000000004</v>
      </c>
      <c r="Q17" s="37"/>
    </row>
    <row r="18" spans="1:17" ht="12" customHeight="1" x14ac:dyDescent="0.2">
      <c r="L18" s="37"/>
      <c r="M18" s="37" t="s">
        <v>106</v>
      </c>
      <c r="N18" s="37">
        <v>63.468800000000002</v>
      </c>
      <c r="O18" s="37">
        <v>79.098699999999994</v>
      </c>
      <c r="P18" s="37">
        <v>34.9161</v>
      </c>
      <c r="Q18" s="37"/>
    </row>
    <row r="19" spans="1:17" ht="12" customHeight="1" x14ac:dyDescent="0.2">
      <c r="L19" s="37"/>
      <c r="M19" s="37" t="s">
        <v>107</v>
      </c>
      <c r="N19" s="37">
        <v>62.599099999999993</v>
      </c>
      <c r="O19" s="37">
        <v>77.759900000000002</v>
      </c>
      <c r="P19" s="37">
        <v>32.832999999999998</v>
      </c>
      <c r="Q19" s="37"/>
    </row>
    <row r="20" spans="1:17" ht="12" customHeight="1" x14ac:dyDescent="0.2">
      <c r="L20" s="37"/>
      <c r="M20" s="37" t="s">
        <v>108</v>
      </c>
      <c r="N20" s="37">
        <v>60.752499999999998</v>
      </c>
      <c r="O20" s="37">
        <v>80.922700000000006</v>
      </c>
      <c r="P20" s="37">
        <v>28.3215</v>
      </c>
      <c r="Q20" s="37"/>
    </row>
    <row r="21" spans="1:17" ht="12" customHeight="1" x14ac:dyDescent="0.2">
      <c r="L21" s="37"/>
      <c r="M21" s="37" t="s">
        <v>109</v>
      </c>
      <c r="N21" s="37">
        <v>59.113000000000007</v>
      </c>
      <c r="O21" s="37">
        <v>81.947199999999995</v>
      </c>
      <c r="P21" s="37">
        <v>21.1797</v>
      </c>
      <c r="Q21" s="37"/>
    </row>
    <row r="22" spans="1:17" ht="12" customHeight="1" x14ac:dyDescent="0.2">
      <c r="L22" s="37"/>
      <c r="M22" s="37" t="s">
        <v>110</v>
      </c>
      <c r="N22" s="37">
        <v>58.953400000000002</v>
      </c>
      <c r="O22" s="37">
        <v>80.486999999999995</v>
      </c>
      <c r="P22" s="37">
        <v>15.776899999999999</v>
      </c>
      <c r="Q22" s="37"/>
    </row>
    <row r="23" spans="1:17" ht="12" customHeight="1" x14ac:dyDescent="0.2">
      <c r="L23" s="37"/>
      <c r="M23" s="37" t="s">
        <v>111</v>
      </c>
      <c r="N23" s="37">
        <v>56.822700000000005</v>
      </c>
      <c r="O23" s="37">
        <v>72.655799999999999</v>
      </c>
      <c r="P23" s="37">
        <v>23.734400000000001</v>
      </c>
      <c r="Q23" s="37"/>
    </row>
    <row r="24" spans="1:17" ht="12" customHeight="1" x14ac:dyDescent="0.2">
      <c r="L24" s="37"/>
      <c r="M24" s="37" t="s">
        <v>112</v>
      </c>
      <c r="N24" s="37">
        <v>56.079100000000004</v>
      </c>
      <c r="O24" s="37">
        <v>73.489400000000003</v>
      </c>
      <c r="P24" s="37">
        <v>27.004099999999998</v>
      </c>
      <c r="Q24" s="37"/>
    </row>
    <row r="25" spans="1:17" ht="12" customHeight="1" x14ac:dyDescent="0.2">
      <c r="L25" s="37"/>
      <c r="M25" s="37" t="s">
        <v>113</v>
      </c>
      <c r="N25" s="37">
        <v>55.261600000000001</v>
      </c>
      <c r="O25" s="37">
        <v>72.837400000000002</v>
      </c>
      <c r="P25" s="37">
        <v>23.700199999999999</v>
      </c>
      <c r="Q25" s="37"/>
    </row>
    <row r="26" spans="1:17" ht="12" customHeight="1" x14ac:dyDescent="0.2">
      <c r="L26" s="37"/>
      <c r="M26" s="37" t="s">
        <v>114</v>
      </c>
      <c r="N26" s="37">
        <v>50.907599999999995</v>
      </c>
      <c r="O26" s="37">
        <v>75.094000000000008</v>
      </c>
      <c r="P26" s="37">
        <v>13.764499999999998</v>
      </c>
      <c r="Q26" s="37"/>
    </row>
    <row r="27" spans="1:17" ht="12" customHeight="1" x14ac:dyDescent="0.2">
      <c r="L27" s="37"/>
      <c r="M27" s="37" t="s">
        <v>115</v>
      </c>
      <c r="N27" s="37">
        <v>50.161799999999999</v>
      </c>
      <c r="O27" s="37">
        <v>73.608699999999999</v>
      </c>
      <c r="P27" s="37">
        <v>17.2592</v>
      </c>
      <c r="Q27" s="37"/>
    </row>
    <row r="28" spans="1:17" ht="12" customHeight="1" x14ac:dyDescent="0.2">
      <c r="L28" s="37"/>
      <c r="M28" s="37" t="s">
        <v>116</v>
      </c>
      <c r="N28" s="37">
        <v>46.254400000000004</v>
      </c>
      <c r="O28" s="37">
        <v>76.751199999999997</v>
      </c>
      <c r="P28" s="37">
        <v>9.2050000000000001</v>
      </c>
      <c r="Q28" s="37"/>
    </row>
    <row r="29" spans="1:17" ht="12" customHeight="1" x14ac:dyDescent="0.2">
      <c r="L29" s="37"/>
      <c r="M29" s="37" t="s">
        <v>117</v>
      </c>
      <c r="N29" s="37">
        <v>45.803899999999999</v>
      </c>
      <c r="O29" s="37">
        <v>67.675899999999999</v>
      </c>
      <c r="P29" s="37">
        <v>8.4312000000000005</v>
      </c>
      <c r="Q29" s="37"/>
    </row>
    <row r="30" spans="1:17" s="39" customFormat="1" ht="12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L30" s="37"/>
      <c r="M30" s="37" t="s">
        <v>118</v>
      </c>
      <c r="N30" s="37">
        <v>44.398499999999999</v>
      </c>
      <c r="O30" s="37">
        <v>71.977699999999999</v>
      </c>
      <c r="P30" s="37">
        <v>5.7937000000000003</v>
      </c>
      <c r="Q30" s="37"/>
    </row>
    <row r="31" spans="1:17" ht="12" customHeight="1" x14ac:dyDescent="0.2">
      <c r="L31" s="37"/>
      <c r="M31" s="37" t="s">
        <v>119</v>
      </c>
      <c r="N31" s="37">
        <v>42.674399999999999</v>
      </c>
      <c r="O31" s="37">
        <v>74.262100000000004</v>
      </c>
      <c r="P31" s="37">
        <v>9.7147000000000006</v>
      </c>
      <c r="Q31" s="37"/>
    </row>
    <row r="32" spans="1:17" ht="12" customHeight="1" x14ac:dyDescent="0.2">
      <c r="L32" s="37"/>
      <c r="M32" s="37" t="s">
        <v>120</v>
      </c>
      <c r="N32" s="37">
        <v>42.1676</v>
      </c>
      <c r="O32" s="37">
        <v>66.865200000000002</v>
      </c>
      <c r="P32" s="37">
        <v>10.6335</v>
      </c>
      <c r="Q32" s="37"/>
    </row>
    <row r="33" spans="1:17" ht="12" customHeight="1" x14ac:dyDescent="0.2">
      <c r="L33" s="37"/>
      <c r="M33" s="37" t="s">
        <v>121</v>
      </c>
      <c r="N33" s="37">
        <v>37.277999999999999</v>
      </c>
      <c r="O33" s="37">
        <v>50.709899999999998</v>
      </c>
      <c r="P33" s="37">
        <v>14.1159</v>
      </c>
      <c r="Q33" s="37"/>
    </row>
    <row r="34" spans="1:17" ht="12" customHeight="1" x14ac:dyDescent="0.2">
      <c r="L34" s="37"/>
      <c r="M34" s="37" t="s">
        <v>122</v>
      </c>
      <c r="N34" s="37">
        <v>33.670200000000001</v>
      </c>
      <c r="O34" s="37">
        <v>52.6873</v>
      </c>
      <c r="P34" s="37">
        <v>6.3677000000000001</v>
      </c>
      <c r="Q34" s="37"/>
    </row>
    <row r="35" spans="1:17" ht="25.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L35" s="37"/>
      <c r="M35" s="37" t="s">
        <v>123</v>
      </c>
      <c r="N35" s="37">
        <v>27.092699999999997</v>
      </c>
      <c r="O35" s="37">
        <v>41.812600000000003</v>
      </c>
      <c r="P35" s="37">
        <v>5.1290000000000004</v>
      </c>
      <c r="Q35" s="37"/>
    </row>
    <row r="36" spans="1:17" ht="16.5" customHeight="1" x14ac:dyDescent="0.2">
      <c r="A36" s="15" t="s">
        <v>124</v>
      </c>
      <c r="B36" s="14"/>
      <c r="C36" s="14"/>
      <c r="D36" s="14"/>
      <c r="E36" s="14"/>
      <c r="F36" s="14"/>
      <c r="G36" s="14"/>
      <c r="H36" s="14"/>
      <c r="I36" s="14"/>
      <c r="J36" s="14"/>
      <c r="L36" s="37"/>
      <c r="M36" s="37" t="s">
        <v>125</v>
      </c>
      <c r="N36" s="37">
        <v>23.924599999999998</v>
      </c>
      <c r="O36" s="37">
        <v>39.809899999999999</v>
      </c>
      <c r="P36" s="37">
        <v>3.3404000000000003</v>
      </c>
      <c r="Q36" s="37"/>
    </row>
    <row r="37" spans="1:17" ht="12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38"/>
      <c r="L37" s="37"/>
      <c r="M37" s="37"/>
      <c r="N37" s="37"/>
      <c r="O37" s="37"/>
      <c r="P37" s="37"/>
      <c r="Q37" s="37"/>
    </row>
    <row r="38" spans="1:17" ht="12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L38" s="37"/>
      <c r="M38" s="37"/>
      <c r="N38" s="37"/>
      <c r="O38" s="37"/>
      <c r="P38" s="37"/>
      <c r="Q38" s="37"/>
    </row>
    <row r="39" spans="1:17" ht="12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7" ht="12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7" ht="9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7" ht="12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7" ht="11.4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7" ht="12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7" ht="12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7" ht="17.2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7" ht="1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7" ht="12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2" ht="12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2" ht="12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2" ht="12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2" ht="12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L52" s="45"/>
    </row>
    <row r="55" spans="1:12" ht="12" customHeight="1" x14ac:dyDescent="0.2"/>
    <row r="56" spans="1:12" ht="12" customHeight="1" x14ac:dyDescent="0.2">
      <c r="A56" s="103" t="s">
        <v>126</v>
      </c>
    </row>
    <row r="57" spans="1:12" ht="12" customHeight="1" x14ac:dyDescent="0.2">
      <c r="A57" s="103" t="s">
        <v>127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67"/>
  <sheetViews>
    <sheetView showGridLines="0" zoomScaleNormal="100" zoomScaleSheetLayoutView="100" workbookViewId="0"/>
  </sheetViews>
  <sheetFormatPr defaultColWidth="9.140625" defaultRowHeight="15" x14ac:dyDescent="0.25"/>
  <cols>
    <col min="1" max="1" width="21.5703125" style="13" customWidth="1"/>
    <col min="2" max="8" width="9.28515625" style="13" customWidth="1"/>
    <col min="9" max="14" width="7.28515625" style="13" customWidth="1"/>
    <col min="15" max="18" width="7.28515625" style="45" customWidth="1"/>
    <col min="19" max="22" width="9.140625" style="45"/>
  </cols>
  <sheetData>
    <row r="1" spans="1:29" ht="30" customHeight="1" x14ac:dyDescent="0.25">
      <c r="A1" s="12" t="s">
        <v>80</v>
      </c>
      <c r="B1" s="12"/>
      <c r="C1" s="12"/>
      <c r="D1" s="12"/>
      <c r="E1" s="12"/>
      <c r="F1" s="12"/>
      <c r="G1" s="12"/>
      <c r="H1" s="12"/>
      <c r="I1" s="44"/>
      <c r="J1" s="44"/>
      <c r="K1" s="44"/>
      <c r="W1" s="45"/>
      <c r="X1" s="45"/>
      <c r="Y1" s="45"/>
      <c r="Z1" s="45"/>
      <c r="AA1" s="45"/>
      <c r="AB1" s="45"/>
      <c r="AC1" s="45"/>
    </row>
    <row r="2" spans="1:29" ht="12" customHeight="1" x14ac:dyDescent="0.25">
      <c r="A2" s="14"/>
      <c r="B2" s="14"/>
      <c r="C2" s="14"/>
      <c r="D2" s="14"/>
      <c r="E2" s="14"/>
      <c r="F2" s="14"/>
      <c r="G2" s="14"/>
      <c r="H2" s="14"/>
      <c r="I2" s="47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  <c r="Y2" s="50"/>
      <c r="Z2" s="46"/>
      <c r="AA2" s="46"/>
      <c r="AB2" s="46"/>
      <c r="AC2" s="45"/>
    </row>
    <row r="3" spans="1:29" s="53" customFormat="1" ht="16.7" customHeight="1" x14ac:dyDescent="0.2">
      <c r="A3" s="15" t="s">
        <v>128</v>
      </c>
      <c r="B3" s="15"/>
      <c r="C3" s="14"/>
      <c r="D3" s="14"/>
      <c r="E3" s="14"/>
      <c r="F3" s="14"/>
      <c r="G3" s="14"/>
      <c r="H3" s="14"/>
      <c r="I3" s="51"/>
      <c r="J3" s="48"/>
      <c r="K3" s="48">
        <v>2006</v>
      </c>
      <c r="L3" s="48">
        <v>2007</v>
      </c>
      <c r="M3" s="48">
        <v>2008</v>
      </c>
      <c r="N3" s="48">
        <v>2009</v>
      </c>
      <c r="O3" s="48">
        <v>2010</v>
      </c>
      <c r="P3" s="48">
        <v>2011</v>
      </c>
      <c r="Q3" s="48">
        <v>2012</v>
      </c>
      <c r="R3" s="48">
        <v>2013</v>
      </c>
      <c r="S3" s="48">
        <v>2014</v>
      </c>
      <c r="T3" s="48">
        <v>2015</v>
      </c>
      <c r="U3" s="48">
        <v>2016</v>
      </c>
      <c r="V3" s="48">
        <v>2017</v>
      </c>
      <c r="W3" s="48">
        <v>2018</v>
      </c>
      <c r="X3" s="49">
        <v>2019</v>
      </c>
      <c r="Y3" s="49">
        <v>2020</v>
      </c>
      <c r="Z3" s="49">
        <v>2021</v>
      </c>
      <c r="AA3" s="49">
        <v>2022</v>
      </c>
      <c r="AB3" s="49">
        <v>2023</v>
      </c>
      <c r="AC3" s="92"/>
    </row>
    <row r="4" spans="1:29" ht="12" customHeight="1" thickBot="1" x14ac:dyDescent="0.3">
      <c r="A4" s="54"/>
      <c r="B4" s="54"/>
      <c r="C4" s="14"/>
      <c r="D4" s="55"/>
      <c r="E4" s="55"/>
      <c r="F4" s="55"/>
      <c r="G4" s="55"/>
      <c r="H4" s="38" t="s">
        <v>82</v>
      </c>
      <c r="I4" s="56"/>
      <c r="J4" s="48" t="s">
        <v>83</v>
      </c>
      <c r="K4" s="121">
        <v>11.7</v>
      </c>
      <c r="L4" s="121">
        <v>15.299999999999999</v>
      </c>
      <c r="M4" s="121">
        <v>21</v>
      </c>
      <c r="N4" s="121">
        <v>22</v>
      </c>
      <c r="O4" s="121">
        <v>25.4</v>
      </c>
      <c r="P4" s="121">
        <v>28.000000000000004</v>
      </c>
      <c r="Q4" s="121">
        <v>30.644663105832521</v>
      </c>
      <c r="R4" s="121">
        <v>34.439841852165728</v>
      </c>
      <c r="S4" s="121">
        <v>39.287274589167126</v>
      </c>
      <c r="T4" s="121">
        <v>41.85325433831796</v>
      </c>
      <c r="U4" s="121">
        <v>43.626075830301843</v>
      </c>
      <c r="V4" s="121">
        <v>51.6</v>
      </c>
      <c r="W4" s="121">
        <v>53.900000000000006</v>
      </c>
      <c r="X4" s="121">
        <v>58.8</v>
      </c>
      <c r="Y4" s="121">
        <v>65.7</v>
      </c>
      <c r="Z4" s="121">
        <v>69.352000000000004</v>
      </c>
      <c r="AA4" s="121">
        <v>70.638999999999996</v>
      </c>
      <c r="AB4" s="121">
        <f>H6</f>
        <v>70.981800000000007</v>
      </c>
      <c r="AC4" s="45"/>
    </row>
    <row r="5" spans="1:29" s="63" customFormat="1" ht="12" customHeight="1" thickBot="1" x14ac:dyDescent="0.25">
      <c r="A5" s="58"/>
      <c r="B5" s="59">
        <v>2010</v>
      </c>
      <c r="C5" s="58">
        <v>2018</v>
      </c>
      <c r="D5" s="60">
        <v>2019</v>
      </c>
      <c r="E5" s="60">
        <v>2020</v>
      </c>
      <c r="F5" s="60">
        <v>2021</v>
      </c>
      <c r="G5" s="61">
        <v>2022</v>
      </c>
      <c r="H5" s="61">
        <v>2023</v>
      </c>
      <c r="I5" s="47"/>
      <c r="J5" s="48" t="s">
        <v>84</v>
      </c>
      <c r="K5" s="121">
        <v>18.892438720000001</v>
      </c>
      <c r="L5" s="121">
        <v>25.061544600000001</v>
      </c>
      <c r="M5" s="121">
        <v>35.632262800000007</v>
      </c>
      <c r="N5" s="121">
        <v>37.921795799999998</v>
      </c>
      <c r="O5" s="121">
        <v>44.462755379999997</v>
      </c>
      <c r="P5" s="121">
        <v>48</v>
      </c>
      <c r="Q5" s="121">
        <v>54.29999999999999</v>
      </c>
      <c r="R5" s="121">
        <v>58.314935827473299</v>
      </c>
      <c r="S5" s="121">
        <v>63.191060983275371</v>
      </c>
      <c r="T5" s="121">
        <v>66.947870120498138</v>
      </c>
      <c r="U5" s="121">
        <v>71.981952738627967</v>
      </c>
      <c r="V5" s="121">
        <v>79.100000000000009</v>
      </c>
      <c r="W5" s="121">
        <v>81.3</v>
      </c>
      <c r="X5" s="121">
        <v>86.5</v>
      </c>
      <c r="Y5" s="121">
        <v>91.2</v>
      </c>
      <c r="Z5" s="121">
        <v>93.469000000000008</v>
      </c>
      <c r="AA5" s="121">
        <v>96.260999999999996</v>
      </c>
      <c r="AB5" s="121">
        <f>H13</f>
        <v>93.216200000000001</v>
      </c>
      <c r="AC5" s="88"/>
    </row>
    <row r="6" spans="1:29" s="63" customFormat="1" ht="12" customHeight="1" x14ac:dyDescent="0.2">
      <c r="A6" s="64" t="s">
        <v>46</v>
      </c>
      <c r="B6" s="65">
        <v>25.4</v>
      </c>
      <c r="C6" s="66">
        <v>53.9</v>
      </c>
      <c r="D6" s="67">
        <v>58.8</v>
      </c>
      <c r="E6" s="67">
        <v>65.661000000000001</v>
      </c>
      <c r="F6" s="67">
        <v>69.352000000000004</v>
      </c>
      <c r="G6" s="68">
        <v>70.638999999999996</v>
      </c>
      <c r="H6" s="68">
        <v>70.981800000000007</v>
      </c>
      <c r="I6" s="69"/>
      <c r="J6" s="48" t="s">
        <v>85</v>
      </c>
      <c r="K6" s="121">
        <v>0</v>
      </c>
      <c r="L6" s="121">
        <v>1.4000000000000001</v>
      </c>
      <c r="M6" s="121">
        <v>1.41</v>
      </c>
      <c r="N6" s="121">
        <v>2.2999999999999998</v>
      </c>
      <c r="O6" s="121">
        <v>3</v>
      </c>
      <c r="P6" s="121">
        <v>3.7000000000000006</v>
      </c>
      <c r="Q6" s="121">
        <v>2.7</v>
      </c>
      <c r="R6" s="121">
        <v>4.5</v>
      </c>
      <c r="S6" s="121">
        <v>7.6</v>
      </c>
      <c r="T6" s="121">
        <v>7.9538534854782768</v>
      </c>
      <c r="U6" s="121">
        <v>9.7033966165815571</v>
      </c>
      <c r="V6" s="121">
        <v>12.7</v>
      </c>
      <c r="W6" s="121">
        <v>13.5</v>
      </c>
      <c r="X6" s="121">
        <v>16.37</v>
      </c>
      <c r="Y6" s="121">
        <v>21.2</v>
      </c>
      <c r="Z6" s="121">
        <v>25.11</v>
      </c>
      <c r="AA6" s="121">
        <v>27.92</v>
      </c>
      <c r="AB6" s="121">
        <f>H17</f>
        <v>26.76</v>
      </c>
      <c r="AC6" s="88"/>
    </row>
    <row r="7" spans="1:29" s="63" customFormat="1" ht="12" customHeight="1" x14ac:dyDescent="0.2">
      <c r="A7" s="70" t="s">
        <v>86</v>
      </c>
      <c r="B7" s="71">
        <v>27.4</v>
      </c>
      <c r="C7" s="72">
        <v>58.59</v>
      </c>
      <c r="D7" s="73">
        <v>64</v>
      </c>
      <c r="E7" s="73">
        <v>71.599999999999994</v>
      </c>
      <c r="F7" s="73">
        <v>75.48</v>
      </c>
      <c r="G7" s="74">
        <v>77.87</v>
      </c>
      <c r="H7" s="74">
        <v>77.67</v>
      </c>
      <c r="I7" s="69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88"/>
    </row>
    <row r="8" spans="1:29" s="63" customFormat="1" ht="12" customHeight="1" x14ac:dyDescent="0.2">
      <c r="A8" s="26" t="s">
        <v>47</v>
      </c>
      <c r="B8" s="75"/>
      <c r="C8" s="76"/>
      <c r="D8" s="77"/>
      <c r="E8" s="77"/>
      <c r="F8" s="77"/>
      <c r="G8" s="78"/>
      <c r="H8" s="78"/>
      <c r="I8" s="79"/>
      <c r="J8" s="48" t="s">
        <v>87</v>
      </c>
      <c r="K8" s="48"/>
      <c r="L8" s="48"/>
      <c r="M8" s="48"/>
      <c r="N8" s="48">
        <v>25.09</v>
      </c>
      <c r="O8" s="48">
        <v>28.6</v>
      </c>
      <c r="P8" s="48">
        <v>32.1</v>
      </c>
      <c r="Q8" s="48">
        <v>35.1</v>
      </c>
      <c r="R8" s="48">
        <v>38.9</v>
      </c>
      <c r="S8" s="48">
        <v>45</v>
      </c>
      <c r="T8" s="48">
        <v>49</v>
      </c>
      <c r="U8" s="48">
        <v>52.2</v>
      </c>
      <c r="V8" s="48">
        <v>61.4</v>
      </c>
      <c r="W8" s="48">
        <v>65.2</v>
      </c>
      <c r="X8" s="48">
        <v>70.3</v>
      </c>
      <c r="Y8" s="48">
        <v>78.599999999999994</v>
      </c>
      <c r="Z8" s="48">
        <v>82.7</v>
      </c>
      <c r="AA8" s="48">
        <v>83.7</v>
      </c>
      <c r="AB8" s="80">
        <v>85.04</v>
      </c>
      <c r="AC8" s="88"/>
    </row>
    <row r="9" spans="1:29" s="63" customFormat="1" ht="12" customHeight="1" x14ac:dyDescent="0.2">
      <c r="A9" s="31" t="s">
        <v>48</v>
      </c>
      <c r="B9" s="81">
        <v>27.986659660000001</v>
      </c>
      <c r="C9" s="82">
        <v>53.6</v>
      </c>
      <c r="D9" s="83">
        <v>59.199999999999996</v>
      </c>
      <c r="E9" s="83">
        <v>65.747</v>
      </c>
      <c r="F9" s="83">
        <v>69.054000000000002</v>
      </c>
      <c r="G9" s="74">
        <v>72.114000000000004</v>
      </c>
      <c r="H9" s="74">
        <v>71.070499999999996</v>
      </c>
      <c r="I9" s="69"/>
      <c r="J9" s="48" t="s">
        <v>88</v>
      </c>
      <c r="K9" s="121"/>
      <c r="L9" s="121"/>
      <c r="M9" s="121"/>
      <c r="N9" s="121">
        <f>2.48+1.54</f>
        <v>4.0199999999999996</v>
      </c>
      <c r="O9" s="121">
        <v>7.1</v>
      </c>
      <c r="P9" s="121">
        <f>3.32+6.56</f>
        <v>9.879999999999999</v>
      </c>
      <c r="Q9" s="121">
        <f>7.35+3.65</f>
        <v>11</v>
      </c>
      <c r="R9" s="121">
        <f>6.62+3.91</f>
        <v>10.530000000000001</v>
      </c>
      <c r="S9" s="121">
        <f>7.2+4.91</f>
        <v>12.11</v>
      </c>
      <c r="T9" s="121">
        <v>12.59</v>
      </c>
      <c r="U9" s="121">
        <v>13.940000000000001</v>
      </c>
      <c r="V9" s="121">
        <v>21.78</v>
      </c>
      <c r="W9" s="121">
        <v>31.990000000000002</v>
      </c>
      <c r="X9" s="121">
        <v>33.4</v>
      </c>
      <c r="Y9" s="121">
        <v>43.114999999999995</v>
      </c>
      <c r="Z9" s="121">
        <v>55.086999999999996</v>
      </c>
      <c r="AA9" s="121">
        <v>51.349999999999994</v>
      </c>
      <c r="AB9" s="121">
        <f>H19</f>
        <v>55.575699999999998</v>
      </c>
      <c r="AC9" s="88"/>
    </row>
    <row r="10" spans="1:29" s="63" customFormat="1" ht="12" customHeight="1" x14ac:dyDescent="0.2">
      <c r="A10" s="31" t="s">
        <v>49</v>
      </c>
      <c r="B10" s="71">
        <v>23.04657688</v>
      </c>
      <c r="C10" s="72">
        <v>54.2</v>
      </c>
      <c r="D10" s="73">
        <v>58.5</v>
      </c>
      <c r="E10" s="73">
        <v>65.578999999999994</v>
      </c>
      <c r="F10" s="73">
        <v>69.632999999999996</v>
      </c>
      <c r="G10" s="74">
        <v>69.225000000000009</v>
      </c>
      <c r="H10" s="74">
        <v>70.899600000000007</v>
      </c>
      <c r="I10" s="69"/>
      <c r="J10" s="48" t="s">
        <v>89</v>
      </c>
      <c r="K10" s="121"/>
      <c r="L10" s="121"/>
      <c r="M10" s="121"/>
      <c r="N10" s="121">
        <f>23.76+22.09</f>
        <v>45.85</v>
      </c>
      <c r="O10" s="121">
        <v>49.8</v>
      </c>
      <c r="P10" s="121">
        <f>30.64+26.85</f>
        <v>57.49</v>
      </c>
      <c r="Q10" s="121">
        <f>31.72+26.73</f>
        <v>58.45</v>
      </c>
      <c r="R10" s="121">
        <f>38.13+24.23</f>
        <v>62.36</v>
      </c>
      <c r="S10" s="121">
        <f>46.6+22.63</f>
        <v>69.23</v>
      </c>
      <c r="T10" s="121">
        <v>71.28</v>
      </c>
      <c r="U10" s="121">
        <v>69.81</v>
      </c>
      <c r="V10" s="121">
        <v>84.62</v>
      </c>
      <c r="W10" s="121">
        <v>83.990000000000009</v>
      </c>
      <c r="X10" s="121">
        <v>88.9</v>
      </c>
      <c r="Y10" s="121">
        <v>92.132000000000005</v>
      </c>
      <c r="Z10" s="121">
        <v>96.116</v>
      </c>
      <c r="AA10" s="121">
        <v>96.287000000000006</v>
      </c>
      <c r="AB10" s="121">
        <f>H22</f>
        <v>95.869200000000006</v>
      </c>
      <c r="AC10" s="88"/>
    </row>
    <row r="11" spans="1:29" s="63" customFormat="1" ht="12" customHeight="1" x14ac:dyDescent="0.2">
      <c r="A11" s="26" t="s">
        <v>50</v>
      </c>
      <c r="B11" s="75"/>
      <c r="C11" s="76"/>
      <c r="D11" s="77"/>
      <c r="E11" s="77"/>
      <c r="F11" s="77"/>
      <c r="G11" s="85"/>
      <c r="H11" s="85"/>
      <c r="I11" s="79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88"/>
    </row>
    <row r="12" spans="1:29" s="63" customFormat="1" ht="12" customHeight="1" x14ac:dyDescent="0.2">
      <c r="A12" s="31" t="s">
        <v>51</v>
      </c>
      <c r="B12" s="71">
        <v>38.760155349999998</v>
      </c>
      <c r="C12" s="72">
        <v>71</v>
      </c>
      <c r="D12" s="73">
        <v>81.399999999999991</v>
      </c>
      <c r="E12" s="73">
        <v>85.453000000000003</v>
      </c>
      <c r="F12" s="73">
        <v>86.506</v>
      </c>
      <c r="G12" s="74">
        <v>90.283999999999992</v>
      </c>
      <c r="H12" s="74">
        <v>90.5929</v>
      </c>
      <c r="I12" s="69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88"/>
    </row>
    <row r="13" spans="1:29" s="63" customFormat="1" ht="12" customHeight="1" x14ac:dyDescent="0.2">
      <c r="A13" s="31" t="s">
        <v>52</v>
      </c>
      <c r="B13" s="71">
        <v>44.462755379999997</v>
      </c>
      <c r="C13" s="72">
        <v>81.3</v>
      </c>
      <c r="D13" s="73">
        <v>86.5</v>
      </c>
      <c r="E13" s="73">
        <v>91.173000000000002</v>
      </c>
      <c r="F13" s="73">
        <v>93.469000000000008</v>
      </c>
      <c r="G13" s="74">
        <v>96.260999999999996</v>
      </c>
      <c r="H13" s="74">
        <v>93.216200000000001</v>
      </c>
      <c r="I13" s="69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88"/>
    </row>
    <row r="14" spans="1:29" s="63" customFormat="1" ht="12" customHeight="1" x14ac:dyDescent="0.2">
      <c r="A14" s="31" t="s">
        <v>53</v>
      </c>
      <c r="B14" s="71">
        <v>34.690411349999998</v>
      </c>
      <c r="C14" s="72">
        <v>71.399999999999991</v>
      </c>
      <c r="D14" s="73">
        <v>76.900000000000006</v>
      </c>
      <c r="E14" s="73">
        <v>86.138000000000005</v>
      </c>
      <c r="F14" s="73">
        <v>89.334999999999994</v>
      </c>
      <c r="G14" s="74">
        <v>89.959000000000003</v>
      </c>
      <c r="H14" s="74">
        <v>92.888400000000004</v>
      </c>
      <c r="I14" s="69"/>
      <c r="J14" s="86"/>
      <c r="K14" s="86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88"/>
    </row>
    <row r="15" spans="1:29" s="63" customFormat="1" ht="12" customHeight="1" x14ac:dyDescent="0.2">
      <c r="A15" s="31" t="s">
        <v>54</v>
      </c>
      <c r="B15" s="71">
        <v>22.11117617</v>
      </c>
      <c r="C15" s="72">
        <v>63.800000000000004</v>
      </c>
      <c r="D15" s="73">
        <v>69.8</v>
      </c>
      <c r="E15" s="73">
        <v>77.671000000000006</v>
      </c>
      <c r="F15" s="73">
        <v>82.432000000000002</v>
      </c>
      <c r="G15" s="74">
        <v>81.911000000000001</v>
      </c>
      <c r="H15" s="74">
        <v>84.578299999999999</v>
      </c>
      <c r="I15" s="69"/>
      <c r="J15" s="86"/>
      <c r="K15" s="86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88"/>
    </row>
    <row r="16" spans="1:29" s="63" customFormat="1" ht="12" customHeight="1" x14ac:dyDescent="0.2">
      <c r="A16" s="31" t="s">
        <v>55</v>
      </c>
      <c r="B16" s="71">
        <v>10.463374160000001</v>
      </c>
      <c r="C16" s="72">
        <v>41.199999999999996</v>
      </c>
      <c r="D16" s="73">
        <v>45.4</v>
      </c>
      <c r="E16" s="73">
        <v>56.986000000000004</v>
      </c>
      <c r="F16" s="73">
        <v>63.685000000000002</v>
      </c>
      <c r="G16" s="74">
        <v>66.248999999999995</v>
      </c>
      <c r="H16" s="74">
        <v>68.243300000000005</v>
      </c>
      <c r="I16" s="69"/>
      <c r="J16" s="86"/>
      <c r="K16" s="86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88"/>
    </row>
    <row r="17" spans="1:29" s="63" customFormat="1" ht="12" customHeight="1" x14ac:dyDescent="0.2">
      <c r="A17" s="31" t="s">
        <v>90</v>
      </c>
      <c r="B17" s="71">
        <v>3</v>
      </c>
      <c r="C17" s="72">
        <v>13.5</v>
      </c>
      <c r="D17" s="73">
        <v>16.37</v>
      </c>
      <c r="E17" s="73">
        <v>21.2</v>
      </c>
      <c r="F17" s="73">
        <v>25.11</v>
      </c>
      <c r="G17" s="74">
        <v>27.92</v>
      </c>
      <c r="H17" s="74">
        <v>26.76</v>
      </c>
      <c r="I17" s="79"/>
      <c r="J17" s="79"/>
      <c r="K17" s="79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</row>
    <row r="18" spans="1:29" s="63" customFormat="1" ht="12" customHeight="1" x14ac:dyDescent="0.2">
      <c r="A18" s="26" t="s">
        <v>58</v>
      </c>
      <c r="B18" s="75"/>
      <c r="C18" s="76"/>
      <c r="D18" s="77"/>
      <c r="E18" s="77"/>
      <c r="F18" s="77"/>
      <c r="G18" s="85"/>
      <c r="H18" s="85"/>
      <c r="I18" s="79"/>
      <c r="J18" s="79"/>
      <c r="K18" s="79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</row>
    <row r="19" spans="1:29" s="63" customFormat="1" ht="12" customHeight="1" x14ac:dyDescent="0.2">
      <c r="A19" s="31" t="s">
        <v>59</v>
      </c>
      <c r="B19" s="71">
        <v>7.1</v>
      </c>
      <c r="C19" s="72">
        <v>31.990000000000002</v>
      </c>
      <c r="D19" s="73">
        <v>33.4</v>
      </c>
      <c r="E19" s="73">
        <v>43.114999999999995</v>
      </c>
      <c r="F19" s="73">
        <v>55.086999999999996</v>
      </c>
      <c r="G19" s="83">
        <v>51.349999999999994</v>
      </c>
      <c r="H19" s="104">
        <v>55.575699999999998</v>
      </c>
      <c r="I19" s="69"/>
      <c r="J19" s="79"/>
      <c r="K19" s="79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</row>
    <row r="20" spans="1:29" s="63" customFormat="1" ht="12" customHeight="1" x14ac:dyDescent="0.2">
      <c r="A20" s="31" t="s">
        <v>60</v>
      </c>
      <c r="B20" s="71">
        <v>17.059999999999999</v>
      </c>
      <c r="C20" s="72">
        <v>50.52</v>
      </c>
      <c r="D20" s="73">
        <v>54.6</v>
      </c>
      <c r="E20" s="73">
        <v>67.953000000000003</v>
      </c>
      <c r="F20" s="73">
        <v>69.874000000000009</v>
      </c>
      <c r="G20" s="83">
        <v>72.231999999999999</v>
      </c>
      <c r="H20" s="104">
        <v>75.639300000000006</v>
      </c>
      <c r="I20" s="69"/>
      <c r="J20" s="79"/>
      <c r="K20" s="79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</row>
    <row r="21" spans="1:29" s="63" customFormat="1" ht="12" customHeight="1" x14ac:dyDescent="0.2">
      <c r="A21" s="31" t="s">
        <v>61</v>
      </c>
      <c r="B21" s="71">
        <v>38.200000000000003</v>
      </c>
      <c r="C21" s="72">
        <v>73.91</v>
      </c>
      <c r="D21" s="73">
        <v>79.8</v>
      </c>
      <c r="E21" s="73">
        <v>85.718000000000004</v>
      </c>
      <c r="F21" s="73">
        <v>90.179000000000002</v>
      </c>
      <c r="G21" s="83">
        <v>89.816000000000003</v>
      </c>
      <c r="H21" s="104">
        <v>89.808400000000006</v>
      </c>
      <c r="I21" s="69"/>
      <c r="J21" s="79"/>
      <c r="K21" s="79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</row>
    <row r="22" spans="1:29" s="63" customFormat="1" ht="12" customHeight="1" x14ac:dyDescent="0.2">
      <c r="A22" s="31" t="s">
        <v>62</v>
      </c>
      <c r="B22" s="71">
        <v>49.82</v>
      </c>
      <c r="C22" s="72">
        <v>83.990000000000009</v>
      </c>
      <c r="D22" s="73">
        <v>88.9</v>
      </c>
      <c r="E22" s="73">
        <v>92.132000000000005</v>
      </c>
      <c r="F22" s="73">
        <v>96.116</v>
      </c>
      <c r="G22" s="83">
        <v>96.287000000000006</v>
      </c>
      <c r="H22" s="104">
        <v>95.869200000000006</v>
      </c>
      <c r="I22" s="69"/>
      <c r="J22" s="79"/>
      <c r="K22" s="79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</row>
    <row r="23" spans="1:29" s="63" customFormat="1" ht="12" customHeight="1" x14ac:dyDescent="0.2">
      <c r="A23" s="26" t="s">
        <v>63</v>
      </c>
      <c r="B23" s="75"/>
      <c r="C23" s="76"/>
      <c r="D23" s="77"/>
      <c r="E23" s="77"/>
      <c r="F23" s="77"/>
      <c r="G23" s="85"/>
      <c r="H23" s="85"/>
      <c r="I23" s="79"/>
      <c r="J23" s="79"/>
      <c r="K23" s="79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</row>
    <row r="24" spans="1:29" s="63" customFormat="1" ht="12" customHeight="1" x14ac:dyDescent="0.2">
      <c r="A24" s="31" t="s">
        <v>64</v>
      </c>
      <c r="B24" s="71">
        <v>33</v>
      </c>
      <c r="C24" s="72">
        <v>68.400000000000006</v>
      </c>
      <c r="D24" s="73">
        <v>74.400000000000006</v>
      </c>
      <c r="E24" s="73">
        <v>82.186000000000007</v>
      </c>
      <c r="F24" s="73">
        <v>85.959000000000003</v>
      </c>
      <c r="G24" s="74">
        <v>86.673000000000002</v>
      </c>
      <c r="H24" s="74">
        <v>87.198800000000006</v>
      </c>
      <c r="I24" s="69"/>
      <c r="J24" s="79"/>
      <c r="K24" s="79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</row>
    <row r="25" spans="1:29" s="63" customFormat="1" ht="12" customHeight="1" x14ac:dyDescent="0.2">
      <c r="A25" s="31" t="s">
        <v>65</v>
      </c>
      <c r="B25" s="71">
        <v>43.2</v>
      </c>
      <c r="C25" s="72">
        <v>82.699999999999989</v>
      </c>
      <c r="D25" s="73">
        <v>80.600000000000009</v>
      </c>
      <c r="E25" s="73">
        <v>89.364000000000004</v>
      </c>
      <c r="F25" s="73">
        <v>95.760999999999996</v>
      </c>
      <c r="G25" s="74">
        <v>94.704999999999998</v>
      </c>
      <c r="H25" s="74">
        <v>94.463300000000004</v>
      </c>
      <c r="I25" s="69"/>
      <c r="J25" s="79"/>
      <c r="K25" s="79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</row>
    <row r="26" spans="1:29" s="63" customFormat="1" ht="12" customHeight="1" x14ac:dyDescent="0.2">
      <c r="A26" s="31" t="s">
        <v>66</v>
      </c>
      <c r="B26" s="71">
        <v>40.4</v>
      </c>
      <c r="C26" s="72">
        <v>69.5</v>
      </c>
      <c r="D26" s="73">
        <v>81.899999999999991</v>
      </c>
      <c r="E26" s="73">
        <v>86.853000000000009</v>
      </c>
      <c r="F26" s="73">
        <v>86.042000000000002</v>
      </c>
      <c r="G26" s="74">
        <v>90.734000000000009</v>
      </c>
      <c r="H26" s="74">
        <v>89.981899999999996</v>
      </c>
      <c r="I26" s="69"/>
      <c r="J26" s="79"/>
      <c r="K26" s="79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9" s="63" customFormat="1" ht="12" customHeight="1" x14ac:dyDescent="0.2">
      <c r="A27" s="31" t="s">
        <v>67</v>
      </c>
      <c r="B27" s="71">
        <v>3.7</v>
      </c>
      <c r="C27" s="72">
        <v>15.5</v>
      </c>
      <c r="D27" s="73">
        <v>17.2</v>
      </c>
      <c r="E27" s="73">
        <v>22.065000000000001</v>
      </c>
      <c r="F27" s="73">
        <v>26.927</v>
      </c>
      <c r="G27" s="74">
        <v>28.902000000000001</v>
      </c>
      <c r="H27" s="74">
        <v>26.8672</v>
      </c>
      <c r="I27" s="69"/>
      <c r="J27" s="79"/>
      <c r="K27" s="79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9" s="63" customFormat="1" ht="12" customHeight="1" x14ac:dyDescent="0.2">
      <c r="A28" s="31" t="s">
        <v>68</v>
      </c>
      <c r="B28" s="71">
        <v>5.8</v>
      </c>
      <c r="C28" s="72">
        <v>32.4</v>
      </c>
      <c r="D28" s="73">
        <v>32</v>
      </c>
      <c r="E28" s="73">
        <v>43.926000000000002</v>
      </c>
      <c r="F28" s="73">
        <v>53.975999999999999</v>
      </c>
      <c r="G28" s="74">
        <v>42.997999999999998</v>
      </c>
      <c r="H28" s="74">
        <v>50.191400000000002</v>
      </c>
      <c r="I28" s="69"/>
      <c r="J28" s="79"/>
      <c r="K28" s="79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pans="1:29" s="63" customFormat="1" ht="13.15" customHeight="1" x14ac:dyDescent="0.2">
      <c r="A29" s="89"/>
      <c r="B29" s="89"/>
      <c r="C29" s="90"/>
      <c r="D29" s="90"/>
      <c r="E29" s="90"/>
      <c r="F29" s="90"/>
      <c r="G29" s="91"/>
      <c r="H29" s="91"/>
      <c r="I29" s="91"/>
      <c r="J29" s="91"/>
      <c r="K29" s="91"/>
      <c r="L29" s="90"/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9" s="53" customFormat="1" ht="27.75" customHeight="1" x14ac:dyDescent="0.25">
      <c r="A30" s="127" t="s">
        <v>172</v>
      </c>
      <c r="B30" s="127"/>
      <c r="C30" s="127"/>
      <c r="D30" s="127"/>
      <c r="E30" s="127"/>
      <c r="F30" s="127"/>
      <c r="G30" s="127"/>
      <c r="H30" s="127"/>
      <c r="I30" s="51"/>
      <c r="J30" s="51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/>
    </row>
    <row r="31" spans="1:29" s="63" customFormat="1" ht="12" customHeight="1" x14ac:dyDescent="0.25">
      <c r="A31" s="93"/>
      <c r="B31" s="93"/>
      <c r="C31" s="93"/>
      <c r="D31" s="93"/>
      <c r="E31" s="93"/>
      <c r="F31" s="93"/>
      <c r="G31" s="93"/>
      <c r="H31" s="38" t="s">
        <v>82</v>
      </c>
      <c r="I31" s="91"/>
      <c r="J31" s="91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/>
    </row>
    <row r="32" spans="1:29" s="63" customFormat="1" ht="12" customHeight="1" x14ac:dyDescent="0.25">
      <c r="A32" s="93"/>
      <c r="B32" s="93"/>
      <c r="C32" s="93"/>
      <c r="D32" s="93"/>
      <c r="E32" s="93"/>
      <c r="F32" s="93"/>
      <c r="G32" s="93"/>
      <c r="H32" s="93"/>
      <c r="I32" s="91"/>
      <c r="J32" s="91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/>
    </row>
    <row r="33" spans="1:22" s="63" customFormat="1" ht="12" customHeight="1" x14ac:dyDescent="0.2">
      <c r="A33" s="93"/>
      <c r="B33" s="93"/>
      <c r="C33" s="93"/>
      <c r="D33" s="93"/>
      <c r="E33" s="93"/>
      <c r="F33" s="93"/>
      <c r="G33" s="93"/>
      <c r="H33" s="93"/>
      <c r="I33" s="91"/>
      <c r="J33" s="91"/>
      <c r="K33" s="91"/>
      <c r="L33" s="90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s="63" customFormat="1" ht="12" customHeight="1" x14ac:dyDescent="0.2">
      <c r="A34" s="93"/>
      <c r="B34" s="93"/>
      <c r="C34" s="93"/>
      <c r="D34" s="93"/>
      <c r="E34" s="93"/>
      <c r="F34" s="93"/>
      <c r="G34" s="93"/>
      <c r="H34" s="93"/>
      <c r="I34" s="79"/>
      <c r="J34" s="79"/>
      <c r="K34" s="79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</row>
    <row r="35" spans="1:22" s="63" customFormat="1" ht="12" customHeight="1" x14ac:dyDescent="0.2">
      <c r="A35" s="93"/>
      <c r="B35" s="93"/>
      <c r="C35" s="93"/>
      <c r="D35" s="93"/>
      <c r="E35" s="93"/>
      <c r="F35" s="93"/>
      <c r="G35" s="93"/>
      <c r="H35" s="93"/>
      <c r="I35" s="95"/>
      <c r="J35" s="95"/>
      <c r="K35" s="95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</row>
    <row r="36" spans="1:22" s="63" customFormat="1" ht="12.6" customHeight="1" x14ac:dyDescent="0.2">
      <c r="A36" s="93"/>
      <c r="B36" s="93"/>
      <c r="C36" s="93"/>
      <c r="D36" s="93"/>
      <c r="E36" s="93"/>
      <c r="F36" s="93"/>
      <c r="G36" s="93"/>
      <c r="H36" s="93"/>
      <c r="I36" s="96"/>
      <c r="J36" s="96"/>
      <c r="K36" s="96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</row>
    <row r="37" spans="1:22" ht="12" customHeight="1" x14ac:dyDescent="0.25">
      <c r="A37" s="93"/>
      <c r="B37" s="93"/>
      <c r="C37" s="93"/>
      <c r="D37" s="93"/>
      <c r="E37" s="93"/>
      <c r="F37" s="93"/>
      <c r="G37" s="93"/>
      <c r="H37" s="93"/>
      <c r="I37" s="47"/>
      <c r="J37" s="47"/>
      <c r="K37" s="47"/>
    </row>
    <row r="38" spans="1:22" ht="12" customHeight="1" x14ac:dyDescent="0.25">
      <c r="A38" s="93"/>
      <c r="B38" s="93"/>
      <c r="C38" s="93"/>
      <c r="D38" s="93"/>
      <c r="E38" s="93"/>
      <c r="F38" s="93"/>
      <c r="G38" s="93"/>
      <c r="H38" s="93"/>
      <c r="I38" s="47"/>
      <c r="J38" s="47"/>
      <c r="K38" s="47"/>
    </row>
    <row r="39" spans="1:22" ht="12" customHeight="1" x14ac:dyDescent="0.25">
      <c r="A39" s="93"/>
      <c r="B39" s="93"/>
      <c r="C39" s="93"/>
      <c r="D39" s="93"/>
      <c r="E39" s="93"/>
      <c r="F39" s="93"/>
      <c r="G39" s="93"/>
      <c r="H39" s="93"/>
      <c r="I39" s="47"/>
      <c r="J39" s="47"/>
      <c r="K39" s="47"/>
    </row>
    <row r="40" spans="1:22" ht="12" customHeight="1" x14ac:dyDescent="0.25">
      <c r="A40" s="93"/>
      <c r="B40" s="93"/>
      <c r="C40" s="93"/>
      <c r="D40" s="93"/>
      <c r="E40" s="93"/>
      <c r="F40" s="93"/>
      <c r="G40" s="93"/>
      <c r="H40" s="93"/>
      <c r="I40" s="47"/>
      <c r="J40" s="47"/>
      <c r="K40" s="47"/>
    </row>
    <row r="41" spans="1:22" ht="12" customHeight="1" x14ac:dyDescent="0.25">
      <c r="A41" s="93"/>
      <c r="B41" s="93"/>
      <c r="C41" s="93"/>
      <c r="D41" s="93"/>
      <c r="E41" s="93"/>
      <c r="F41" s="93"/>
      <c r="G41" s="93"/>
      <c r="H41" s="93"/>
      <c r="I41" s="47"/>
      <c r="J41" s="47"/>
      <c r="K41" s="47"/>
    </row>
    <row r="42" spans="1:22" ht="12" customHeight="1" x14ac:dyDescent="0.25">
      <c r="A42" s="93"/>
      <c r="B42" s="93"/>
      <c r="C42" s="93"/>
      <c r="D42" s="93"/>
      <c r="E42" s="93"/>
      <c r="F42" s="93"/>
      <c r="G42" s="93"/>
      <c r="H42" s="93"/>
      <c r="I42" s="47"/>
      <c r="J42" s="47"/>
      <c r="K42" s="47"/>
    </row>
    <row r="43" spans="1:22" ht="12" customHeight="1" x14ac:dyDescent="0.25">
      <c r="A43" s="93"/>
      <c r="B43" s="93"/>
      <c r="C43" s="93"/>
      <c r="D43" s="93"/>
      <c r="E43" s="93"/>
      <c r="F43" s="93"/>
      <c r="G43" s="93"/>
      <c r="H43" s="93"/>
      <c r="I43" s="47"/>
      <c r="J43" s="47"/>
      <c r="K43" s="47"/>
    </row>
    <row r="44" spans="1:22" ht="12" customHeight="1" x14ac:dyDescent="0.25">
      <c r="A44" s="93"/>
      <c r="B44" s="93"/>
      <c r="C44" s="93"/>
      <c r="D44" s="93"/>
      <c r="E44" s="93"/>
      <c r="F44" s="93"/>
      <c r="G44" s="93"/>
      <c r="H44" s="93"/>
      <c r="I44" s="47"/>
      <c r="J44" s="47"/>
      <c r="K44" s="47"/>
      <c r="L44" s="45"/>
      <c r="M44" s="45"/>
      <c r="N44" s="45"/>
    </row>
    <row r="45" spans="1:22" ht="12" customHeight="1" x14ac:dyDescent="0.25">
      <c r="A45" s="93"/>
      <c r="B45" s="93"/>
      <c r="C45" s="93"/>
      <c r="D45" s="93"/>
      <c r="E45" s="93"/>
      <c r="F45" s="93"/>
      <c r="G45" s="93"/>
      <c r="H45" s="93"/>
      <c r="I45" s="47"/>
      <c r="J45" s="47"/>
      <c r="K45" s="47"/>
      <c r="L45" s="45"/>
      <c r="M45" s="45"/>
      <c r="N45" s="45"/>
    </row>
    <row r="46" spans="1:22" ht="12" customHeight="1" x14ac:dyDescent="0.25">
      <c r="A46" s="93"/>
      <c r="B46" s="93"/>
      <c r="C46" s="93"/>
      <c r="D46" s="93"/>
      <c r="E46" s="93"/>
      <c r="F46" s="93"/>
      <c r="G46" s="93"/>
      <c r="H46" s="93"/>
      <c r="I46" s="47"/>
      <c r="J46" s="97"/>
      <c r="K46" s="47"/>
      <c r="L46" s="45"/>
      <c r="M46" s="45"/>
      <c r="N46" s="45"/>
    </row>
    <row r="47" spans="1:22" ht="19.899999999999999" customHeight="1" x14ac:dyDescent="0.25">
      <c r="A47" s="93"/>
      <c r="B47" s="93"/>
      <c r="C47" s="93"/>
      <c r="D47" s="93"/>
      <c r="E47" s="93"/>
      <c r="F47" s="93"/>
      <c r="G47" s="93"/>
      <c r="H47" s="93"/>
      <c r="I47" s="47"/>
      <c r="J47" s="47"/>
      <c r="K47" s="47"/>
    </row>
    <row r="48" spans="1:22" ht="12" customHeight="1" x14ac:dyDescent="0.25">
      <c r="A48" s="93"/>
      <c r="B48" s="93"/>
      <c r="C48" s="93"/>
      <c r="D48" s="93"/>
      <c r="E48" s="93"/>
      <c r="F48" s="93"/>
      <c r="G48" s="93"/>
      <c r="H48" s="93"/>
      <c r="I48" s="47"/>
      <c r="J48" s="47"/>
      <c r="K48" s="47"/>
    </row>
    <row r="49" spans="1:15" ht="12" customHeight="1" x14ac:dyDescent="0.25">
      <c r="A49" s="93"/>
      <c r="B49" s="93"/>
      <c r="C49" s="93"/>
      <c r="D49" s="93"/>
      <c r="E49" s="93"/>
      <c r="F49" s="93"/>
      <c r="G49" s="93"/>
      <c r="H49" s="93"/>
      <c r="I49" s="47"/>
      <c r="J49" s="47"/>
      <c r="K49" s="47"/>
    </row>
    <row r="50" spans="1:15" ht="12" customHeight="1" x14ac:dyDescent="0.25">
      <c r="A50" s="93"/>
      <c r="B50" s="93"/>
      <c r="C50" s="93"/>
      <c r="D50" s="93"/>
      <c r="E50" s="93"/>
      <c r="F50" s="93"/>
      <c r="G50" s="93"/>
      <c r="H50" s="93"/>
      <c r="I50" s="47"/>
      <c r="J50" s="47"/>
      <c r="K50" s="47"/>
      <c r="L50" s="45"/>
      <c r="M50" s="45"/>
      <c r="N50" s="45"/>
    </row>
    <row r="51" spans="1:15" ht="12" customHeight="1" x14ac:dyDescent="0.25">
      <c r="A51" s="93"/>
      <c r="B51" s="93"/>
      <c r="C51" s="93"/>
      <c r="D51" s="93"/>
      <c r="E51" s="93"/>
      <c r="F51" s="93"/>
      <c r="G51" s="93"/>
      <c r="H51" s="93"/>
      <c r="I51" s="98"/>
      <c r="J51" s="98"/>
      <c r="K51" s="98"/>
    </row>
    <row r="52" spans="1:15" ht="12" customHeight="1" x14ac:dyDescent="0.25">
      <c r="A52" s="93"/>
      <c r="B52" s="93"/>
      <c r="C52" s="93"/>
      <c r="D52" s="93"/>
      <c r="E52" s="93"/>
      <c r="F52" s="93"/>
      <c r="G52" s="93"/>
      <c r="H52" s="93"/>
      <c r="I52" s="98"/>
      <c r="J52" s="98"/>
      <c r="K52" s="98"/>
      <c r="L52" s="45"/>
      <c r="M52" s="88"/>
      <c r="N52" s="88"/>
      <c r="O52" s="88"/>
    </row>
    <row r="53" spans="1:15" ht="12" customHeight="1" x14ac:dyDescent="0.25">
      <c r="A53" s="93"/>
      <c r="B53" s="93"/>
      <c r="C53" s="93"/>
      <c r="D53" s="93"/>
      <c r="E53" s="93"/>
      <c r="F53" s="93"/>
      <c r="G53" s="93"/>
      <c r="H53" s="93"/>
      <c r="I53" s="98"/>
      <c r="J53" s="98"/>
      <c r="K53" s="98"/>
      <c r="L53" s="45"/>
      <c r="M53" s="88"/>
      <c r="N53" s="88"/>
      <c r="O53" s="88"/>
    </row>
    <row r="54" spans="1:15" ht="12" customHeight="1" x14ac:dyDescent="0.25">
      <c r="B54" s="42"/>
      <c r="C54" s="93"/>
      <c r="D54" s="93"/>
      <c r="E54" s="93"/>
      <c r="F54" s="93"/>
      <c r="G54" s="93"/>
      <c r="H54" s="93"/>
      <c r="I54" s="98"/>
      <c r="J54" s="98"/>
      <c r="K54" s="98"/>
      <c r="L54" s="45"/>
      <c r="M54" s="88"/>
      <c r="N54" s="88"/>
      <c r="O54" s="88"/>
    </row>
    <row r="55" spans="1:15" ht="12" customHeight="1" x14ac:dyDescent="0.25">
      <c r="A55" s="42" t="s">
        <v>91</v>
      </c>
      <c r="B55" s="99"/>
      <c r="C55" s="93"/>
      <c r="D55" s="93"/>
      <c r="E55" s="93"/>
      <c r="F55" s="93"/>
      <c r="G55" s="93"/>
      <c r="H55" s="93"/>
      <c r="I55" s="98"/>
      <c r="J55" s="98"/>
      <c r="K55" s="98"/>
      <c r="L55" s="45"/>
      <c r="M55" s="88"/>
      <c r="N55" s="88"/>
      <c r="O55" s="88"/>
    </row>
    <row r="56" spans="1:15" ht="12" customHeight="1" x14ac:dyDescent="0.25">
      <c r="A56" s="54" t="s">
        <v>79</v>
      </c>
      <c r="B56" s="54"/>
      <c r="C56" s="93"/>
      <c r="D56" s="93"/>
      <c r="E56" s="93"/>
      <c r="F56" s="93"/>
      <c r="G56" s="93"/>
      <c r="H56" s="93"/>
      <c r="I56" s="98"/>
      <c r="J56" s="98"/>
      <c r="K56" s="98"/>
      <c r="L56" s="45"/>
      <c r="M56" s="88"/>
      <c r="N56" s="88"/>
      <c r="O56" s="88"/>
    </row>
    <row r="57" spans="1:15" ht="12" customHeight="1" x14ac:dyDescent="0.25">
      <c r="A57" s="93"/>
      <c r="B57" s="93"/>
      <c r="C57" s="93"/>
      <c r="D57" s="93"/>
      <c r="E57" s="93"/>
      <c r="F57" s="93"/>
      <c r="G57" s="93"/>
      <c r="H57" s="93"/>
      <c r="I57" s="98"/>
      <c r="J57" s="98"/>
      <c r="K57" s="98"/>
      <c r="L57" s="45"/>
      <c r="M57" s="88"/>
      <c r="N57" s="88"/>
      <c r="O57" s="88"/>
    </row>
    <row r="58" spans="1:15" ht="12" customHeight="1" x14ac:dyDescent="0.25">
      <c r="A58" s="93"/>
      <c r="B58" s="93"/>
      <c r="C58" s="93"/>
      <c r="D58" s="93"/>
      <c r="E58" s="93"/>
      <c r="F58" s="93"/>
      <c r="G58" s="93"/>
      <c r="H58" s="93"/>
      <c r="I58" s="98"/>
      <c r="J58" s="98"/>
      <c r="K58" s="98"/>
      <c r="L58" s="45"/>
      <c r="M58" s="88"/>
      <c r="N58" s="88"/>
      <c r="O58" s="88"/>
    </row>
    <row r="59" spans="1:15" ht="12" customHeight="1" x14ac:dyDescent="0.25">
      <c r="A59" s="93"/>
      <c r="B59" s="93"/>
      <c r="C59" s="93"/>
      <c r="D59" s="93"/>
      <c r="E59" s="93"/>
      <c r="F59" s="93"/>
      <c r="G59" s="93"/>
      <c r="H59" s="93"/>
      <c r="I59" s="98"/>
      <c r="J59" s="98"/>
      <c r="K59" s="98"/>
      <c r="L59" s="45"/>
      <c r="M59" s="88"/>
      <c r="N59" s="88"/>
      <c r="O59" s="88"/>
    </row>
    <row r="60" spans="1:15" ht="12" customHeight="1" x14ac:dyDescent="0.25">
      <c r="A60" s="93"/>
      <c r="B60" s="93"/>
      <c r="C60" s="93"/>
      <c r="D60" s="93"/>
      <c r="E60" s="93"/>
      <c r="F60" s="93"/>
      <c r="G60" s="93"/>
      <c r="H60" s="93"/>
      <c r="I60" s="100"/>
      <c r="J60" s="100"/>
      <c r="K60" s="100"/>
      <c r="L60" s="45"/>
      <c r="M60" s="88"/>
      <c r="N60" s="88"/>
      <c r="O60" s="88"/>
    </row>
    <row r="61" spans="1:15" ht="12" customHeight="1" x14ac:dyDescent="0.25">
      <c r="A61" s="101"/>
      <c r="B61" s="101"/>
      <c r="C61" s="93"/>
      <c r="D61" s="93"/>
      <c r="E61" s="93"/>
      <c r="F61" s="93"/>
      <c r="G61" s="93"/>
      <c r="H61" s="93"/>
      <c r="I61" s="14"/>
      <c r="J61" s="14"/>
      <c r="K61" s="14"/>
    </row>
    <row r="62" spans="1:15" ht="12" customHeight="1" x14ac:dyDescent="0.25">
      <c r="A62" s="101"/>
      <c r="B62" s="101"/>
      <c r="C62" s="93"/>
      <c r="D62" s="93"/>
      <c r="E62" s="93"/>
      <c r="F62" s="93"/>
      <c r="G62" s="93"/>
      <c r="H62" s="93"/>
      <c r="I62" s="14"/>
      <c r="J62" s="14"/>
      <c r="K62" s="14"/>
    </row>
    <row r="63" spans="1:15" ht="12" customHeight="1" x14ac:dyDescent="0.25">
      <c r="A63" s="101"/>
      <c r="B63" s="101"/>
      <c r="C63" s="93"/>
      <c r="D63" s="93"/>
      <c r="E63" s="93"/>
      <c r="F63" s="93"/>
      <c r="G63" s="93"/>
      <c r="H63" s="93"/>
      <c r="I63" s="14"/>
      <c r="J63" s="14"/>
      <c r="K63" s="14"/>
    </row>
    <row r="64" spans="1:15" ht="12" customHeight="1" x14ac:dyDescent="0.25">
      <c r="A64" s="93"/>
      <c r="B64" s="93"/>
      <c r="C64" s="93"/>
      <c r="D64" s="93"/>
      <c r="E64" s="93"/>
      <c r="F64" s="93"/>
      <c r="G64" s="93"/>
      <c r="H64" s="93"/>
      <c r="I64" s="14"/>
      <c r="J64" s="14"/>
      <c r="K64" s="14"/>
    </row>
    <row r="65" spans="1:15" s="13" customFormat="1" ht="12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O65" s="45"/>
    </row>
    <row r="66" spans="1:15" s="13" customFormat="1" ht="12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O66" s="45"/>
    </row>
    <row r="67" spans="1:15" ht="12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</sheetData>
  <mergeCells count="1">
    <mergeCell ref="A30:H30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7"/>
  <sheetViews>
    <sheetView showGridLines="0" zoomScaleNormal="100" zoomScaleSheetLayoutView="100" workbookViewId="0"/>
  </sheetViews>
  <sheetFormatPr defaultColWidth="9.140625" defaultRowHeight="9.75" x14ac:dyDescent="0.2"/>
  <cols>
    <col min="1" max="1" width="19.42578125" style="13" customWidth="1"/>
    <col min="2" max="15" width="7.28515625" style="13" customWidth="1"/>
    <col min="16" max="16384" width="9.140625" style="13"/>
  </cols>
  <sheetData>
    <row r="1" spans="1:17" ht="30" customHeight="1" x14ac:dyDescent="0.2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</row>
    <row r="2" spans="1:17" ht="12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7" ht="16.7" customHeight="1" x14ac:dyDescent="0.2">
      <c r="A3" s="15" t="s">
        <v>129</v>
      </c>
      <c r="B3" s="102"/>
      <c r="C3" s="14"/>
      <c r="D3" s="14"/>
      <c r="E3" s="14"/>
      <c r="F3" s="14"/>
      <c r="G3" s="14"/>
      <c r="H3" s="14"/>
      <c r="I3" s="14"/>
      <c r="J3" s="14"/>
      <c r="L3" s="37"/>
      <c r="M3" s="37"/>
      <c r="N3" s="37"/>
      <c r="O3" s="37"/>
      <c r="P3" s="37"/>
      <c r="Q3" s="37"/>
    </row>
    <row r="4" spans="1:17" ht="15" customHeight="1" x14ac:dyDescent="0.2">
      <c r="A4" s="16"/>
      <c r="B4" s="16"/>
      <c r="C4" s="14"/>
      <c r="D4" s="14"/>
      <c r="E4" s="14"/>
      <c r="F4" s="14"/>
      <c r="G4" s="14"/>
      <c r="H4" s="14"/>
      <c r="I4" s="14"/>
      <c r="J4" s="38" t="s">
        <v>93</v>
      </c>
      <c r="L4" s="37"/>
      <c r="M4" s="37"/>
      <c r="N4" s="37"/>
      <c r="O4" s="37"/>
      <c r="P4" s="37"/>
      <c r="Q4" s="37"/>
    </row>
    <row r="5" spans="1:17" ht="12" customHeight="1" x14ac:dyDescent="0.2">
      <c r="L5" s="37"/>
      <c r="M5" s="37"/>
      <c r="N5" s="37"/>
      <c r="O5" s="37"/>
      <c r="P5" s="37"/>
      <c r="Q5" s="37"/>
    </row>
    <row r="6" spans="1:17" ht="12" customHeight="1" x14ac:dyDescent="0.2">
      <c r="L6" s="37"/>
      <c r="M6" s="37"/>
      <c r="N6" s="37" t="s">
        <v>94</v>
      </c>
      <c r="O6" s="37" t="s">
        <v>95</v>
      </c>
      <c r="P6" s="37" t="s">
        <v>96</v>
      </c>
      <c r="Q6" s="37"/>
    </row>
    <row r="7" spans="1:17" ht="12" customHeight="1" x14ac:dyDescent="0.2">
      <c r="L7" s="37"/>
      <c r="M7" s="37" t="s">
        <v>98</v>
      </c>
      <c r="N7" s="37">
        <v>88.2988</v>
      </c>
      <c r="O7" s="37">
        <v>94.452500000000001</v>
      </c>
      <c r="P7" s="37">
        <v>72.506299999999996</v>
      </c>
      <c r="Q7" s="37"/>
    </row>
    <row r="8" spans="1:17" ht="12" customHeight="1" x14ac:dyDescent="0.2">
      <c r="L8" s="37"/>
      <c r="M8" s="37" t="s">
        <v>97</v>
      </c>
      <c r="N8" s="37">
        <v>88.208799999999997</v>
      </c>
      <c r="O8" s="37">
        <v>92.745400000000004</v>
      </c>
      <c r="P8" s="37">
        <v>73.4315</v>
      </c>
      <c r="Q8" s="37"/>
    </row>
    <row r="9" spans="1:17" ht="12" customHeight="1" x14ac:dyDescent="0.2">
      <c r="L9" s="37"/>
      <c r="M9" s="37" t="s">
        <v>100</v>
      </c>
      <c r="N9" s="37">
        <v>85.962999999999994</v>
      </c>
      <c r="O9" s="37">
        <v>95.242199999999997</v>
      </c>
      <c r="P9" s="37">
        <v>66.520499999999998</v>
      </c>
      <c r="Q9" s="37"/>
    </row>
    <row r="10" spans="1:17" ht="12" customHeight="1" x14ac:dyDescent="0.2">
      <c r="L10" s="37"/>
      <c r="M10" s="37" t="s">
        <v>99</v>
      </c>
      <c r="N10" s="37">
        <v>85.212299999999999</v>
      </c>
      <c r="O10" s="37">
        <v>95.881799999999998</v>
      </c>
      <c r="P10" s="37">
        <v>46.292000000000002</v>
      </c>
      <c r="Q10" s="37"/>
    </row>
    <row r="11" spans="1:17" ht="12" customHeight="1" x14ac:dyDescent="0.2">
      <c r="L11" s="37"/>
      <c r="M11" s="37" t="s">
        <v>101</v>
      </c>
      <c r="N11" s="37">
        <v>80.811700000000002</v>
      </c>
      <c r="O11" s="37">
        <v>92.690899999999999</v>
      </c>
      <c r="P11" s="37">
        <v>53.887599999999999</v>
      </c>
      <c r="Q11" s="37"/>
    </row>
    <row r="12" spans="1:17" ht="12" customHeight="1" x14ac:dyDescent="0.2">
      <c r="L12" s="37"/>
      <c r="M12" s="37" t="s">
        <v>106</v>
      </c>
      <c r="N12" s="37">
        <v>78.635500000000008</v>
      </c>
      <c r="O12" s="37">
        <v>90.936799999999991</v>
      </c>
      <c r="P12" s="37">
        <v>48.905799999999999</v>
      </c>
      <c r="Q12" s="37"/>
    </row>
    <row r="13" spans="1:17" ht="12" customHeight="1" x14ac:dyDescent="0.2">
      <c r="L13" s="37"/>
      <c r="M13" s="37" t="s">
        <v>102</v>
      </c>
      <c r="N13" s="37">
        <v>76.999600000000001</v>
      </c>
      <c r="O13" s="37">
        <v>96.261099999999999</v>
      </c>
      <c r="P13" s="37">
        <v>37.743000000000002</v>
      </c>
      <c r="Q13" s="37"/>
    </row>
    <row r="14" spans="1:17" ht="12" customHeight="1" x14ac:dyDescent="0.2">
      <c r="L14" s="37"/>
      <c r="M14" s="37" t="s">
        <v>104</v>
      </c>
      <c r="N14" s="37">
        <v>76.723600000000005</v>
      </c>
      <c r="O14" s="37">
        <v>95.0715</v>
      </c>
      <c r="P14" s="37">
        <v>36.612099999999998</v>
      </c>
      <c r="Q14" s="37"/>
    </row>
    <row r="15" spans="1:17" ht="12" customHeight="1" x14ac:dyDescent="0.2">
      <c r="L15" s="37"/>
      <c r="M15" s="37" t="s">
        <v>103</v>
      </c>
      <c r="N15" s="37">
        <v>76.175700000000006</v>
      </c>
      <c r="O15" s="37">
        <v>88.269499999999994</v>
      </c>
      <c r="P15" s="37">
        <v>51.636600000000001</v>
      </c>
      <c r="Q15" s="37"/>
    </row>
    <row r="16" spans="1:17" ht="12" customHeight="1" x14ac:dyDescent="0.2">
      <c r="L16" s="37"/>
      <c r="M16" s="37" t="s">
        <v>105</v>
      </c>
      <c r="N16" s="37">
        <v>76.165400000000005</v>
      </c>
      <c r="O16" s="37">
        <v>90.9435</v>
      </c>
      <c r="P16" s="37">
        <v>44.546599999999998</v>
      </c>
      <c r="Q16" s="37"/>
    </row>
    <row r="17" spans="1:17" ht="12" customHeight="1" x14ac:dyDescent="0.2">
      <c r="L17" s="37"/>
      <c r="M17" s="37" t="s">
        <v>107</v>
      </c>
      <c r="N17" s="37">
        <v>74.834500000000006</v>
      </c>
      <c r="O17" s="37">
        <v>87.9649</v>
      </c>
      <c r="P17" s="37">
        <v>45.267800000000001</v>
      </c>
      <c r="Q17" s="37"/>
    </row>
    <row r="18" spans="1:17" ht="12" customHeight="1" x14ac:dyDescent="0.2">
      <c r="L18" s="37"/>
      <c r="M18" s="37" t="s">
        <v>109</v>
      </c>
      <c r="N18" s="37">
        <v>70.832999999999998</v>
      </c>
      <c r="O18" s="37">
        <v>91.075599999999994</v>
      </c>
      <c r="P18" s="37">
        <v>30.311700000000002</v>
      </c>
      <c r="Q18" s="37"/>
    </row>
    <row r="19" spans="1:17" ht="12" customHeight="1" x14ac:dyDescent="0.2">
      <c r="L19" s="37"/>
      <c r="M19" s="37" t="s">
        <v>108</v>
      </c>
      <c r="N19" s="37">
        <v>70.320800000000006</v>
      </c>
      <c r="O19" s="37">
        <v>90.075499999999991</v>
      </c>
      <c r="P19" s="37">
        <v>35.588500000000003</v>
      </c>
      <c r="Q19" s="37"/>
    </row>
    <row r="20" spans="1:17" ht="12" customHeight="1" x14ac:dyDescent="0.2">
      <c r="L20" s="37"/>
      <c r="M20" s="37" t="s">
        <v>112</v>
      </c>
      <c r="N20" s="37">
        <v>68.020899999999997</v>
      </c>
      <c r="O20" s="37">
        <v>85.2624</v>
      </c>
      <c r="P20" s="37">
        <v>35.728000000000002</v>
      </c>
      <c r="Q20" s="37"/>
    </row>
    <row r="21" spans="1:17" ht="12" customHeight="1" x14ac:dyDescent="0.2">
      <c r="L21" s="37"/>
      <c r="M21" s="37" t="s">
        <v>113</v>
      </c>
      <c r="N21" s="37">
        <v>67.906999999999996</v>
      </c>
      <c r="O21" s="37">
        <v>87.132600000000011</v>
      </c>
      <c r="P21" s="37">
        <v>30.420999999999999</v>
      </c>
      <c r="Q21" s="37"/>
    </row>
    <row r="22" spans="1:17" ht="12" customHeight="1" x14ac:dyDescent="0.2">
      <c r="L22" s="37"/>
      <c r="M22" s="37" t="s">
        <v>110</v>
      </c>
      <c r="N22" s="37">
        <v>67.643600000000006</v>
      </c>
      <c r="O22" s="37">
        <v>90.297000000000011</v>
      </c>
      <c r="P22" s="37">
        <v>20.615100000000002</v>
      </c>
      <c r="Q22" s="37"/>
    </row>
    <row r="23" spans="1:17" ht="12" customHeight="1" x14ac:dyDescent="0.2">
      <c r="L23" s="37"/>
      <c r="M23" s="37" t="s">
        <v>111</v>
      </c>
      <c r="N23" s="37">
        <v>65.650399999999991</v>
      </c>
      <c r="O23" s="37">
        <v>81.196599999999989</v>
      </c>
      <c r="P23" s="37">
        <v>29.273500000000002</v>
      </c>
      <c r="Q23" s="37"/>
    </row>
    <row r="24" spans="1:17" ht="12" customHeight="1" x14ac:dyDescent="0.2">
      <c r="L24" s="37"/>
      <c r="M24" s="37" t="s">
        <v>114</v>
      </c>
      <c r="N24" s="37">
        <v>64.581699999999998</v>
      </c>
      <c r="O24" s="37">
        <v>89.411600000000007</v>
      </c>
      <c r="P24" s="37">
        <v>21.045200000000001</v>
      </c>
      <c r="Q24" s="37"/>
    </row>
    <row r="25" spans="1:17" ht="12" customHeight="1" x14ac:dyDescent="0.2">
      <c r="L25" s="37"/>
      <c r="M25" s="37" t="s">
        <v>115</v>
      </c>
      <c r="N25" s="37">
        <v>62.577500000000001</v>
      </c>
      <c r="O25" s="37">
        <v>86.321600000000004</v>
      </c>
      <c r="P25" s="37">
        <v>25.226800000000001</v>
      </c>
      <c r="Q25" s="37"/>
    </row>
    <row r="26" spans="1:17" ht="12" customHeight="1" x14ac:dyDescent="0.2">
      <c r="L26" s="37"/>
      <c r="M26" s="37" t="s">
        <v>120</v>
      </c>
      <c r="N26" s="37">
        <v>61.977400000000003</v>
      </c>
      <c r="O26" s="37">
        <v>89.901600000000002</v>
      </c>
      <c r="P26" s="37">
        <v>18.306100000000001</v>
      </c>
      <c r="Q26" s="37"/>
    </row>
    <row r="27" spans="1:17" ht="12" customHeight="1" x14ac:dyDescent="0.2">
      <c r="L27" s="37"/>
      <c r="M27" s="37" t="s">
        <v>116</v>
      </c>
      <c r="N27" s="37">
        <v>60.058299999999996</v>
      </c>
      <c r="O27" s="37">
        <v>89.131500000000003</v>
      </c>
      <c r="P27" s="37">
        <v>14.772599999999999</v>
      </c>
      <c r="Q27" s="37"/>
    </row>
    <row r="28" spans="1:17" ht="12" customHeight="1" x14ac:dyDescent="0.2">
      <c r="L28" s="37"/>
      <c r="M28" s="37" t="s">
        <v>117</v>
      </c>
      <c r="N28" s="37">
        <v>58.686700000000002</v>
      </c>
      <c r="O28" s="37">
        <v>85.112399999999994</v>
      </c>
      <c r="P28" s="37">
        <v>12.144299999999999</v>
      </c>
      <c r="Q28" s="37"/>
    </row>
    <row r="29" spans="1:17" ht="12" customHeight="1" x14ac:dyDescent="0.2">
      <c r="L29" s="37"/>
      <c r="M29" s="37" t="s">
        <v>118</v>
      </c>
      <c r="N29" s="37">
        <v>56.1526</v>
      </c>
      <c r="O29" s="37">
        <v>84.902299999999997</v>
      </c>
      <c r="P29" s="37">
        <v>10.249500000000001</v>
      </c>
      <c r="Q29" s="37"/>
    </row>
    <row r="30" spans="1:17" s="39" customFormat="1" ht="12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L30" s="37"/>
      <c r="M30" s="37" t="s">
        <v>119</v>
      </c>
      <c r="N30" s="37">
        <v>53.5289</v>
      </c>
      <c r="O30" s="37">
        <v>87.104700000000008</v>
      </c>
      <c r="P30" s="37">
        <v>14.338600000000001</v>
      </c>
      <c r="Q30" s="105"/>
    </row>
    <row r="31" spans="1:17" ht="12" customHeight="1" x14ac:dyDescent="0.2">
      <c r="L31" s="37"/>
      <c r="M31" s="37" t="s">
        <v>122</v>
      </c>
      <c r="N31" s="37">
        <v>50.062100000000001</v>
      </c>
      <c r="O31" s="37">
        <v>74.410899999999998</v>
      </c>
      <c r="P31" s="37">
        <v>10.693</v>
      </c>
      <c r="Q31" s="37"/>
    </row>
    <row r="32" spans="1:17" ht="12" customHeight="1" x14ac:dyDescent="0.2">
      <c r="L32" s="37"/>
      <c r="M32" s="37" t="s">
        <v>121</v>
      </c>
      <c r="N32" s="37">
        <v>49.298199999999994</v>
      </c>
      <c r="O32" s="37">
        <v>66.2547</v>
      </c>
      <c r="P32" s="37">
        <v>20.123899999999999</v>
      </c>
      <c r="Q32" s="37"/>
    </row>
    <row r="33" spans="1:17" ht="12" customHeight="1" x14ac:dyDescent="0.2">
      <c r="L33" s="37"/>
      <c r="M33" s="37" t="s">
        <v>123</v>
      </c>
      <c r="N33" s="37">
        <v>45.725700000000003</v>
      </c>
      <c r="O33" s="37">
        <v>65.697199999999995</v>
      </c>
      <c r="P33" s="37">
        <v>11.936199999999999</v>
      </c>
      <c r="Q33" s="37"/>
    </row>
    <row r="34" spans="1:17" ht="12" customHeight="1" x14ac:dyDescent="0.2">
      <c r="L34" s="37"/>
      <c r="M34" s="37" t="s">
        <v>125</v>
      </c>
      <c r="N34" s="37">
        <v>40.541499999999999</v>
      </c>
      <c r="O34" s="37">
        <v>61.699000000000005</v>
      </c>
      <c r="P34" s="37">
        <v>6.6365999999999996</v>
      </c>
      <c r="Q34" s="37"/>
    </row>
    <row r="35" spans="1:17" ht="20.2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L35" s="37"/>
      <c r="M35" s="37"/>
      <c r="N35" s="37"/>
      <c r="O35" s="37"/>
      <c r="P35" s="37"/>
      <c r="Q35" s="37"/>
    </row>
    <row r="36" spans="1:17" ht="25.5" customHeight="1" x14ac:dyDescent="0.2">
      <c r="A36" s="15" t="s">
        <v>130</v>
      </c>
      <c r="B36" s="14"/>
      <c r="C36" s="14"/>
      <c r="D36" s="14"/>
      <c r="E36" s="14"/>
      <c r="F36" s="14"/>
      <c r="G36" s="14"/>
      <c r="H36" s="14"/>
      <c r="I36" s="14"/>
      <c r="J36" s="14"/>
      <c r="L36" s="37"/>
      <c r="M36" s="37"/>
      <c r="N36" s="37"/>
      <c r="O36" s="37"/>
      <c r="P36" s="37"/>
      <c r="Q36" s="37"/>
    </row>
    <row r="37" spans="1:17" ht="12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38"/>
    </row>
    <row r="38" spans="1:17" ht="12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7" ht="12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7" ht="12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7" ht="12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7" ht="12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7" ht="12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7" ht="12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7" ht="12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7" ht="12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7" ht="1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7" ht="12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2" ht="10.1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2" ht="10.9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2" ht="12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2" ht="12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L52" s="45"/>
    </row>
    <row r="55" spans="1:12" ht="12" customHeight="1" x14ac:dyDescent="0.2"/>
    <row r="56" spans="1:12" ht="11.25" x14ac:dyDescent="0.2">
      <c r="A56" s="42" t="s">
        <v>126</v>
      </c>
    </row>
    <row r="57" spans="1:12" ht="11.25" x14ac:dyDescent="0.2">
      <c r="A57" s="103" t="s">
        <v>127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63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13" customWidth="1"/>
    <col min="2" max="10" width="7.140625" style="13" customWidth="1"/>
    <col min="11" max="14" width="7.28515625" style="13" customWidth="1"/>
    <col min="15" max="16384" width="9.140625" style="13"/>
  </cols>
  <sheetData>
    <row r="1" spans="1:20" ht="30" customHeight="1" x14ac:dyDescent="0.2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</row>
    <row r="2" spans="1:20" ht="12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20" s="39" customFormat="1" ht="16.149999999999999" customHeight="1" x14ac:dyDescent="0.2">
      <c r="A3" s="128" t="s">
        <v>131</v>
      </c>
      <c r="B3" s="128"/>
      <c r="C3" s="128"/>
      <c r="D3" s="128"/>
      <c r="E3" s="128"/>
      <c r="F3" s="128"/>
      <c r="G3" s="128"/>
      <c r="H3" s="128"/>
      <c r="I3" s="128"/>
      <c r="J3" s="128"/>
      <c r="L3" s="13"/>
      <c r="M3" s="13"/>
      <c r="N3" s="13"/>
      <c r="O3" s="13"/>
      <c r="P3" s="13"/>
      <c r="Q3" s="13"/>
      <c r="S3" s="13"/>
      <c r="T3" s="13"/>
    </row>
    <row r="4" spans="1:20" ht="12" customHeight="1" thickBot="1" x14ac:dyDescent="0.25">
      <c r="A4" s="106"/>
      <c r="B4" s="107"/>
      <c r="C4" s="14"/>
      <c r="D4" s="14"/>
      <c r="E4" s="14"/>
      <c r="F4" s="14"/>
      <c r="G4" s="14"/>
      <c r="H4" s="14"/>
      <c r="I4" s="14"/>
      <c r="J4" s="14"/>
    </row>
    <row r="5" spans="1:20" ht="17.25" customHeight="1" x14ac:dyDescent="0.2">
      <c r="A5" s="122"/>
      <c r="B5" s="129" t="s">
        <v>132</v>
      </c>
      <c r="C5" s="129"/>
      <c r="D5" s="130"/>
      <c r="E5" s="129" t="s">
        <v>133</v>
      </c>
      <c r="F5" s="129"/>
      <c r="G5" s="130"/>
      <c r="H5" s="131" t="s">
        <v>134</v>
      </c>
      <c r="I5" s="129"/>
      <c r="J5" s="129"/>
    </row>
    <row r="6" spans="1:20" ht="12" customHeight="1" thickBot="1" x14ac:dyDescent="0.25">
      <c r="A6" s="123"/>
      <c r="B6" s="17" t="s">
        <v>41</v>
      </c>
      <c r="C6" s="18" t="s">
        <v>42</v>
      </c>
      <c r="D6" s="19" t="s">
        <v>43</v>
      </c>
      <c r="E6" s="17" t="s">
        <v>41</v>
      </c>
      <c r="F6" s="18" t="s">
        <v>42</v>
      </c>
      <c r="G6" s="19" t="s">
        <v>43</v>
      </c>
      <c r="H6" s="17" t="s">
        <v>41</v>
      </c>
      <c r="I6" s="18" t="s">
        <v>42</v>
      </c>
      <c r="J6" s="20" t="s">
        <v>43</v>
      </c>
    </row>
    <row r="7" spans="1:20" ht="12" customHeight="1" x14ac:dyDescent="0.2">
      <c r="A7" s="21" t="s">
        <v>46</v>
      </c>
      <c r="B7" s="22">
        <v>4779.5</v>
      </c>
      <c r="C7" s="23">
        <v>55.945</v>
      </c>
      <c r="D7" s="24">
        <v>93.533199999999994</v>
      </c>
      <c r="E7" s="22">
        <v>1892.7</v>
      </c>
      <c r="F7" s="23">
        <v>22.154499999999999</v>
      </c>
      <c r="G7" s="24">
        <v>37.0396</v>
      </c>
      <c r="H7" s="22">
        <v>880</v>
      </c>
      <c r="I7" s="23">
        <v>10.300599999999999</v>
      </c>
      <c r="J7" s="25">
        <v>17.221299999999999</v>
      </c>
    </row>
    <row r="8" spans="1:20" ht="12" customHeight="1" x14ac:dyDescent="0.2">
      <c r="A8" s="26" t="s">
        <v>47</v>
      </c>
      <c r="B8" s="27"/>
      <c r="C8" s="28"/>
      <c r="D8" s="29"/>
      <c r="E8" s="27"/>
      <c r="F8" s="28"/>
      <c r="G8" s="29"/>
      <c r="H8" s="27"/>
      <c r="I8" s="28"/>
      <c r="J8" s="30"/>
    </row>
    <row r="9" spans="1:20" ht="12" customHeight="1" x14ac:dyDescent="0.2">
      <c r="A9" s="31" t="s">
        <v>48</v>
      </c>
      <c r="B9" s="32">
        <v>2252.3000000000002</v>
      </c>
      <c r="C9" s="33">
        <v>54.850900000000003</v>
      </c>
      <c r="D9" s="34">
        <v>94.192400000000006</v>
      </c>
      <c r="E9" s="32">
        <v>768.9</v>
      </c>
      <c r="F9" s="33">
        <v>18.726299999999998</v>
      </c>
      <c r="G9" s="34">
        <v>32.157600000000002</v>
      </c>
      <c r="H9" s="32">
        <v>401.3</v>
      </c>
      <c r="I9" s="33">
        <v>9.7735699999999994</v>
      </c>
      <c r="J9" s="35">
        <v>16.7836</v>
      </c>
    </row>
    <row r="10" spans="1:20" ht="12" customHeight="1" x14ac:dyDescent="0.2">
      <c r="A10" s="31" t="s">
        <v>49</v>
      </c>
      <c r="B10" s="32">
        <v>2527.1999999999998</v>
      </c>
      <c r="C10" s="33">
        <v>56.9574</v>
      </c>
      <c r="D10" s="34">
        <v>92.953400000000002</v>
      </c>
      <c r="E10" s="32">
        <v>1123.8</v>
      </c>
      <c r="F10" s="33">
        <v>25.327000000000002</v>
      </c>
      <c r="G10" s="34">
        <v>41.333199999999998</v>
      </c>
      <c r="H10" s="32">
        <v>478.7</v>
      </c>
      <c r="I10" s="33">
        <v>10.7883</v>
      </c>
      <c r="J10" s="35">
        <v>17.606300000000001</v>
      </c>
    </row>
    <row r="11" spans="1:20" ht="12" customHeight="1" x14ac:dyDescent="0.2">
      <c r="A11" s="26" t="s">
        <v>50</v>
      </c>
      <c r="B11" s="27"/>
      <c r="C11" s="28"/>
      <c r="D11" s="29"/>
      <c r="E11" s="27"/>
      <c r="F11" s="28"/>
      <c r="G11" s="29"/>
      <c r="H11" s="27"/>
      <c r="I11" s="28"/>
      <c r="J11" s="30"/>
    </row>
    <row r="12" spans="1:20" ht="12" customHeight="1" x14ac:dyDescent="0.2">
      <c r="A12" s="31" t="s">
        <v>51</v>
      </c>
      <c r="B12" s="32">
        <v>650.70000000000005</v>
      </c>
      <c r="C12" s="33">
        <v>69.122500000000002</v>
      </c>
      <c r="D12" s="34">
        <v>87.398899999999998</v>
      </c>
      <c r="E12" s="32">
        <v>351</v>
      </c>
      <c r="F12" s="33">
        <v>37.284599999999998</v>
      </c>
      <c r="G12" s="34">
        <v>47.142899999999997</v>
      </c>
      <c r="H12" s="32">
        <v>231.3</v>
      </c>
      <c r="I12" s="33">
        <v>24.569099999999999</v>
      </c>
      <c r="J12" s="35">
        <v>31.065300000000001</v>
      </c>
    </row>
    <row r="13" spans="1:20" ht="12" customHeight="1" x14ac:dyDescent="0.2">
      <c r="A13" s="31" t="s">
        <v>52</v>
      </c>
      <c r="B13" s="32">
        <v>1017</v>
      </c>
      <c r="C13" s="33">
        <v>83.365899999999996</v>
      </c>
      <c r="D13" s="34">
        <v>96.666200000000003</v>
      </c>
      <c r="E13" s="32">
        <v>453.4</v>
      </c>
      <c r="F13" s="33">
        <v>37.171399999999998</v>
      </c>
      <c r="G13" s="34">
        <v>43.101799999999997</v>
      </c>
      <c r="H13" s="32">
        <v>226.6</v>
      </c>
      <c r="I13" s="33">
        <v>18.574400000000001</v>
      </c>
      <c r="J13" s="35">
        <v>21.537700000000001</v>
      </c>
    </row>
    <row r="14" spans="1:20" ht="12" customHeight="1" x14ac:dyDescent="0.2">
      <c r="A14" s="31" t="s">
        <v>53</v>
      </c>
      <c r="B14" s="32">
        <v>1107.4000000000001</v>
      </c>
      <c r="C14" s="33">
        <v>76.632999999999996</v>
      </c>
      <c r="D14" s="34">
        <v>94.081800000000001</v>
      </c>
      <c r="E14" s="32">
        <v>463.7</v>
      </c>
      <c r="F14" s="33">
        <v>32.0886</v>
      </c>
      <c r="G14" s="34">
        <v>39.395000000000003</v>
      </c>
      <c r="H14" s="32">
        <v>201.9</v>
      </c>
      <c r="I14" s="33">
        <v>13.9735</v>
      </c>
      <c r="J14" s="35">
        <v>17.155200000000001</v>
      </c>
    </row>
    <row r="15" spans="1:20" ht="12" customHeight="1" x14ac:dyDescent="0.2">
      <c r="A15" s="31" t="s">
        <v>54</v>
      </c>
      <c r="B15" s="32">
        <v>1053.0999999999999</v>
      </c>
      <c r="C15" s="33">
        <v>67.454899999999995</v>
      </c>
      <c r="D15" s="34">
        <v>93.720600000000005</v>
      </c>
      <c r="E15" s="32">
        <v>386.1</v>
      </c>
      <c r="F15" s="33">
        <v>24.732500000000002</v>
      </c>
      <c r="G15" s="34">
        <v>34.362900000000003</v>
      </c>
      <c r="H15" s="32">
        <v>142.9</v>
      </c>
      <c r="I15" s="33">
        <v>9.1536899999999992</v>
      </c>
      <c r="J15" s="35">
        <v>12.718</v>
      </c>
    </row>
    <row r="16" spans="1:20" ht="12" customHeight="1" x14ac:dyDescent="0.2">
      <c r="A16" s="31" t="s">
        <v>55</v>
      </c>
      <c r="B16" s="32">
        <v>592.20000000000005</v>
      </c>
      <c r="C16" s="33">
        <v>48.352499999999999</v>
      </c>
      <c r="D16" s="34">
        <v>93.886200000000002</v>
      </c>
      <c r="E16" s="32">
        <v>167.7</v>
      </c>
      <c r="F16" s="33">
        <v>13.6897</v>
      </c>
      <c r="G16" s="34">
        <v>26.581199999999999</v>
      </c>
      <c r="H16" s="32">
        <v>52.5</v>
      </c>
      <c r="I16" s="33">
        <v>4.2870999999999997</v>
      </c>
      <c r="J16" s="35">
        <v>8.3242600000000007</v>
      </c>
    </row>
    <row r="17" spans="1:19" ht="12" customHeight="1" x14ac:dyDescent="0.2">
      <c r="A17" s="31" t="s">
        <v>56</v>
      </c>
      <c r="B17" s="32">
        <v>281.89999999999998</v>
      </c>
      <c r="C17" s="33">
        <v>22.472999999999999</v>
      </c>
      <c r="D17" s="34">
        <v>93.880099999999999</v>
      </c>
      <c r="E17" s="32">
        <v>59.6</v>
      </c>
      <c r="F17" s="33">
        <v>4.7522599999999997</v>
      </c>
      <c r="G17" s="34">
        <v>19.852399999999999</v>
      </c>
      <c r="H17" s="32">
        <v>22.4</v>
      </c>
      <c r="I17" s="33">
        <v>1.7850999999999999</v>
      </c>
      <c r="J17" s="35">
        <v>7.4572000000000003</v>
      </c>
    </row>
    <row r="18" spans="1:19" ht="12" customHeight="1" x14ac:dyDescent="0.2">
      <c r="A18" s="31" t="s">
        <v>57</v>
      </c>
      <c r="B18" s="32">
        <v>77.2</v>
      </c>
      <c r="C18" s="33">
        <v>8.6117699999999999</v>
      </c>
      <c r="D18" s="34">
        <v>94.610500000000002</v>
      </c>
      <c r="E18" s="32">
        <v>11.2</v>
      </c>
      <c r="F18" s="33">
        <v>1.24373</v>
      </c>
      <c r="G18" s="34">
        <v>13.6639</v>
      </c>
      <c r="H18" s="32">
        <v>2.4</v>
      </c>
      <c r="I18" s="33">
        <v>0.26640000000000003</v>
      </c>
      <c r="J18" s="35">
        <v>2.9266800000000002</v>
      </c>
    </row>
    <row r="19" spans="1:19" ht="12" customHeight="1" x14ac:dyDescent="0.2">
      <c r="A19" s="26" t="s">
        <v>58</v>
      </c>
      <c r="B19" s="27"/>
      <c r="C19" s="28"/>
      <c r="D19" s="29"/>
      <c r="E19" s="27"/>
      <c r="F19" s="28"/>
      <c r="G19" s="29"/>
      <c r="H19" s="27"/>
      <c r="I19" s="28"/>
      <c r="J19" s="30"/>
    </row>
    <row r="20" spans="1:19" ht="12" customHeight="1" x14ac:dyDescent="0.2">
      <c r="A20" s="31" t="s">
        <v>59</v>
      </c>
      <c r="B20" s="32">
        <v>104.5</v>
      </c>
      <c r="C20" s="33">
        <v>34.096200000000003</v>
      </c>
      <c r="D20" s="34" t="s">
        <v>135</v>
      </c>
      <c r="E20" s="32">
        <v>29.1</v>
      </c>
      <c r="F20" s="33">
        <v>9.5049799999999998</v>
      </c>
      <c r="G20" s="34" t="s">
        <v>135</v>
      </c>
      <c r="H20" s="32">
        <v>5.9</v>
      </c>
      <c r="I20" s="33">
        <v>1.92824</v>
      </c>
      <c r="J20" s="35" t="s">
        <v>135</v>
      </c>
    </row>
    <row r="21" spans="1:19" ht="12" customHeight="1" x14ac:dyDescent="0.2">
      <c r="A21" s="31" t="s">
        <v>60</v>
      </c>
      <c r="B21" s="32">
        <v>923.7</v>
      </c>
      <c r="C21" s="33">
        <v>55.534799999999997</v>
      </c>
      <c r="D21" s="34">
        <v>92.580200000000005</v>
      </c>
      <c r="E21" s="32">
        <v>308.3</v>
      </c>
      <c r="F21" s="33">
        <v>18.532299999999999</v>
      </c>
      <c r="G21" s="34">
        <v>30.894600000000001</v>
      </c>
      <c r="H21" s="32">
        <v>148.19999999999999</v>
      </c>
      <c r="I21" s="33">
        <v>8.9128100000000003</v>
      </c>
      <c r="J21" s="35">
        <v>14.8583</v>
      </c>
    </row>
    <row r="22" spans="1:19" ht="12" customHeight="1" x14ac:dyDescent="0.2">
      <c r="A22" s="31" t="s">
        <v>61</v>
      </c>
      <c r="B22" s="32">
        <v>1610.2</v>
      </c>
      <c r="C22" s="33">
        <v>75.043800000000005</v>
      </c>
      <c r="D22" s="34">
        <v>94.688599999999994</v>
      </c>
      <c r="E22" s="32">
        <v>616.70000000000005</v>
      </c>
      <c r="F22" s="33">
        <v>28.742100000000001</v>
      </c>
      <c r="G22" s="34">
        <v>36.266100000000002</v>
      </c>
      <c r="H22" s="32">
        <v>266.8</v>
      </c>
      <c r="I22" s="33">
        <v>12.4351</v>
      </c>
      <c r="J22" s="35">
        <v>15.690300000000001</v>
      </c>
    </row>
    <row r="23" spans="1:19" ht="12" customHeight="1" x14ac:dyDescent="0.2">
      <c r="A23" s="31" t="s">
        <v>62</v>
      </c>
      <c r="B23" s="32">
        <v>1131.3</v>
      </c>
      <c r="C23" s="33">
        <v>84.714200000000005</v>
      </c>
      <c r="D23" s="34">
        <v>95.906499999999994</v>
      </c>
      <c r="E23" s="32">
        <v>516.9</v>
      </c>
      <c r="F23" s="33">
        <v>38.7042</v>
      </c>
      <c r="G23" s="34">
        <v>43.817700000000002</v>
      </c>
      <c r="H23" s="32">
        <v>203</v>
      </c>
      <c r="I23" s="33">
        <v>15.1983</v>
      </c>
      <c r="J23" s="35">
        <v>17.206199999999999</v>
      </c>
    </row>
    <row r="24" spans="1:19" ht="12" customHeight="1" x14ac:dyDescent="0.2">
      <c r="A24" s="26" t="s">
        <v>63</v>
      </c>
      <c r="B24" s="27"/>
      <c r="C24" s="28"/>
      <c r="D24" s="29"/>
      <c r="E24" s="27"/>
      <c r="F24" s="28"/>
      <c r="G24" s="29"/>
      <c r="H24" s="27"/>
      <c r="I24" s="28"/>
      <c r="J24" s="30"/>
    </row>
    <row r="25" spans="1:19" ht="12" customHeight="1" x14ac:dyDescent="0.2">
      <c r="A25" s="31" t="s">
        <v>64</v>
      </c>
      <c r="B25" s="32">
        <v>3482.1</v>
      </c>
      <c r="C25" s="33">
        <v>70.742199999999997</v>
      </c>
      <c r="D25" s="34">
        <v>94.106200000000001</v>
      </c>
      <c r="E25" s="32">
        <v>1399.5</v>
      </c>
      <c r="F25" s="33">
        <v>28.4312</v>
      </c>
      <c r="G25" s="34">
        <v>37.821100000000001</v>
      </c>
      <c r="H25" s="32">
        <v>601.79999999999995</v>
      </c>
      <c r="I25" s="33">
        <v>12.226699999999999</v>
      </c>
      <c r="J25" s="35">
        <v>16.264800000000001</v>
      </c>
    </row>
    <row r="26" spans="1:19" ht="12" customHeight="1" x14ac:dyDescent="0.2">
      <c r="A26" s="31" t="s">
        <v>65</v>
      </c>
      <c r="B26" s="32">
        <v>290.10000000000002</v>
      </c>
      <c r="C26" s="33">
        <v>83.414400000000001</v>
      </c>
      <c r="D26" s="34">
        <v>96.270399999999995</v>
      </c>
      <c r="E26" s="32">
        <v>105.1</v>
      </c>
      <c r="F26" s="33">
        <v>30.213200000000001</v>
      </c>
      <c r="G26" s="34">
        <v>34.869700000000002</v>
      </c>
      <c r="H26" s="32">
        <v>57.2</v>
      </c>
      <c r="I26" s="33">
        <v>16.4481</v>
      </c>
      <c r="J26" s="35">
        <v>18.983000000000001</v>
      </c>
    </row>
    <row r="27" spans="1:19" ht="12" customHeight="1" x14ac:dyDescent="0.2">
      <c r="A27" s="31" t="s">
        <v>66</v>
      </c>
      <c r="B27" s="32">
        <v>506.7</v>
      </c>
      <c r="C27" s="33">
        <v>68.161799999999999</v>
      </c>
      <c r="D27" s="34">
        <v>87.353099999999998</v>
      </c>
      <c r="E27" s="32">
        <v>264.8</v>
      </c>
      <c r="F27" s="33">
        <v>35.622</v>
      </c>
      <c r="G27" s="34">
        <v>45.651499999999999</v>
      </c>
      <c r="H27" s="32">
        <v>177.8</v>
      </c>
      <c r="I27" s="33">
        <v>23.915099999999999</v>
      </c>
      <c r="J27" s="35">
        <v>30.648499999999999</v>
      </c>
    </row>
    <row r="28" spans="1:19" ht="12" customHeight="1" x14ac:dyDescent="0.2">
      <c r="A28" s="31" t="s">
        <v>67</v>
      </c>
      <c r="B28" s="32">
        <v>377.2</v>
      </c>
      <c r="C28" s="33">
        <v>16.9619</v>
      </c>
      <c r="D28" s="34">
        <v>94.692999999999998</v>
      </c>
      <c r="E28" s="32">
        <v>70.2</v>
      </c>
      <c r="F28" s="33">
        <v>3.1562199999999998</v>
      </c>
      <c r="G28" s="34">
        <v>17.620200000000001</v>
      </c>
      <c r="H28" s="32">
        <v>24.6</v>
      </c>
      <c r="I28" s="33">
        <v>1.10615</v>
      </c>
      <c r="J28" s="35">
        <v>6.1753299999999998</v>
      </c>
    </row>
    <row r="29" spans="1:19" ht="12" customHeight="1" x14ac:dyDescent="0.2">
      <c r="A29" s="108" t="s">
        <v>68</v>
      </c>
      <c r="B29" s="32">
        <v>50.5</v>
      </c>
      <c r="C29" s="33">
        <v>30.341999999999999</v>
      </c>
      <c r="D29" s="34" t="s">
        <v>135</v>
      </c>
      <c r="E29" s="32">
        <v>20.8</v>
      </c>
      <c r="F29" s="33">
        <v>12.5214</v>
      </c>
      <c r="G29" s="34" t="s">
        <v>135</v>
      </c>
      <c r="H29" s="32">
        <v>4.2</v>
      </c>
      <c r="I29" s="33">
        <v>2.50563</v>
      </c>
      <c r="J29" s="35" t="s">
        <v>135</v>
      </c>
    </row>
    <row r="30" spans="1:19" s="39" customFormat="1" ht="20.25" customHeight="1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L30" s="37"/>
      <c r="M30" s="37"/>
      <c r="N30" s="37"/>
      <c r="O30" s="37"/>
      <c r="P30" s="37"/>
      <c r="Q30" s="37"/>
      <c r="R30" s="37"/>
      <c r="S30" s="13"/>
    </row>
    <row r="31" spans="1:19" s="39" customFormat="1" ht="16.5" customHeight="1" x14ac:dyDescent="0.2">
      <c r="A31" s="15" t="s">
        <v>136</v>
      </c>
      <c r="B31" s="14"/>
      <c r="C31" s="14"/>
      <c r="D31" s="14"/>
      <c r="E31" s="14"/>
      <c r="F31" s="14"/>
      <c r="G31" s="14"/>
      <c r="H31" s="14"/>
      <c r="I31" s="14"/>
      <c r="J31" s="14"/>
      <c r="L31" s="37"/>
      <c r="M31" s="37"/>
      <c r="N31" s="37" t="s">
        <v>137</v>
      </c>
      <c r="O31" s="37" t="s">
        <v>138</v>
      </c>
      <c r="P31" s="37" t="s">
        <v>139</v>
      </c>
      <c r="Q31" s="37" t="s">
        <v>140</v>
      </c>
      <c r="R31" s="37"/>
      <c r="S31" s="13"/>
    </row>
    <row r="32" spans="1:19" s="39" customFormat="1" ht="13.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38"/>
      <c r="L32" s="37"/>
      <c r="M32" s="37" t="s">
        <v>46</v>
      </c>
      <c r="N32" s="37">
        <v>53.360700000000001</v>
      </c>
      <c r="O32" s="37">
        <v>3.3621799999999999</v>
      </c>
      <c r="P32" s="37">
        <v>40.172499999999999</v>
      </c>
      <c r="Q32" s="37">
        <f>100-N32-O32-P32</f>
        <v>3.104619999999997</v>
      </c>
      <c r="R32" s="37"/>
      <c r="S32" s="13"/>
    </row>
    <row r="33" spans="1:18" ht="5.4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L33" s="37"/>
      <c r="M33" s="37"/>
      <c r="N33" s="37"/>
      <c r="O33" s="37"/>
      <c r="P33" s="37"/>
      <c r="Q33" s="37"/>
      <c r="R33" s="37"/>
    </row>
    <row r="34" spans="1:18" ht="12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L34" s="37"/>
      <c r="M34" s="37" t="s">
        <v>48</v>
      </c>
      <c r="N34" s="37">
        <v>57.126100000000001</v>
      </c>
      <c r="O34" s="37">
        <v>2.5459000000000001</v>
      </c>
      <c r="P34" s="37">
        <v>37.066299999999998</v>
      </c>
      <c r="Q34" s="37">
        <f t="shared" ref="Q34:Q43" si="0">100-N34-O34-P34</f>
        <v>3.2616999999999976</v>
      </c>
      <c r="R34" s="37"/>
    </row>
    <row r="35" spans="1:18" ht="12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L35" s="37"/>
      <c r="M35" s="37" t="s">
        <v>49</v>
      </c>
      <c r="N35" s="37">
        <v>50.049100000000003</v>
      </c>
      <c r="O35" s="37">
        <v>4.0800900000000002</v>
      </c>
      <c r="P35" s="37">
        <v>42.904299999999999</v>
      </c>
      <c r="Q35" s="37">
        <f t="shared" si="0"/>
        <v>2.9665099999999995</v>
      </c>
      <c r="R35" s="37"/>
    </row>
    <row r="36" spans="1:18" ht="5.4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L36" s="37"/>
      <c r="M36" s="37"/>
      <c r="N36" s="37"/>
      <c r="O36" s="37"/>
      <c r="P36" s="37"/>
      <c r="Q36" s="37"/>
      <c r="R36" s="37"/>
    </row>
    <row r="37" spans="1:18" ht="12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L37" s="37"/>
      <c r="M37" s="37" t="s">
        <v>141</v>
      </c>
      <c r="N37" s="37">
        <v>37.814700000000002</v>
      </c>
      <c r="O37" s="37">
        <v>8.5181299999999993</v>
      </c>
      <c r="P37" s="37">
        <v>49.584200000000003</v>
      </c>
      <c r="Q37" s="37">
        <f t="shared" si="0"/>
        <v>4.082969999999996</v>
      </c>
      <c r="R37" s="37"/>
    </row>
    <row r="38" spans="1:18" ht="12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L38" s="37"/>
      <c r="M38" s="37" t="s">
        <v>142</v>
      </c>
      <c r="N38" s="37">
        <v>47.490600000000001</v>
      </c>
      <c r="O38" s="37">
        <v>1.4327799999999999</v>
      </c>
      <c r="P38" s="37">
        <v>49.175699999999999</v>
      </c>
      <c r="Q38" s="37">
        <f t="shared" si="0"/>
        <v>1.9009199999999993</v>
      </c>
      <c r="R38" s="37"/>
    </row>
    <row r="39" spans="1:18" ht="12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L39" s="37"/>
      <c r="M39" s="37" t="s">
        <v>143</v>
      </c>
      <c r="N39" s="37">
        <v>51.199800000000003</v>
      </c>
      <c r="O39" s="37">
        <v>3.1043400000000001</v>
      </c>
      <c r="P39" s="37">
        <v>42.881900000000002</v>
      </c>
      <c r="Q39" s="37">
        <f t="shared" si="0"/>
        <v>2.8139599999999945</v>
      </c>
      <c r="R39" s="37"/>
    </row>
    <row r="40" spans="1:18" ht="12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L40" s="37"/>
      <c r="M40" s="37" t="s">
        <v>144</v>
      </c>
      <c r="N40" s="37">
        <v>57.597299999999997</v>
      </c>
      <c r="O40" s="37">
        <v>2.9939800000000001</v>
      </c>
      <c r="P40" s="37">
        <v>36.123399999999997</v>
      </c>
      <c r="Q40" s="37">
        <f t="shared" si="0"/>
        <v>3.2853200000000058</v>
      </c>
      <c r="R40" s="37"/>
    </row>
    <row r="41" spans="1:18" ht="12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L41" s="37"/>
      <c r="M41" s="37" t="s">
        <v>145</v>
      </c>
      <c r="N41" s="37">
        <v>64.42</v>
      </c>
      <c r="O41" s="37">
        <v>1.7581100000000001</v>
      </c>
      <c r="P41" s="37">
        <v>29.466200000000001</v>
      </c>
      <c r="Q41" s="37">
        <f t="shared" si="0"/>
        <v>4.3556899999999956</v>
      </c>
      <c r="R41" s="37"/>
    </row>
    <row r="42" spans="1:18" ht="12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L42" s="37"/>
      <c r="M42" s="37" t="s">
        <v>56</v>
      </c>
      <c r="N42" s="37">
        <v>74.144499999999994</v>
      </c>
      <c r="O42" s="37">
        <v>3.5373399999999999</v>
      </c>
      <c r="P42" s="37">
        <v>19.735600000000002</v>
      </c>
      <c r="Q42" s="37">
        <f t="shared" si="0"/>
        <v>2.5825600000000044</v>
      </c>
      <c r="R42" s="37"/>
    </row>
    <row r="43" spans="1:18" ht="6.6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L43" s="37"/>
      <c r="M43" s="37" t="s">
        <v>57</v>
      </c>
      <c r="N43" s="37">
        <v>81.753600000000006</v>
      </c>
      <c r="O43" s="37">
        <v>1.7381200000000001</v>
      </c>
      <c r="P43" s="37">
        <v>12.8569</v>
      </c>
      <c r="Q43" s="37">
        <f t="shared" si="0"/>
        <v>3.6513799999999961</v>
      </c>
      <c r="R43" s="37"/>
    </row>
    <row r="44" spans="1:18" ht="12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L44" s="37"/>
      <c r="M44" s="37"/>
      <c r="N44" s="37"/>
      <c r="O44" s="37"/>
      <c r="P44" s="37"/>
      <c r="Q44" s="37"/>
      <c r="R44" s="37"/>
    </row>
    <row r="45" spans="1:18" ht="12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L45" s="37"/>
      <c r="M45" s="37" t="s">
        <v>74</v>
      </c>
      <c r="N45" s="37">
        <v>57.991100000000003</v>
      </c>
      <c r="O45" s="37">
        <v>2.0921400000000001</v>
      </c>
      <c r="P45" s="37">
        <v>34.589100000000002</v>
      </c>
      <c r="Q45" s="37">
        <f>100-N45-O45-P45</f>
        <v>5.3276599999999945</v>
      </c>
      <c r="R45" s="37"/>
    </row>
    <row r="46" spans="1:18" ht="9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L46" s="37"/>
      <c r="M46" s="37" t="s">
        <v>75</v>
      </c>
      <c r="N46" s="37">
        <v>54.804299999999998</v>
      </c>
      <c r="O46" s="37">
        <v>2.8291599999999999</v>
      </c>
      <c r="P46" s="37">
        <v>39.884300000000003</v>
      </c>
      <c r="Q46" s="37">
        <f>100-N46-O46-P46</f>
        <v>2.4822399999999973</v>
      </c>
      <c r="R46" s="37"/>
    </row>
    <row r="47" spans="1:18" ht="1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L47" s="37"/>
      <c r="M47" s="37" t="s">
        <v>76</v>
      </c>
      <c r="N47" s="37">
        <v>48.412199999999999</v>
      </c>
      <c r="O47" s="37">
        <v>2.31969</v>
      </c>
      <c r="P47" s="37">
        <v>47.494300000000003</v>
      </c>
      <c r="Q47" s="37">
        <f>100-N47-O47-P47</f>
        <v>1.7738099999999974</v>
      </c>
      <c r="R47" s="37"/>
    </row>
    <row r="48" spans="1:18" ht="13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L48" s="37"/>
      <c r="M48" s="37"/>
      <c r="N48" s="37"/>
      <c r="O48" s="37"/>
      <c r="P48" s="37"/>
      <c r="Q48" s="37"/>
      <c r="R48" s="37"/>
    </row>
    <row r="49" spans="1:18" ht="9.6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L49" s="37"/>
      <c r="M49" s="37" t="s">
        <v>64</v>
      </c>
      <c r="N49" s="37">
        <v>53.059600000000003</v>
      </c>
      <c r="O49" s="37">
        <v>2.6062400000000001</v>
      </c>
      <c r="P49" s="37">
        <v>41.046599999999998</v>
      </c>
      <c r="Q49" s="37">
        <f>100-N49-O49-P49</f>
        <v>3.2875599999999991</v>
      </c>
      <c r="R49" s="37"/>
    </row>
    <row r="50" spans="1:18" ht="16.899999999999999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L50" s="37"/>
      <c r="M50" s="37" t="s">
        <v>65</v>
      </c>
      <c r="N50" s="37">
        <v>52.3855</v>
      </c>
      <c r="O50" s="37">
        <v>0.93818000000000001</v>
      </c>
      <c r="P50" s="37">
        <v>43.884900000000002</v>
      </c>
      <c r="Q50" s="37">
        <f>100-N50-O50-P50</f>
        <v>2.7914199999999951</v>
      </c>
      <c r="R50" s="37"/>
    </row>
    <row r="51" spans="1:18" ht="12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L51" s="37"/>
      <c r="M51" s="37" t="s">
        <v>66</v>
      </c>
      <c r="N51" s="37">
        <v>38.919899999999998</v>
      </c>
      <c r="O51" s="37">
        <v>9.7604500000000005</v>
      </c>
      <c r="P51" s="37">
        <v>48.433300000000003</v>
      </c>
      <c r="Q51" s="37">
        <f>100-N51-O51-P51</f>
        <v>2.8863500000000002</v>
      </c>
      <c r="R51" s="37"/>
    </row>
    <row r="52" spans="1:18" ht="12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L52" s="37"/>
      <c r="M52" s="37" t="s">
        <v>67</v>
      </c>
      <c r="N52" s="37">
        <v>76.932599999999994</v>
      </c>
      <c r="O52" s="37">
        <v>2.5637500000000002</v>
      </c>
      <c r="P52" s="37">
        <v>17.760400000000001</v>
      </c>
      <c r="Q52" s="37">
        <f>100-N52-O52-P52</f>
        <v>2.7432500000000068</v>
      </c>
      <c r="R52" s="37"/>
    </row>
    <row r="53" spans="1:18" ht="12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L53" s="37"/>
      <c r="M53" s="37"/>
      <c r="N53" s="37"/>
      <c r="O53" s="37"/>
      <c r="P53" s="37"/>
      <c r="Q53" s="37"/>
      <c r="R53" s="37"/>
    </row>
    <row r="54" spans="1:18" ht="12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L54" s="37"/>
      <c r="M54" s="37"/>
      <c r="N54" s="37"/>
      <c r="O54" s="37"/>
      <c r="P54" s="37"/>
      <c r="Q54" s="37"/>
      <c r="R54" s="37"/>
    </row>
    <row r="55" spans="1:18" ht="12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L55" s="37"/>
      <c r="M55" s="37"/>
      <c r="N55" s="37"/>
      <c r="O55" s="37"/>
      <c r="P55" s="37"/>
      <c r="Q55" s="37"/>
      <c r="R55" s="37"/>
    </row>
    <row r="56" spans="1:18" ht="12" customHeight="1" x14ac:dyDescent="0.2">
      <c r="A56" s="42" t="s">
        <v>77</v>
      </c>
      <c r="B56" s="14"/>
      <c r="C56" s="14"/>
      <c r="D56" s="14"/>
      <c r="E56" s="14"/>
      <c r="F56" s="14"/>
      <c r="G56" s="14"/>
      <c r="H56" s="14"/>
      <c r="I56" s="14"/>
      <c r="J56" s="14"/>
    </row>
    <row r="57" spans="1:18" ht="12" customHeight="1" x14ac:dyDescent="0.2">
      <c r="A57" s="110" t="s">
        <v>146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8" ht="12" customHeight="1" x14ac:dyDescent="0.2">
      <c r="A58" s="54" t="s">
        <v>79</v>
      </c>
      <c r="B58" s="14"/>
      <c r="C58" s="14"/>
      <c r="D58" s="14"/>
      <c r="E58" s="14"/>
      <c r="F58" s="14"/>
      <c r="G58" s="14"/>
      <c r="H58" s="14"/>
      <c r="I58" s="14"/>
      <c r="J58" s="14"/>
    </row>
    <row r="59" spans="1:18" ht="12" customHeight="1" x14ac:dyDescent="0.2">
      <c r="B59" s="14"/>
      <c r="C59" s="14"/>
      <c r="D59" s="14"/>
      <c r="E59" s="14"/>
      <c r="F59" s="14"/>
      <c r="G59" s="14"/>
      <c r="H59" s="14"/>
      <c r="I59" s="14"/>
      <c r="J59" s="14"/>
    </row>
    <row r="60" spans="1:18" ht="12" customHeight="1" x14ac:dyDescent="0.2">
      <c r="B60" s="14"/>
      <c r="C60" s="14"/>
      <c r="D60" s="14"/>
      <c r="E60" s="14"/>
      <c r="F60" s="14"/>
      <c r="G60" s="14"/>
      <c r="H60" s="14"/>
      <c r="I60" s="14"/>
      <c r="J60" s="14"/>
    </row>
    <row r="61" spans="1:18" ht="12" customHeight="1" x14ac:dyDescent="0.2">
      <c r="B61" s="14"/>
      <c r="C61" s="14"/>
      <c r="D61" s="14"/>
      <c r="E61" s="14"/>
      <c r="F61" s="14"/>
      <c r="G61" s="14"/>
      <c r="H61" s="14"/>
      <c r="I61" s="14"/>
      <c r="J61" s="14"/>
    </row>
    <row r="62" spans="1:18" ht="12" customHeight="1" x14ac:dyDescent="0.2">
      <c r="B62" s="14"/>
      <c r="C62" s="14"/>
      <c r="D62" s="14"/>
      <c r="E62" s="14"/>
      <c r="F62" s="14"/>
      <c r="G62" s="14"/>
      <c r="H62" s="14"/>
      <c r="I62" s="14"/>
      <c r="J62" s="14"/>
    </row>
    <row r="63" spans="1:18" ht="12" customHeight="1" x14ac:dyDescent="0.2">
      <c r="B63" s="14"/>
      <c r="C63" s="14"/>
      <c r="D63" s="14"/>
      <c r="E63" s="14"/>
      <c r="F63" s="14"/>
      <c r="G63" s="14"/>
      <c r="H63" s="14"/>
      <c r="I63" s="14"/>
      <c r="J63" s="14"/>
    </row>
  </sheetData>
  <mergeCells count="5">
    <mergeCell ref="A3:J3"/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7"/>
  <sheetViews>
    <sheetView showGridLines="0" zoomScaleNormal="100" zoomScaleSheetLayoutView="100" workbookViewId="0"/>
  </sheetViews>
  <sheetFormatPr defaultColWidth="9.140625" defaultRowHeight="15" x14ac:dyDescent="0.25"/>
  <cols>
    <col min="1" max="1" width="20.85546875" customWidth="1"/>
    <col min="2" max="8" width="7.28515625" customWidth="1"/>
    <col min="9" max="13" width="7.28515625" style="45" customWidth="1"/>
    <col min="14" max="15" width="11" style="45" customWidth="1"/>
    <col min="16" max="16" width="7.28515625" style="45" customWidth="1"/>
    <col min="17" max="22" width="9.140625" style="45"/>
  </cols>
  <sheetData>
    <row r="1" spans="1:18" ht="30" customHeight="1" x14ac:dyDescent="0.25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  <c r="M1" s="13"/>
      <c r="N1" s="13"/>
      <c r="O1" s="13"/>
    </row>
    <row r="2" spans="1:18" ht="12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N2" s="13"/>
    </row>
    <row r="3" spans="1:18" ht="16.5" customHeight="1" x14ac:dyDescent="0.25">
      <c r="A3" s="128" t="s">
        <v>147</v>
      </c>
      <c r="B3" s="128"/>
      <c r="C3" s="128"/>
      <c r="D3" s="128"/>
      <c r="E3" s="128"/>
      <c r="F3" s="128"/>
      <c r="G3" s="128"/>
      <c r="H3" s="128"/>
      <c r="I3" s="128"/>
      <c r="J3" s="128"/>
      <c r="N3" s="13"/>
    </row>
    <row r="4" spans="1:18" ht="14.25" customHeight="1" x14ac:dyDescent="0.25">
      <c r="A4" s="16"/>
      <c r="B4" s="16"/>
      <c r="C4" s="14"/>
      <c r="D4" s="14"/>
      <c r="E4" s="14"/>
      <c r="F4" s="14"/>
      <c r="G4" s="14"/>
      <c r="H4" s="14"/>
      <c r="I4" s="14"/>
      <c r="J4" s="38" t="s">
        <v>93</v>
      </c>
      <c r="L4" s="37"/>
      <c r="M4" s="37"/>
      <c r="N4" s="37"/>
      <c r="O4" s="37"/>
      <c r="P4" s="37"/>
      <c r="Q4" s="37"/>
      <c r="R4" s="37"/>
    </row>
    <row r="5" spans="1:18" ht="12" customHeight="1" x14ac:dyDescent="0.25">
      <c r="K5" s="88"/>
      <c r="L5" s="37"/>
      <c r="M5" s="37"/>
      <c r="N5" s="37"/>
      <c r="O5" s="37"/>
      <c r="P5" s="37"/>
      <c r="Q5" s="37"/>
      <c r="R5" s="37"/>
    </row>
    <row r="6" spans="1:18" ht="12" customHeight="1" x14ac:dyDescent="0.25">
      <c r="K6" s="13"/>
      <c r="L6" s="37"/>
      <c r="M6" s="37"/>
      <c r="N6" s="37" t="s">
        <v>94</v>
      </c>
      <c r="O6" s="37" t="s">
        <v>84</v>
      </c>
      <c r="P6" s="37" t="s">
        <v>148</v>
      </c>
      <c r="Q6" s="37"/>
      <c r="R6" s="37"/>
    </row>
    <row r="7" spans="1:18" ht="12" customHeight="1" x14ac:dyDescent="0.25">
      <c r="L7" s="37"/>
      <c r="M7" s="37" t="s">
        <v>99</v>
      </c>
      <c r="N7" s="37">
        <v>56.495899999999999</v>
      </c>
      <c r="O7" s="37">
        <v>63.9178</v>
      </c>
      <c r="P7" s="37">
        <v>20.4254</v>
      </c>
      <c r="Q7" s="37"/>
      <c r="R7" s="37"/>
    </row>
    <row r="8" spans="1:18" ht="12" customHeight="1" x14ac:dyDescent="0.25">
      <c r="L8" s="37"/>
      <c r="M8" s="37" t="s">
        <v>101</v>
      </c>
      <c r="N8" s="37">
        <v>55.571400000000004</v>
      </c>
      <c r="O8" s="37">
        <v>61.4634</v>
      </c>
      <c r="P8" s="37">
        <v>37.307200000000002</v>
      </c>
      <c r="Q8" s="37"/>
      <c r="R8" s="37"/>
    </row>
    <row r="9" spans="1:18" ht="12" customHeight="1" x14ac:dyDescent="0.25">
      <c r="L9" s="37"/>
      <c r="M9" s="37" t="s">
        <v>110</v>
      </c>
      <c r="N9" s="37">
        <v>51.766999999999996</v>
      </c>
      <c r="O9" s="37">
        <v>70.402500000000003</v>
      </c>
      <c r="P9" s="37">
        <v>11.0162</v>
      </c>
      <c r="Q9" s="37"/>
      <c r="R9" s="37"/>
    </row>
    <row r="10" spans="1:18" ht="12" customHeight="1" x14ac:dyDescent="0.25">
      <c r="L10" s="37"/>
      <c r="M10" s="37" t="s">
        <v>111</v>
      </c>
      <c r="N10" s="37">
        <v>42.243900000000004</v>
      </c>
      <c r="O10" s="37">
        <v>54.660699999999999</v>
      </c>
      <c r="P10" s="37">
        <v>17.102600000000002</v>
      </c>
      <c r="Q10" s="37"/>
      <c r="R10" s="37"/>
    </row>
    <row r="11" spans="1:18" ht="12" customHeight="1" x14ac:dyDescent="0.25">
      <c r="L11" s="37"/>
      <c r="M11" s="37" t="s">
        <v>107</v>
      </c>
      <c r="N11" s="37">
        <v>41.6417</v>
      </c>
      <c r="O11" s="37">
        <v>55.442100000000003</v>
      </c>
      <c r="P11" s="37">
        <v>18.223500000000001</v>
      </c>
      <c r="Q11" s="37"/>
      <c r="R11" s="37"/>
    </row>
    <row r="12" spans="1:18" ht="12" customHeight="1" x14ac:dyDescent="0.25">
      <c r="L12" s="37"/>
      <c r="M12" s="37" t="s">
        <v>98</v>
      </c>
      <c r="N12" s="37">
        <v>33.564999999999998</v>
      </c>
      <c r="O12" s="37">
        <v>37.980000000000004</v>
      </c>
      <c r="P12" s="37">
        <v>13.504799999999999</v>
      </c>
      <c r="Q12" s="37"/>
      <c r="R12" s="37"/>
    </row>
    <row r="13" spans="1:18" ht="12" customHeight="1" x14ac:dyDescent="0.25">
      <c r="L13" s="37"/>
      <c r="M13" s="37" t="s">
        <v>105</v>
      </c>
      <c r="N13" s="37">
        <v>31.042899999999999</v>
      </c>
      <c r="O13" s="37">
        <v>43.530900000000003</v>
      </c>
      <c r="P13" s="37">
        <v>11.885900000000001</v>
      </c>
      <c r="Q13" s="37"/>
      <c r="R13" s="37"/>
    </row>
    <row r="14" spans="1:18" ht="12" customHeight="1" x14ac:dyDescent="0.25">
      <c r="L14" s="37"/>
      <c r="M14" s="37" t="s">
        <v>106</v>
      </c>
      <c r="N14" s="37">
        <v>30.123699999999999</v>
      </c>
      <c r="O14" s="37">
        <v>41.786200000000001</v>
      </c>
      <c r="P14" s="37">
        <v>8.5892999999999997</v>
      </c>
      <c r="Q14" s="37"/>
      <c r="R14" s="37"/>
    </row>
    <row r="15" spans="1:18" ht="12" customHeight="1" x14ac:dyDescent="0.25">
      <c r="L15" s="37"/>
      <c r="M15" s="37" t="s">
        <v>109</v>
      </c>
      <c r="N15" s="37">
        <v>29.808699999999998</v>
      </c>
      <c r="O15" s="37">
        <v>43.669499999999999</v>
      </c>
      <c r="P15" s="37">
        <v>7.2949000000000002</v>
      </c>
      <c r="Q15" s="37"/>
      <c r="R15" s="37"/>
    </row>
    <row r="16" spans="1:18" ht="12" customHeight="1" x14ac:dyDescent="0.25">
      <c r="L16" s="37"/>
      <c r="M16" s="37" t="s">
        <v>97</v>
      </c>
      <c r="N16" s="37">
        <v>29.476999999999997</v>
      </c>
      <c r="O16" s="37">
        <v>40.1511</v>
      </c>
      <c r="P16" s="37">
        <v>12.447999999999999</v>
      </c>
      <c r="Q16" s="37"/>
      <c r="R16" s="37"/>
    </row>
    <row r="17" spans="12:18" ht="12" customHeight="1" x14ac:dyDescent="0.25">
      <c r="L17" s="37"/>
      <c r="M17" s="37" t="s">
        <v>122</v>
      </c>
      <c r="N17" s="37">
        <v>28.291500000000003</v>
      </c>
      <c r="O17" s="37">
        <v>43.691299999999998</v>
      </c>
      <c r="P17" s="37">
        <v>4.4966999999999997</v>
      </c>
      <c r="Q17" s="37"/>
      <c r="R17" s="37"/>
    </row>
    <row r="18" spans="12:18" ht="12" customHeight="1" x14ac:dyDescent="0.25">
      <c r="L18" s="37"/>
      <c r="M18" s="37" t="s">
        <v>104</v>
      </c>
      <c r="N18" s="37">
        <v>28.100199999999997</v>
      </c>
      <c r="O18" s="37">
        <v>42.073999999999998</v>
      </c>
      <c r="P18" s="37">
        <v>8.6005000000000003</v>
      </c>
      <c r="Q18" s="37"/>
      <c r="R18" s="37"/>
    </row>
    <row r="19" spans="12:18" ht="12" customHeight="1" x14ac:dyDescent="0.25">
      <c r="L19" s="37"/>
      <c r="M19" s="37" t="s">
        <v>100</v>
      </c>
      <c r="N19" s="37">
        <v>28.048099999999998</v>
      </c>
      <c r="O19" s="37">
        <v>34.969799999999999</v>
      </c>
      <c r="P19" s="37">
        <v>12.566599999999999</v>
      </c>
      <c r="Q19" s="37"/>
      <c r="R19" s="37"/>
    </row>
    <row r="20" spans="12:18" ht="12" customHeight="1" x14ac:dyDescent="0.25">
      <c r="L20" s="37"/>
      <c r="M20" s="37" t="s">
        <v>115</v>
      </c>
      <c r="N20" s="37">
        <v>26.203700000000001</v>
      </c>
      <c r="O20" s="37">
        <v>41.237299999999998</v>
      </c>
      <c r="P20" s="37">
        <v>6.2610000000000001</v>
      </c>
      <c r="Q20" s="37"/>
      <c r="R20" s="37"/>
    </row>
    <row r="21" spans="12:18" ht="12" customHeight="1" x14ac:dyDescent="0.25">
      <c r="L21" s="37"/>
      <c r="M21" s="37" t="s">
        <v>102</v>
      </c>
      <c r="N21" s="37">
        <v>23.378499999999999</v>
      </c>
      <c r="O21" s="37">
        <v>40.047399999999996</v>
      </c>
      <c r="P21" s="37">
        <v>4.1689999999999996</v>
      </c>
      <c r="Q21" s="37"/>
      <c r="R21" s="37"/>
    </row>
    <row r="22" spans="12:18" ht="12" customHeight="1" x14ac:dyDescent="0.25">
      <c r="L22" s="37"/>
      <c r="M22" s="37" t="s">
        <v>113</v>
      </c>
      <c r="N22" s="37">
        <v>23.0625</v>
      </c>
      <c r="O22" s="37">
        <v>32.103700000000003</v>
      </c>
      <c r="P22" s="37">
        <v>7.5888999999999998</v>
      </c>
      <c r="Q22" s="37"/>
      <c r="R22" s="37"/>
    </row>
    <row r="23" spans="12:18" ht="12" customHeight="1" x14ac:dyDescent="0.25">
      <c r="L23" s="37"/>
      <c r="M23" s="37" t="s">
        <v>120</v>
      </c>
      <c r="N23" s="37">
        <v>22.7254</v>
      </c>
      <c r="O23" s="37">
        <v>37.825800000000001</v>
      </c>
      <c r="P23" s="37">
        <v>4.1682999999999995</v>
      </c>
      <c r="Q23" s="37"/>
      <c r="R23" s="37"/>
    </row>
    <row r="24" spans="12:18" ht="12" customHeight="1" x14ac:dyDescent="0.25">
      <c r="L24" s="37"/>
      <c r="M24" s="37" t="s">
        <v>119</v>
      </c>
      <c r="N24" s="37">
        <v>22.6601</v>
      </c>
      <c r="O24" s="37">
        <v>45.606299999999997</v>
      </c>
      <c r="P24" s="37">
        <v>3.4060000000000001</v>
      </c>
      <c r="Q24" s="37"/>
      <c r="R24" s="37"/>
    </row>
    <row r="25" spans="12:18" ht="12" customHeight="1" x14ac:dyDescent="0.25">
      <c r="L25" s="37"/>
      <c r="M25" s="37" t="s">
        <v>108</v>
      </c>
      <c r="N25" s="37">
        <v>21.131800000000002</v>
      </c>
      <c r="O25" s="37">
        <v>32.426100000000005</v>
      </c>
      <c r="P25" s="37">
        <v>5.9846000000000004</v>
      </c>
      <c r="Q25" s="37"/>
      <c r="R25" s="37"/>
    </row>
    <row r="26" spans="12:18" ht="12" customHeight="1" x14ac:dyDescent="0.25">
      <c r="L26" s="37"/>
      <c r="M26" s="37" t="s">
        <v>112</v>
      </c>
      <c r="N26" s="37">
        <v>20.876000000000001</v>
      </c>
      <c r="O26" s="37">
        <v>30.084499999999998</v>
      </c>
      <c r="P26" s="37">
        <v>7.1133000000000006</v>
      </c>
      <c r="Q26" s="37"/>
      <c r="R26" s="37"/>
    </row>
    <row r="27" spans="12:18" ht="12" customHeight="1" x14ac:dyDescent="0.25">
      <c r="L27" s="37"/>
      <c r="M27" s="37" t="s">
        <v>116</v>
      </c>
      <c r="N27" s="37">
        <v>19.366700000000002</v>
      </c>
      <c r="O27" s="37">
        <v>37.8005</v>
      </c>
      <c r="P27" s="37">
        <v>1.9813000000000001</v>
      </c>
      <c r="Q27" s="37"/>
      <c r="R27" s="37"/>
    </row>
    <row r="28" spans="12:18" ht="12" customHeight="1" x14ac:dyDescent="0.25">
      <c r="L28" s="37"/>
      <c r="M28" s="37" t="s">
        <v>118</v>
      </c>
      <c r="N28" s="37">
        <v>19.049399999999999</v>
      </c>
      <c r="O28" s="37">
        <v>43.2151</v>
      </c>
      <c r="P28" s="37">
        <v>2.6926999999999999</v>
      </c>
      <c r="Q28" s="37"/>
      <c r="R28" s="37"/>
    </row>
    <row r="29" spans="12:18" ht="12" customHeight="1" x14ac:dyDescent="0.25">
      <c r="L29" s="37"/>
      <c r="M29" s="37" t="s">
        <v>121</v>
      </c>
      <c r="N29" s="37">
        <v>16.1934</v>
      </c>
      <c r="O29" s="37">
        <v>24.7729</v>
      </c>
      <c r="P29" s="37">
        <v>5.3246000000000002</v>
      </c>
      <c r="Q29" s="37"/>
      <c r="R29" s="37"/>
    </row>
    <row r="30" spans="12:18" ht="12" customHeight="1" x14ac:dyDescent="0.25">
      <c r="L30" s="37"/>
      <c r="M30" s="37" t="s">
        <v>103</v>
      </c>
      <c r="N30" s="37">
        <v>13.286600000000002</v>
      </c>
      <c r="O30" s="37">
        <v>19.056600000000003</v>
      </c>
      <c r="P30" s="37">
        <v>5.8311999999999999</v>
      </c>
      <c r="Q30" s="37"/>
      <c r="R30" s="37"/>
    </row>
    <row r="31" spans="12:18" ht="12" customHeight="1" x14ac:dyDescent="0.25">
      <c r="L31" s="37"/>
      <c r="M31" s="37" t="s">
        <v>117</v>
      </c>
      <c r="N31" s="37">
        <v>13.162699999999999</v>
      </c>
      <c r="O31" s="37">
        <v>19.532900000000001</v>
      </c>
      <c r="P31" s="37">
        <v>1.8780999999999999</v>
      </c>
      <c r="Q31" s="37"/>
      <c r="R31" s="37"/>
    </row>
    <row r="32" spans="12:18" ht="12" customHeight="1" x14ac:dyDescent="0.25">
      <c r="L32" s="37"/>
      <c r="M32" s="37" t="s">
        <v>125</v>
      </c>
      <c r="N32" s="37">
        <v>8.7622999999999998</v>
      </c>
      <c r="O32" s="37">
        <v>15.0427</v>
      </c>
      <c r="P32" s="37">
        <v>0.61180000000000001</v>
      </c>
      <c r="Q32" s="37"/>
      <c r="R32" s="37"/>
    </row>
    <row r="33" spans="1:18" ht="12" customHeight="1" x14ac:dyDescent="0.25">
      <c r="L33" s="37"/>
      <c r="M33" s="37" t="s">
        <v>114</v>
      </c>
      <c r="N33" s="37">
        <v>8.1314999999999991</v>
      </c>
      <c r="O33" s="37">
        <v>12.8109</v>
      </c>
      <c r="P33" s="37">
        <v>1.5285</v>
      </c>
      <c r="Q33" s="37"/>
      <c r="R33" s="37"/>
    </row>
    <row r="34" spans="1:18" ht="12" customHeight="1" x14ac:dyDescent="0.25">
      <c r="L34" s="37"/>
      <c r="M34" s="37" t="s">
        <v>123</v>
      </c>
      <c r="N34" s="37">
        <v>5.6273</v>
      </c>
      <c r="O34" s="37">
        <v>10.1469</v>
      </c>
      <c r="P34" s="37">
        <v>0.6411</v>
      </c>
      <c r="Q34" s="37"/>
      <c r="R34" s="37"/>
    </row>
    <row r="35" spans="1:18" ht="24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L35" s="37"/>
      <c r="M35" s="37"/>
      <c r="N35" s="37"/>
      <c r="O35" s="37"/>
      <c r="P35" s="37"/>
      <c r="Q35" s="37"/>
      <c r="R35" s="37"/>
    </row>
    <row r="36" spans="1:18" ht="16.7" customHeight="1" x14ac:dyDescent="0.25">
      <c r="A36" s="15" t="s">
        <v>149</v>
      </c>
      <c r="B36" s="102"/>
      <c r="C36" s="14"/>
      <c r="D36" s="14"/>
      <c r="E36" s="14"/>
      <c r="F36" s="14"/>
      <c r="G36" s="14"/>
      <c r="H36" s="14"/>
      <c r="I36" s="14"/>
      <c r="J36" s="14"/>
      <c r="L36" s="37"/>
      <c r="M36" s="37"/>
      <c r="N36" s="37"/>
      <c r="O36" s="37"/>
      <c r="P36" s="37"/>
      <c r="Q36" s="37"/>
      <c r="R36" s="37"/>
    </row>
    <row r="37" spans="1:18" ht="18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38"/>
    </row>
    <row r="38" spans="1:18" ht="12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8" ht="12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3"/>
      <c r="L39" s="13"/>
    </row>
    <row r="40" spans="1:18" ht="12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3"/>
      <c r="L40" s="13"/>
    </row>
    <row r="41" spans="1:18" ht="12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3"/>
      <c r="L41" s="13"/>
    </row>
    <row r="42" spans="1:18" ht="12" customHeigh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3"/>
      <c r="L42" s="13"/>
    </row>
    <row r="43" spans="1:18" ht="12" customHeigh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3"/>
      <c r="L43" s="13"/>
    </row>
    <row r="44" spans="1:18" ht="12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3"/>
      <c r="L44" s="13"/>
    </row>
    <row r="45" spans="1:18" ht="9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3"/>
      <c r="L45" s="13"/>
    </row>
    <row r="46" spans="1:18" ht="15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3"/>
      <c r="L46" s="13"/>
    </row>
    <row r="47" spans="1:18" ht="12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3"/>
      <c r="L47" s="13"/>
    </row>
    <row r="48" spans="1:18" ht="12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3"/>
      <c r="L48" s="13"/>
    </row>
    <row r="49" spans="1:15" ht="12" customHeight="1" x14ac:dyDescent="0.25">
      <c r="A49" s="111"/>
      <c r="B49" s="14"/>
      <c r="C49" s="14"/>
      <c r="D49" s="14"/>
      <c r="E49" s="14"/>
      <c r="F49" s="14"/>
      <c r="G49" s="14"/>
      <c r="H49" s="14"/>
      <c r="I49" s="14"/>
      <c r="J49" s="14"/>
      <c r="K49" s="13"/>
      <c r="L49" s="13"/>
    </row>
    <row r="50" spans="1:15" ht="12" customHeight="1" x14ac:dyDescent="0.25">
      <c r="A50" s="111"/>
      <c r="B50" s="14"/>
      <c r="C50" s="14"/>
      <c r="D50" s="14"/>
      <c r="E50" s="14"/>
      <c r="F50" s="14"/>
      <c r="G50" s="14"/>
      <c r="H50" s="14"/>
      <c r="I50" s="14"/>
      <c r="J50" s="14"/>
      <c r="K50" s="13"/>
      <c r="L50" s="13"/>
    </row>
    <row r="51" spans="1:15" ht="12" customHeight="1" x14ac:dyDescent="0.25">
      <c r="A51" s="111"/>
      <c r="B51" s="14"/>
      <c r="C51" s="14"/>
      <c r="D51" s="14"/>
      <c r="E51" s="14"/>
      <c r="F51" s="14"/>
      <c r="G51" s="14"/>
      <c r="H51" s="14"/>
      <c r="I51" s="14"/>
      <c r="J51" s="14"/>
      <c r="K51" s="13"/>
      <c r="L51" s="13"/>
    </row>
    <row r="52" spans="1:15" ht="12" customHeight="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3"/>
      <c r="L52" s="13"/>
    </row>
    <row r="53" spans="1:15" ht="12" customHeight="1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3"/>
      <c r="L53" s="13"/>
    </row>
    <row r="54" spans="1:15" ht="12.6" customHeight="1" x14ac:dyDescent="0.2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"/>
      <c r="L54" s="13"/>
    </row>
    <row r="55" spans="1:15" ht="12" customHeight="1" x14ac:dyDescent="0.25">
      <c r="A55" s="103" t="s">
        <v>126</v>
      </c>
      <c r="B55" s="14"/>
      <c r="C55" s="14"/>
      <c r="D55" s="14"/>
      <c r="E55" s="14"/>
      <c r="F55" s="14"/>
      <c r="G55" s="14"/>
      <c r="H55" s="14"/>
      <c r="I55" s="14"/>
      <c r="J55" s="14"/>
      <c r="K55" s="13"/>
      <c r="L55" s="13"/>
    </row>
    <row r="56" spans="1:15" ht="12" customHeight="1" x14ac:dyDescent="0.25">
      <c r="A56" s="112" t="s">
        <v>127</v>
      </c>
      <c r="B56" s="14"/>
      <c r="C56" s="14"/>
      <c r="D56" s="14"/>
      <c r="E56" s="14"/>
      <c r="F56" s="14"/>
      <c r="G56" s="14"/>
      <c r="H56" s="14"/>
      <c r="I56" s="14"/>
      <c r="J56" s="14"/>
      <c r="K56" s="13"/>
      <c r="L56" s="13"/>
    </row>
    <row r="57" spans="1:15" ht="12" customHeight="1" x14ac:dyDescent="0.25">
      <c r="A57" s="111"/>
      <c r="B57" s="14"/>
      <c r="C57" s="14"/>
      <c r="D57" s="14"/>
      <c r="E57" s="14"/>
      <c r="F57" s="14"/>
      <c r="G57" s="14"/>
      <c r="H57" s="14"/>
      <c r="I57" s="14"/>
      <c r="J57" s="14"/>
      <c r="K57" s="13"/>
      <c r="L57" s="13"/>
    </row>
    <row r="58" spans="1:15" ht="12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3"/>
      <c r="L58" s="13"/>
    </row>
    <row r="59" spans="1:15" ht="12" customHeight="1" x14ac:dyDescent="0.25">
      <c r="A59" s="14"/>
      <c r="B59" s="107"/>
      <c r="C59" s="14"/>
      <c r="D59" s="14"/>
      <c r="E59" s="14"/>
      <c r="F59" s="14"/>
      <c r="G59" s="14"/>
      <c r="H59" s="14"/>
      <c r="I59" s="14"/>
      <c r="J59" s="14"/>
      <c r="K59" s="13"/>
      <c r="L59" s="13"/>
    </row>
    <row r="60" spans="1:15" ht="12" customHeight="1" x14ac:dyDescent="0.25">
      <c r="A60" s="14"/>
      <c r="B60" s="107"/>
      <c r="C60" s="14"/>
      <c r="D60" s="14"/>
      <c r="E60" s="14"/>
      <c r="F60" s="14"/>
      <c r="G60" s="14"/>
      <c r="H60" s="14"/>
      <c r="I60" s="14"/>
      <c r="J60" s="14"/>
      <c r="K60" s="13"/>
      <c r="L60" s="13"/>
    </row>
    <row r="61" spans="1:15" ht="12" customHeight="1" x14ac:dyDescent="0.25">
      <c r="A61" s="14"/>
      <c r="B61" s="107"/>
      <c r="C61" s="14"/>
      <c r="D61" s="14"/>
      <c r="E61" s="14"/>
      <c r="F61" s="14"/>
      <c r="G61" s="14"/>
      <c r="H61" s="14"/>
      <c r="I61" s="14"/>
      <c r="J61" s="14"/>
      <c r="K61" s="13"/>
      <c r="L61" s="13"/>
    </row>
    <row r="62" spans="1:15" ht="12" customHeigh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3"/>
      <c r="L62" s="13"/>
      <c r="M62" s="13"/>
      <c r="N62" s="13"/>
      <c r="O62" s="13"/>
    </row>
    <row r="63" spans="1:15" ht="12" customHeight="1" x14ac:dyDescent="0.25">
      <c r="A63" s="111"/>
      <c r="B63" s="54"/>
      <c r="C63" s="14"/>
      <c r="D63" s="14"/>
      <c r="E63" s="14"/>
      <c r="F63" s="14"/>
      <c r="G63" s="14"/>
      <c r="H63" s="14"/>
      <c r="I63" s="14"/>
      <c r="J63" s="14"/>
      <c r="K63" s="13"/>
      <c r="L63" s="13"/>
      <c r="M63" s="13"/>
      <c r="N63" s="13"/>
      <c r="O63" s="13"/>
    </row>
    <row r="64" spans="1:15" ht="12" customHeight="1" x14ac:dyDescent="0.25">
      <c r="A64" s="111"/>
      <c r="B64" s="14"/>
      <c r="C64" s="14"/>
      <c r="D64" s="14"/>
      <c r="E64" s="14"/>
      <c r="F64" s="14"/>
      <c r="G64" s="14"/>
      <c r="H64" s="14"/>
      <c r="I64" s="14"/>
      <c r="J64" s="14"/>
      <c r="K64" s="13"/>
      <c r="L64" s="13"/>
      <c r="M64" s="13"/>
      <c r="N64" s="13"/>
      <c r="O64" s="13"/>
    </row>
    <row r="65" spans="1:15" ht="12" customHeight="1" x14ac:dyDescent="0.25">
      <c r="A65" s="111"/>
      <c r="B65" s="101"/>
      <c r="C65" s="101"/>
      <c r="D65" s="101"/>
      <c r="E65" s="101"/>
      <c r="F65" s="101"/>
      <c r="G65" s="101"/>
      <c r="H65" s="101"/>
      <c r="I65" s="101"/>
      <c r="J65" s="101"/>
      <c r="K65" s="13"/>
      <c r="L65" s="13"/>
      <c r="M65" s="13"/>
      <c r="N65" s="13"/>
      <c r="O65" s="13"/>
    </row>
    <row r="66" spans="1:1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</sheetData>
  <mergeCells count="2">
    <mergeCell ref="A3:J3"/>
    <mergeCell ref="A54:J54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2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13" customWidth="1"/>
    <col min="2" max="10" width="7.140625" style="13" customWidth="1"/>
    <col min="11" max="17" width="7.28515625" style="13" customWidth="1"/>
    <col min="18" max="16384" width="9.140625" style="13"/>
  </cols>
  <sheetData>
    <row r="1" spans="1:19" ht="30" customHeight="1" x14ac:dyDescent="0.2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</row>
    <row r="2" spans="1:19" ht="12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L2" s="37"/>
      <c r="M2" s="37"/>
      <c r="N2" s="37"/>
      <c r="O2" s="37"/>
      <c r="P2" s="37"/>
      <c r="Q2" s="37"/>
      <c r="R2" s="37"/>
    </row>
    <row r="3" spans="1:19" ht="16.5" customHeight="1" x14ac:dyDescent="0.2">
      <c r="A3" s="15" t="s">
        <v>150</v>
      </c>
      <c r="B3" s="14"/>
      <c r="C3" s="14"/>
      <c r="D3" s="14"/>
      <c r="E3" s="14"/>
      <c r="F3" s="14"/>
      <c r="G3" s="14"/>
      <c r="H3" s="14"/>
      <c r="I3" s="14"/>
      <c r="J3" s="14"/>
      <c r="L3" s="37"/>
      <c r="M3" s="37"/>
      <c r="N3" s="37"/>
      <c r="O3" s="37"/>
      <c r="P3" s="37"/>
      <c r="Q3" s="37"/>
      <c r="R3" s="37"/>
      <c r="S3" s="37"/>
    </row>
    <row r="4" spans="1:19" ht="12" customHeight="1" thickBot="1" x14ac:dyDescent="0.25">
      <c r="A4" s="16"/>
      <c r="B4" s="14"/>
      <c r="C4" s="14"/>
      <c r="D4" s="14"/>
      <c r="E4" s="14"/>
      <c r="F4" s="14"/>
      <c r="G4" s="14"/>
      <c r="H4" s="14"/>
      <c r="I4" s="14"/>
      <c r="J4" s="14"/>
      <c r="L4" s="37"/>
      <c r="M4" s="37"/>
      <c r="N4" s="37" t="s">
        <v>151</v>
      </c>
      <c r="O4" s="37" t="s">
        <v>152</v>
      </c>
      <c r="P4" s="37" t="s">
        <v>153</v>
      </c>
      <c r="Q4" s="37"/>
      <c r="R4" s="37"/>
      <c r="S4" s="37"/>
    </row>
    <row r="5" spans="1:19" ht="25.5" customHeight="1" x14ac:dyDescent="0.2">
      <c r="A5" s="122"/>
      <c r="B5" s="124" t="s">
        <v>168</v>
      </c>
      <c r="C5" s="124"/>
      <c r="D5" s="124"/>
      <c r="E5" s="124" t="s">
        <v>169</v>
      </c>
      <c r="F5" s="124"/>
      <c r="G5" s="124"/>
      <c r="H5" s="124" t="s">
        <v>170</v>
      </c>
      <c r="I5" s="124"/>
      <c r="J5" s="125"/>
      <c r="L5" s="119"/>
      <c r="M5" s="37" t="s">
        <v>46</v>
      </c>
      <c r="N5" s="113">
        <f>D7</f>
        <v>21.1388</v>
      </c>
      <c r="O5" s="113">
        <f>G7</f>
        <v>34.208199999999998</v>
      </c>
      <c r="P5" s="113">
        <f>J7</f>
        <v>44.652999999999999</v>
      </c>
      <c r="Q5" s="37"/>
      <c r="R5" s="37"/>
      <c r="S5" s="37"/>
    </row>
    <row r="6" spans="1:19" ht="12" customHeight="1" thickBot="1" x14ac:dyDescent="0.25">
      <c r="A6" s="123"/>
      <c r="B6" s="17" t="s">
        <v>41</v>
      </c>
      <c r="C6" s="18" t="s">
        <v>42</v>
      </c>
      <c r="D6" s="19" t="s">
        <v>43</v>
      </c>
      <c r="E6" s="17" t="s">
        <v>41</v>
      </c>
      <c r="F6" s="18" t="s">
        <v>42</v>
      </c>
      <c r="G6" s="19" t="s">
        <v>43</v>
      </c>
      <c r="H6" s="17" t="s">
        <v>41</v>
      </c>
      <c r="I6" s="18" t="s">
        <v>42</v>
      </c>
      <c r="J6" s="20" t="s">
        <v>43</v>
      </c>
      <c r="L6" s="37"/>
      <c r="M6" s="37"/>
      <c r="N6" s="113"/>
      <c r="O6" s="113"/>
      <c r="P6" s="113"/>
      <c r="Q6" s="37"/>
      <c r="R6" s="37"/>
      <c r="S6" s="37"/>
    </row>
    <row r="7" spans="1:19" ht="12" customHeight="1" x14ac:dyDescent="0.2">
      <c r="A7" s="21" t="s">
        <v>46</v>
      </c>
      <c r="B7" s="22">
        <v>1136.5</v>
      </c>
      <c r="C7" s="23">
        <v>13.3028</v>
      </c>
      <c r="D7" s="24">
        <v>21.1388</v>
      </c>
      <c r="E7" s="22">
        <v>1839.1</v>
      </c>
      <c r="F7" s="23">
        <v>21.5274</v>
      </c>
      <c r="G7" s="24">
        <v>34.208199999999998</v>
      </c>
      <c r="H7" s="22">
        <v>2400.6999999999998</v>
      </c>
      <c r="I7" s="23">
        <v>28.1004</v>
      </c>
      <c r="J7" s="25">
        <v>44.652999999999999</v>
      </c>
      <c r="L7" s="37"/>
      <c r="M7" s="37" t="s">
        <v>48</v>
      </c>
      <c r="N7" s="113">
        <f t="shared" ref="N7:N15" si="0">D9</f>
        <v>24.0062</v>
      </c>
      <c r="O7" s="113">
        <f t="shared" ref="O7:O15" si="1">G9</f>
        <v>35.132199999999997</v>
      </c>
      <c r="P7" s="113">
        <f t="shared" ref="P7:P15" si="2">J9</f>
        <v>40.861499999999999</v>
      </c>
      <c r="Q7" s="37"/>
      <c r="R7" s="37"/>
      <c r="S7" s="37"/>
    </row>
    <row r="8" spans="1:19" ht="12" customHeight="1" x14ac:dyDescent="0.2">
      <c r="A8" s="26" t="s">
        <v>47</v>
      </c>
      <c r="B8" s="27"/>
      <c r="C8" s="28"/>
      <c r="D8" s="29"/>
      <c r="E8" s="27"/>
      <c r="F8" s="28"/>
      <c r="G8" s="29"/>
      <c r="H8" s="27"/>
      <c r="I8" s="28"/>
      <c r="J8" s="30"/>
      <c r="L8" s="37"/>
      <c r="M8" s="37" t="s">
        <v>49</v>
      </c>
      <c r="N8" s="113">
        <f t="shared" si="0"/>
        <v>18.525600000000001</v>
      </c>
      <c r="O8" s="113">
        <f t="shared" si="1"/>
        <v>33.366100000000003</v>
      </c>
      <c r="P8" s="113">
        <f t="shared" si="2"/>
        <v>48.1083</v>
      </c>
      <c r="Q8" s="37"/>
      <c r="R8" s="37"/>
      <c r="S8" s="37"/>
    </row>
    <row r="9" spans="1:19" ht="12" customHeight="1" x14ac:dyDescent="0.2">
      <c r="A9" s="31" t="s">
        <v>48</v>
      </c>
      <c r="B9" s="32">
        <v>615.4</v>
      </c>
      <c r="C9" s="33">
        <v>14.9869</v>
      </c>
      <c r="D9" s="34">
        <v>24.0062</v>
      </c>
      <c r="E9" s="32">
        <v>900.6</v>
      </c>
      <c r="F9" s="33">
        <v>21.9328</v>
      </c>
      <c r="G9" s="34">
        <v>35.132199999999997</v>
      </c>
      <c r="H9" s="32">
        <v>1047.5</v>
      </c>
      <c r="I9" s="33">
        <v>25.509599999999999</v>
      </c>
      <c r="J9" s="35">
        <v>40.861499999999999</v>
      </c>
      <c r="L9" s="37"/>
      <c r="M9" s="37"/>
      <c r="N9" s="113"/>
      <c r="O9" s="113"/>
      <c r="P9" s="113"/>
      <c r="Q9" s="37"/>
      <c r="R9" s="37"/>
      <c r="S9" s="37"/>
    </row>
    <row r="10" spans="1:19" ht="12" customHeight="1" x14ac:dyDescent="0.2">
      <c r="A10" s="31" t="s">
        <v>49</v>
      </c>
      <c r="B10" s="32">
        <v>521.1</v>
      </c>
      <c r="C10" s="33">
        <v>11.744199999999999</v>
      </c>
      <c r="D10" s="34">
        <v>18.525600000000001</v>
      </c>
      <c r="E10" s="32">
        <v>938.5</v>
      </c>
      <c r="F10" s="33">
        <v>21.1523</v>
      </c>
      <c r="G10" s="34">
        <v>33.366100000000003</v>
      </c>
      <c r="H10" s="32">
        <v>1353.2</v>
      </c>
      <c r="I10" s="33">
        <v>30.498000000000001</v>
      </c>
      <c r="J10" s="35">
        <v>48.1083</v>
      </c>
      <c r="L10" s="37"/>
      <c r="M10" s="37" t="s">
        <v>51</v>
      </c>
      <c r="N10" s="113">
        <f t="shared" si="0"/>
        <v>18.567799999999998</v>
      </c>
      <c r="O10" s="113">
        <f t="shared" si="1"/>
        <v>37.114899999999999</v>
      </c>
      <c r="P10" s="113">
        <f t="shared" si="2"/>
        <v>44.317300000000003</v>
      </c>
      <c r="Q10" s="37"/>
      <c r="R10" s="37"/>
      <c r="S10" s="37"/>
    </row>
    <row r="11" spans="1:19" ht="12" customHeight="1" x14ac:dyDescent="0.2">
      <c r="A11" s="26" t="s">
        <v>50</v>
      </c>
      <c r="B11" s="27"/>
      <c r="C11" s="28"/>
      <c r="D11" s="29"/>
      <c r="E11" s="27"/>
      <c r="F11" s="28"/>
      <c r="G11" s="29"/>
      <c r="H11" s="27"/>
      <c r="I11" s="28"/>
      <c r="J11" s="30"/>
      <c r="L11" s="37"/>
      <c r="M11" s="37" t="s">
        <v>52</v>
      </c>
      <c r="N11" s="113">
        <f t="shared" si="0"/>
        <v>12.626099999999999</v>
      </c>
      <c r="O11" s="113">
        <f t="shared" si="1"/>
        <v>28.884599999999999</v>
      </c>
      <c r="P11" s="113">
        <f t="shared" si="2"/>
        <v>58.4893</v>
      </c>
      <c r="Q11" s="37"/>
      <c r="R11" s="37"/>
      <c r="S11" s="37"/>
    </row>
    <row r="12" spans="1:19" ht="12" customHeight="1" x14ac:dyDescent="0.2">
      <c r="A12" s="31" t="s">
        <v>51</v>
      </c>
      <c r="B12" s="32">
        <v>144.1</v>
      </c>
      <c r="C12" s="33">
        <v>15.3079</v>
      </c>
      <c r="D12" s="34">
        <v>18.567799999999998</v>
      </c>
      <c r="E12" s="32">
        <v>288.10000000000002</v>
      </c>
      <c r="F12" s="33">
        <v>30.598600000000001</v>
      </c>
      <c r="G12" s="34">
        <v>37.114899999999999</v>
      </c>
      <c r="H12" s="32">
        <v>344</v>
      </c>
      <c r="I12" s="33">
        <v>36.536499999999997</v>
      </c>
      <c r="J12" s="35">
        <v>44.317300000000003</v>
      </c>
      <c r="L12" s="37"/>
      <c r="M12" s="37" t="s">
        <v>53</v>
      </c>
      <c r="N12" s="113">
        <f t="shared" si="0"/>
        <v>15.3057</v>
      </c>
      <c r="O12" s="113">
        <f t="shared" si="1"/>
        <v>29.465299999999999</v>
      </c>
      <c r="P12" s="113">
        <f t="shared" si="2"/>
        <v>55.228999999999999</v>
      </c>
      <c r="Q12" s="37"/>
      <c r="R12" s="37"/>
      <c r="S12" s="37"/>
    </row>
    <row r="13" spans="1:19" ht="12" customHeight="1" x14ac:dyDescent="0.2">
      <c r="A13" s="31" t="s">
        <v>52</v>
      </c>
      <c r="B13" s="32">
        <v>135.9</v>
      </c>
      <c r="C13" s="33">
        <v>11.140700000000001</v>
      </c>
      <c r="D13" s="34">
        <v>12.626099999999999</v>
      </c>
      <c r="E13" s="32">
        <v>310.89999999999998</v>
      </c>
      <c r="F13" s="33">
        <v>25.486599999999999</v>
      </c>
      <c r="G13" s="34">
        <v>28.884599999999999</v>
      </c>
      <c r="H13" s="32">
        <v>629.6</v>
      </c>
      <c r="I13" s="33">
        <v>51.608499999999999</v>
      </c>
      <c r="J13" s="35">
        <v>58.4893</v>
      </c>
      <c r="L13" s="37"/>
      <c r="M13" s="37" t="s">
        <v>54</v>
      </c>
      <c r="N13" s="113">
        <f t="shared" si="0"/>
        <v>21.5</v>
      </c>
      <c r="O13" s="113">
        <f t="shared" si="1"/>
        <v>37.208500000000001</v>
      </c>
      <c r="P13" s="113">
        <f t="shared" si="2"/>
        <v>41.291499999999999</v>
      </c>
      <c r="Q13" s="37"/>
      <c r="R13" s="37"/>
      <c r="S13" s="37"/>
    </row>
    <row r="14" spans="1:19" ht="12" customHeight="1" x14ac:dyDescent="0.2">
      <c r="A14" s="31" t="s">
        <v>53</v>
      </c>
      <c r="B14" s="32">
        <v>185.6</v>
      </c>
      <c r="C14" s="33">
        <v>12.8451</v>
      </c>
      <c r="D14" s="34">
        <v>15.3057</v>
      </c>
      <c r="E14" s="32">
        <v>357.3</v>
      </c>
      <c r="F14" s="33">
        <v>24.728400000000001</v>
      </c>
      <c r="G14" s="34">
        <v>29.465299999999999</v>
      </c>
      <c r="H14" s="32">
        <v>669.8</v>
      </c>
      <c r="I14" s="33">
        <v>46.350200000000001</v>
      </c>
      <c r="J14" s="35">
        <v>55.228999999999999</v>
      </c>
      <c r="L14" s="37"/>
      <c r="M14" s="37" t="s">
        <v>55</v>
      </c>
      <c r="N14" s="113">
        <f t="shared" si="0"/>
        <v>31.990200000000002</v>
      </c>
      <c r="O14" s="113">
        <f t="shared" si="1"/>
        <v>40.7806</v>
      </c>
      <c r="P14" s="113">
        <f t="shared" si="2"/>
        <v>27.229199999999999</v>
      </c>
      <c r="Q14" s="37"/>
      <c r="R14" s="37"/>
      <c r="S14" s="37"/>
    </row>
    <row r="15" spans="1:19" ht="12" customHeight="1" x14ac:dyDescent="0.2">
      <c r="A15" s="31" t="s">
        <v>54</v>
      </c>
      <c r="B15" s="32">
        <v>253.8</v>
      </c>
      <c r="C15" s="33">
        <v>16.253599999999999</v>
      </c>
      <c r="D15" s="34">
        <v>21.5</v>
      </c>
      <c r="E15" s="32">
        <v>439.2</v>
      </c>
      <c r="F15" s="33">
        <v>28.129100000000001</v>
      </c>
      <c r="G15" s="34">
        <v>37.208500000000001</v>
      </c>
      <c r="H15" s="32">
        <v>487.4</v>
      </c>
      <c r="I15" s="33">
        <v>31.215699999999998</v>
      </c>
      <c r="J15" s="35">
        <v>41.291499999999999</v>
      </c>
      <c r="L15" s="37"/>
      <c r="M15" s="37" t="s">
        <v>56</v>
      </c>
      <c r="N15" s="113">
        <f t="shared" si="0"/>
        <v>45.133800000000001</v>
      </c>
      <c r="O15" s="113">
        <f t="shared" si="1"/>
        <v>36.051099999999998</v>
      </c>
      <c r="P15" s="113">
        <f t="shared" si="2"/>
        <v>18.815100000000001</v>
      </c>
      <c r="Q15" s="37"/>
      <c r="R15" s="37"/>
      <c r="S15" s="37"/>
    </row>
    <row r="16" spans="1:19" ht="12" customHeight="1" x14ac:dyDescent="0.2">
      <c r="A16" s="31" t="s">
        <v>55</v>
      </c>
      <c r="B16" s="32">
        <v>221.4</v>
      </c>
      <c r="C16" s="33">
        <v>18.0778</v>
      </c>
      <c r="D16" s="34">
        <v>31.990200000000002</v>
      </c>
      <c r="E16" s="32">
        <v>282.3</v>
      </c>
      <c r="F16" s="33">
        <v>23.045400000000001</v>
      </c>
      <c r="G16" s="34">
        <v>40.7806</v>
      </c>
      <c r="H16" s="32">
        <v>188.5</v>
      </c>
      <c r="I16" s="33">
        <v>15.3874</v>
      </c>
      <c r="J16" s="35">
        <v>27.229199999999999</v>
      </c>
      <c r="L16" s="37"/>
      <c r="M16" s="37"/>
      <c r="N16" s="113"/>
      <c r="O16" s="113"/>
      <c r="P16" s="113"/>
      <c r="Q16" s="37"/>
      <c r="R16" s="37"/>
      <c r="S16" s="37"/>
    </row>
    <row r="17" spans="1:22" ht="12" customHeight="1" x14ac:dyDescent="0.2">
      <c r="A17" s="31" t="s">
        <v>56</v>
      </c>
      <c r="B17" s="32">
        <v>154.6</v>
      </c>
      <c r="C17" s="33">
        <v>12.327</v>
      </c>
      <c r="D17" s="34">
        <v>45.133800000000001</v>
      </c>
      <c r="E17" s="32">
        <v>123.5</v>
      </c>
      <c r="F17" s="33">
        <v>9.84633</v>
      </c>
      <c r="G17" s="34">
        <v>36.051099999999998</v>
      </c>
      <c r="H17" s="32">
        <v>64.5</v>
      </c>
      <c r="I17" s="33">
        <v>5.1388100000000003</v>
      </c>
      <c r="J17" s="35">
        <v>18.815100000000001</v>
      </c>
      <c r="L17" s="37"/>
      <c r="M17" s="37" t="s">
        <v>154</v>
      </c>
      <c r="N17" s="113">
        <f>D21</f>
        <v>32.548400000000001</v>
      </c>
      <c r="O17" s="113">
        <f>G21</f>
        <v>36.597200000000001</v>
      </c>
      <c r="P17" s="113">
        <f>J21</f>
        <v>30.854399999999998</v>
      </c>
      <c r="Q17" s="37"/>
      <c r="R17" s="37"/>
      <c r="S17" s="37"/>
    </row>
    <row r="18" spans="1:22" ht="12" customHeight="1" x14ac:dyDescent="0.2">
      <c r="A18" s="31" t="s">
        <v>57</v>
      </c>
      <c r="B18" s="32">
        <v>41.1</v>
      </c>
      <c r="C18" s="33">
        <v>4.5811799999999998</v>
      </c>
      <c r="D18" s="34">
        <v>42.7425</v>
      </c>
      <c r="E18" s="32">
        <v>37.9</v>
      </c>
      <c r="F18" s="33">
        <v>4.2294499999999999</v>
      </c>
      <c r="G18" s="34">
        <v>39.460799999999999</v>
      </c>
      <c r="H18" s="32">
        <v>17.100000000000001</v>
      </c>
      <c r="I18" s="33">
        <v>1.90747</v>
      </c>
      <c r="J18" s="35">
        <v>17.796700000000001</v>
      </c>
      <c r="L18" s="37"/>
      <c r="M18" s="37" t="s">
        <v>75</v>
      </c>
      <c r="N18" s="113">
        <f>D22</f>
        <v>17.2193</v>
      </c>
      <c r="O18" s="113">
        <f>G22</f>
        <v>35.407699999999998</v>
      </c>
      <c r="P18" s="113">
        <f>J22</f>
        <v>47.372999999999998</v>
      </c>
      <c r="Q18" s="37"/>
      <c r="R18" s="37"/>
      <c r="S18" s="37"/>
    </row>
    <row r="19" spans="1:22" ht="12" customHeight="1" x14ac:dyDescent="0.2">
      <c r="A19" s="26" t="s">
        <v>155</v>
      </c>
      <c r="B19" s="27"/>
      <c r="C19" s="28"/>
      <c r="D19" s="29"/>
      <c r="E19" s="27"/>
      <c r="F19" s="28"/>
      <c r="G19" s="29"/>
      <c r="H19" s="27"/>
      <c r="I19" s="28"/>
      <c r="J19" s="30"/>
      <c r="L19" s="37"/>
      <c r="M19" s="37" t="s">
        <v>76</v>
      </c>
      <c r="N19" s="113">
        <f>D23</f>
        <v>8.6925500000000007</v>
      </c>
      <c r="O19" s="113">
        <f>G23</f>
        <v>27.107700000000001</v>
      </c>
      <c r="P19" s="113">
        <f>J23</f>
        <v>64.199799999999996</v>
      </c>
      <c r="Q19" s="37"/>
      <c r="R19" s="37"/>
      <c r="S19" s="37"/>
    </row>
    <row r="20" spans="1:22" ht="12" customHeight="1" x14ac:dyDescent="0.2">
      <c r="A20" s="31" t="s">
        <v>59</v>
      </c>
      <c r="B20" s="32">
        <v>40.1</v>
      </c>
      <c r="C20" s="33">
        <v>13.066800000000001</v>
      </c>
      <c r="D20" s="34" t="s">
        <v>135</v>
      </c>
      <c r="E20" s="32">
        <v>46</v>
      </c>
      <c r="F20" s="33">
        <v>14.9939</v>
      </c>
      <c r="G20" s="34" t="s">
        <v>135</v>
      </c>
      <c r="H20" s="32">
        <v>32.5</v>
      </c>
      <c r="I20" s="33">
        <v>10.607900000000001</v>
      </c>
      <c r="J20" s="35" t="s">
        <v>135</v>
      </c>
      <c r="L20" s="37"/>
      <c r="M20" s="37"/>
      <c r="N20" s="113"/>
      <c r="O20" s="113"/>
      <c r="P20" s="113"/>
      <c r="Q20" s="37"/>
      <c r="R20" s="37"/>
      <c r="S20" s="37"/>
    </row>
    <row r="21" spans="1:22" ht="12" customHeight="1" x14ac:dyDescent="0.2">
      <c r="A21" s="31" t="s">
        <v>60</v>
      </c>
      <c r="B21" s="32">
        <v>347.7</v>
      </c>
      <c r="C21" s="33">
        <v>20.9026</v>
      </c>
      <c r="D21" s="34">
        <v>32.548400000000001</v>
      </c>
      <c r="E21" s="32">
        <v>390.9</v>
      </c>
      <c r="F21" s="33">
        <v>23.502700000000001</v>
      </c>
      <c r="G21" s="34">
        <v>36.597200000000001</v>
      </c>
      <c r="H21" s="32">
        <v>329.6</v>
      </c>
      <c r="I21" s="33">
        <v>19.814599999999999</v>
      </c>
      <c r="J21" s="35">
        <v>30.854399999999998</v>
      </c>
      <c r="L21" s="37"/>
      <c r="M21" s="37" t="s">
        <v>64</v>
      </c>
      <c r="N21" s="113">
        <f>D25</f>
        <v>18.868400000000001</v>
      </c>
      <c r="O21" s="113">
        <f>G25</f>
        <v>33.599200000000003</v>
      </c>
      <c r="P21" s="113">
        <f>J25</f>
        <v>47.532400000000003</v>
      </c>
      <c r="Q21" s="37"/>
      <c r="R21" s="37"/>
      <c r="S21" s="37"/>
    </row>
    <row r="22" spans="1:22" ht="12" customHeight="1" x14ac:dyDescent="0.2">
      <c r="A22" s="31" t="s">
        <v>61</v>
      </c>
      <c r="B22" s="32">
        <v>303.7</v>
      </c>
      <c r="C22" s="33">
        <v>14.1526</v>
      </c>
      <c r="D22" s="34">
        <v>17.2193</v>
      </c>
      <c r="E22" s="32">
        <v>624.4</v>
      </c>
      <c r="F22" s="33">
        <v>29.101600000000001</v>
      </c>
      <c r="G22" s="34">
        <v>35.407699999999998</v>
      </c>
      <c r="H22" s="32">
        <v>835.4</v>
      </c>
      <c r="I22" s="33">
        <v>38.935899999999997</v>
      </c>
      <c r="J22" s="35">
        <v>47.372999999999998</v>
      </c>
      <c r="L22" s="37"/>
      <c r="M22" s="37" t="s">
        <v>65</v>
      </c>
      <c r="N22" s="113">
        <f>D26</f>
        <v>10.2103</v>
      </c>
      <c r="O22" s="113">
        <f>G26</f>
        <v>30.7254</v>
      </c>
      <c r="P22" s="113">
        <f>J26</f>
        <v>59.064300000000003</v>
      </c>
      <c r="Q22" s="37"/>
      <c r="R22" s="37"/>
      <c r="S22" s="37"/>
    </row>
    <row r="23" spans="1:22" ht="12" customHeight="1" x14ac:dyDescent="0.2">
      <c r="A23" s="31" t="s">
        <v>62</v>
      </c>
      <c r="B23" s="32">
        <v>105.3</v>
      </c>
      <c r="C23" s="33">
        <v>7.8846100000000003</v>
      </c>
      <c r="D23" s="34">
        <v>8.6925500000000007</v>
      </c>
      <c r="E23" s="32">
        <v>328.3</v>
      </c>
      <c r="F23" s="33">
        <v>24.588100000000001</v>
      </c>
      <c r="G23" s="34">
        <v>27.107700000000001</v>
      </c>
      <c r="H23" s="32">
        <v>777.6</v>
      </c>
      <c r="I23" s="33">
        <v>58.232599999999998</v>
      </c>
      <c r="J23" s="35">
        <v>64.199799999999996</v>
      </c>
      <c r="L23" s="40"/>
      <c r="M23" s="37" t="s">
        <v>66</v>
      </c>
      <c r="N23" s="113">
        <f t="shared" ref="N23:N24" si="3">D27</f>
        <v>21.3523</v>
      </c>
      <c r="O23" s="113">
        <f t="shared" ref="O23:O24" si="4">G27</f>
        <v>36.391100000000002</v>
      </c>
      <c r="P23" s="113">
        <f t="shared" ref="P23:P24" si="5">J27</f>
        <v>42.256599999999999</v>
      </c>
      <c r="Q23" s="37"/>
      <c r="R23" s="37"/>
      <c r="S23" s="37"/>
    </row>
    <row r="24" spans="1:22" ht="12" customHeight="1" x14ac:dyDescent="0.2">
      <c r="A24" s="26" t="s">
        <v>63</v>
      </c>
      <c r="B24" s="27"/>
      <c r="C24" s="28"/>
      <c r="D24" s="29"/>
      <c r="E24" s="27"/>
      <c r="F24" s="28"/>
      <c r="G24" s="29"/>
      <c r="H24" s="27"/>
      <c r="I24" s="28"/>
      <c r="J24" s="30"/>
      <c r="L24" s="37"/>
      <c r="M24" s="37" t="s">
        <v>67</v>
      </c>
      <c r="N24" s="113">
        <f t="shared" si="3"/>
        <v>46.232799999999997</v>
      </c>
      <c r="O24" s="113">
        <f t="shared" si="4"/>
        <v>35.485599999999998</v>
      </c>
      <c r="P24" s="113">
        <f t="shared" si="5"/>
        <v>18.281600000000001</v>
      </c>
      <c r="Q24" s="37"/>
      <c r="R24" s="37"/>
      <c r="S24" s="37"/>
    </row>
    <row r="25" spans="1:22" ht="12" customHeight="1" x14ac:dyDescent="0.2">
      <c r="A25" s="31" t="s">
        <v>64</v>
      </c>
      <c r="B25" s="32">
        <v>729.3</v>
      </c>
      <c r="C25" s="33">
        <v>14.8156</v>
      </c>
      <c r="D25" s="34">
        <v>18.868400000000001</v>
      </c>
      <c r="E25" s="32">
        <v>1298.5999999999999</v>
      </c>
      <c r="F25" s="33">
        <v>26.382300000000001</v>
      </c>
      <c r="G25" s="34">
        <v>33.599200000000003</v>
      </c>
      <c r="H25" s="32">
        <v>1837.1</v>
      </c>
      <c r="I25" s="33">
        <v>37.322800000000001</v>
      </c>
      <c r="J25" s="35">
        <v>47.532400000000003</v>
      </c>
      <c r="L25" s="37"/>
      <c r="M25" s="37"/>
      <c r="N25" s="113"/>
      <c r="O25" s="113"/>
      <c r="P25" s="113"/>
      <c r="Q25" s="37"/>
      <c r="R25" s="37"/>
      <c r="S25" s="37"/>
    </row>
    <row r="26" spans="1:22" ht="12" customHeight="1" x14ac:dyDescent="0.2">
      <c r="A26" s="31" t="s">
        <v>65</v>
      </c>
      <c r="B26" s="32">
        <v>31.6</v>
      </c>
      <c r="C26" s="33">
        <v>9.0850600000000004</v>
      </c>
      <c r="D26" s="34">
        <v>10.2103</v>
      </c>
      <c r="E26" s="32">
        <v>95.1</v>
      </c>
      <c r="F26" s="33">
        <v>27.339400000000001</v>
      </c>
      <c r="G26" s="34">
        <v>30.7254</v>
      </c>
      <c r="H26" s="32">
        <v>182.8</v>
      </c>
      <c r="I26" s="33">
        <v>52.555199999999999</v>
      </c>
      <c r="J26" s="35">
        <v>59.064300000000003</v>
      </c>
      <c r="L26" s="37"/>
      <c r="M26" s="37"/>
      <c r="N26" s="37"/>
      <c r="O26" s="37"/>
      <c r="P26" s="37"/>
      <c r="Q26" s="37"/>
      <c r="R26" s="37"/>
      <c r="S26" s="37"/>
    </row>
    <row r="27" spans="1:22" ht="12" customHeight="1" x14ac:dyDescent="0.2">
      <c r="A27" s="31" t="s">
        <v>66</v>
      </c>
      <c r="B27" s="32">
        <v>130.6</v>
      </c>
      <c r="C27" s="33">
        <v>17.568300000000001</v>
      </c>
      <c r="D27" s="34">
        <v>21.3523</v>
      </c>
      <c r="E27" s="32">
        <v>222.6</v>
      </c>
      <c r="F27" s="33">
        <v>29.9419</v>
      </c>
      <c r="G27" s="34">
        <v>36.391100000000002</v>
      </c>
      <c r="H27" s="32">
        <v>258.5</v>
      </c>
      <c r="I27" s="33">
        <v>34.768000000000001</v>
      </c>
      <c r="J27" s="35">
        <v>42.256599999999999</v>
      </c>
      <c r="L27" s="37"/>
      <c r="M27" s="37"/>
      <c r="N27" s="37"/>
      <c r="O27" s="37"/>
      <c r="P27" s="37"/>
      <c r="Q27" s="37"/>
      <c r="R27" s="37"/>
      <c r="S27" s="37"/>
    </row>
    <row r="28" spans="1:22" ht="12" customHeight="1" x14ac:dyDescent="0.2">
      <c r="A28" s="31" t="s">
        <v>67</v>
      </c>
      <c r="B28" s="32">
        <v>211.3</v>
      </c>
      <c r="C28" s="33">
        <v>9.5032800000000002</v>
      </c>
      <c r="D28" s="34">
        <v>46.232799999999997</v>
      </c>
      <c r="E28" s="32">
        <v>162.19999999999999</v>
      </c>
      <c r="F28" s="33">
        <v>7.2941700000000003</v>
      </c>
      <c r="G28" s="34">
        <v>35.485599999999998</v>
      </c>
      <c r="H28" s="32">
        <v>83.6</v>
      </c>
      <c r="I28" s="33">
        <v>3.7578399999999998</v>
      </c>
      <c r="J28" s="35">
        <v>18.281600000000001</v>
      </c>
      <c r="N28" s="114"/>
      <c r="O28" s="114"/>
      <c r="P28" s="114"/>
      <c r="S28" s="37"/>
    </row>
    <row r="29" spans="1:22" ht="12" customHeight="1" x14ac:dyDescent="0.2">
      <c r="A29" s="31" t="s">
        <v>68</v>
      </c>
      <c r="B29" s="32">
        <v>18.2</v>
      </c>
      <c r="C29" s="33">
        <v>10.961</v>
      </c>
      <c r="D29" s="34" t="s">
        <v>135</v>
      </c>
      <c r="E29" s="32">
        <v>26.4</v>
      </c>
      <c r="F29" s="33">
        <v>15.896800000000001</v>
      </c>
      <c r="G29" s="34" t="s">
        <v>135</v>
      </c>
      <c r="H29" s="32">
        <v>11.6</v>
      </c>
      <c r="I29" s="33">
        <v>6.9591000000000003</v>
      </c>
      <c r="J29" s="35" t="s">
        <v>135</v>
      </c>
      <c r="N29" s="114"/>
      <c r="O29" s="114"/>
      <c r="P29" s="114"/>
      <c r="S29" s="37"/>
    </row>
    <row r="30" spans="1:22" s="39" customFormat="1" ht="20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N30" s="114"/>
      <c r="O30" s="114"/>
      <c r="P30" s="114"/>
      <c r="Q30" s="13"/>
      <c r="R30" s="13"/>
      <c r="S30" s="37"/>
      <c r="T30" s="13"/>
      <c r="U30" s="13"/>
      <c r="V30" s="13"/>
    </row>
    <row r="31" spans="1:22" ht="16.5" customHeight="1" x14ac:dyDescent="0.2">
      <c r="A31" s="15" t="s">
        <v>156</v>
      </c>
      <c r="B31" s="14"/>
      <c r="C31" s="14"/>
      <c r="D31" s="14"/>
      <c r="E31" s="14"/>
      <c r="F31" s="14"/>
      <c r="G31" s="14"/>
      <c r="H31" s="14"/>
      <c r="I31" s="14"/>
      <c r="J31" s="14"/>
      <c r="N31" s="114"/>
      <c r="O31" s="114"/>
      <c r="P31" s="114"/>
      <c r="S31" s="37"/>
    </row>
    <row r="32" spans="1:22" s="39" customFormat="1" ht="12" customHeight="1" x14ac:dyDescent="0.2">
      <c r="A32" s="109"/>
      <c r="B32" s="109"/>
      <c r="C32" s="109"/>
      <c r="D32" s="109"/>
      <c r="E32" s="109"/>
      <c r="F32" s="109"/>
      <c r="G32" s="109"/>
      <c r="H32" s="109"/>
      <c r="I32" s="109"/>
      <c r="J32" s="38"/>
      <c r="K32" s="13"/>
      <c r="L32" s="13"/>
      <c r="M32" s="13"/>
      <c r="N32" s="114"/>
      <c r="O32" s="114"/>
      <c r="P32" s="114"/>
      <c r="Q32" s="13"/>
      <c r="R32" s="13"/>
      <c r="S32" s="37"/>
      <c r="T32" s="13"/>
      <c r="U32" s="13"/>
      <c r="V32" s="13"/>
    </row>
    <row r="33" spans="1:19" ht="12" customHeight="1" x14ac:dyDescent="0.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N33" s="114"/>
      <c r="O33" s="114"/>
      <c r="P33" s="114"/>
      <c r="S33" s="37"/>
    </row>
    <row r="34" spans="1:19" ht="12" customHeight="1" x14ac:dyDescent="0.2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L34" s="37"/>
      <c r="M34" s="37"/>
      <c r="N34" s="115"/>
      <c r="O34" s="115"/>
      <c r="P34" s="115"/>
      <c r="Q34" s="37"/>
      <c r="R34" s="37"/>
      <c r="S34" s="37"/>
    </row>
    <row r="35" spans="1:19" ht="12" customHeight="1" x14ac:dyDescent="0.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L35" s="37"/>
      <c r="M35" s="37"/>
      <c r="N35" s="115"/>
      <c r="O35" s="115"/>
      <c r="P35" s="115"/>
      <c r="Q35" s="37"/>
      <c r="R35" s="37"/>
      <c r="S35" s="37"/>
    </row>
    <row r="36" spans="1:19" ht="12" customHeight="1" x14ac:dyDescent="0.2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N36" s="115"/>
      <c r="O36" s="115"/>
      <c r="P36" s="115"/>
    </row>
    <row r="37" spans="1:19" ht="12" customHeight="1" x14ac:dyDescent="0.2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N37" s="115"/>
      <c r="O37" s="115"/>
      <c r="P37" s="115"/>
    </row>
    <row r="38" spans="1:19" ht="12" customHeight="1" x14ac:dyDescent="0.2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9" ht="12" customHeight="1" x14ac:dyDescent="0.2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9" ht="12" customHeight="1" x14ac:dyDescent="0.2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9" ht="12" customHeight="1" x14ac:dyDescent="0.2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9" ht="12" customHeight="1" x14ac:dyDescent="0.2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9" ht="12" customHeight="1" x14ac:dyDescent="0.2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9" ht="12" customHeight="1" x14ac:dyDescent="0.2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9" ht="12" customHeight="1" x14ac:dyDescent="0.2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9" ht="12" customHeight="1" x14ac:dyDescent="0.2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9" ht="12" customHeight="1" x14ac:dyDescent="0.2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9" ht="12" customHeight="1" x14ac:dyDescent="0.2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" customHeight="1" x14ac:dyDescent="0.2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" customHeight="1" x14ac:dyDescent="0.2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" customHeight="1" x14ac:dyDescent="0.2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5.45" customHeight="1" x14ac:dyDescent="0.2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" customHeight="1" x14ac:dyDescent="0.2"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" customHeight="1" x14ac:dyDescent="0.2">
      <c r="A54" s="42" t="s">
        <v>77</v>
      </c>
      <c r="B54" s="109"/>
      <c r="C54" s="109"/>
      <c r="D54" s="109"/>
      <c r="E54" s="109"/>
      <c r="F54" s="109"/>
      <c r="G54" s="109"/>
      <c r="H54" s="109"/>
      <c r="I54" s="109"/>
      <c r="J54" s="109"/>
    </row>
    <row r="55" spans="1:10" ht="12" customHeight="1" x14ac:dyDescent="0.2">
      <c r="A55" s="110" t="s">
        <v>146</v>
      </c>
      <c r="B55" s="109"/>
      <c r="C55" s="109"/>
      <c r="D55" s="109"/>
      <c r="E55" s="109"/>
      <c r="F55" s="109"/>
      <c r="G55" s="109"/>
      <c r="H55" s="109"/>
      <c r="I55" s="109"/>
      <c r="J55" s="109"/>
    </row>
    <row r="56" spans="1:10" ht="12" customHeight="1" x14ac:dyDescent="0.2">
      <c r="A56" s="43" t="s">
        <v>79</v>
      </c>
      <c r="B56" s="109"/>
      <c r="C56" s="109"/>
      <c r="D56" s="109"/>
      <c r="E56" s="109"/>
      <c r="F56" s="109"/>
      <c r="G56" s="109"/>
      <c r="H56" s="109"/>
      <c r="I56" s="109"/>
      <c r="J56" s="109"/>
    </row>
    <row r="57" spans="1:10" ht="12" customHeight="1" x14ac:dyDescent="0.2"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" customHeight="1" x14ac:dyDescent="0.2"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" customHeight="1" x14ac:dyDescent="0.2"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" customHeight="1" x14ac:dyDescent="0.2"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" customHeight="1" x14ac:dyDescent="0.2"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" customHeight="1" x14ac:dyDescent="0.2">
      <c r="B62" s="14"/>
      <c r="C62" s="14"/>
      <c r="D62" s="14"/>
      <c r="E62" s="14"/>
      <c r="F62" s="14"/>
      <c r="G62" s="14"/>
      <c r="H62" s="14"/>
      <c r="I62" s="14"/>
      <c r="J62" s="14"/>
    </row>
  </sheetData>
  <mergeCells count="4"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rowBreaks count="1" manualBreakCount="1">
    <brk id="6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Obsah 14</vt:lpstr>
      <vt:lpstr>14.1,,1</vt:lpstr>
      <vt:lpstr>14.2,,2</vt:lpstr>
      <vt:lpstr>14._1,,3</vt:lpstr>
      <vt:lpstr>14.3,,4</vt:lpstr>
      <vt:lpstr>14._2,,5</vt:lpstr>
      <vt:lpstr>14.4,,6</vt:lpstr>
      <vt:lpstr>14._3,,7</vt:lpstr>
      <vt:lpstr>14.5,,8</vt:lpstr>
      <vt:lpstr>14.6,7</vt:lpstr>
      <vt:lpstr>'14._1,,3'!Oblast_tisku</vt:lpstr>
      <vt:lpstr>'14._2,,5'!Oblast_tisku</vt:lpstr>
      <vt:lpstr>'14._3,,7'!Oblast_tisku</vt:lpstr>
      <vt:lpstr>'14.1,,1'!Oblast_tisku</vt:lpstr>
      <vt:lpstr>'14.2,,2'!Oblast_tisku</vt:lpstr>
      <vt:lpstr>'14.3,,4'!Oblast_tisku</vt:lpstr>
      <vt:lpstr>'14.4,,6'!Oblast_tisku</vt:lpstr>
      <vt:lpstr>'14.5,,8'!Oblast_tisku</vt:lpstr>
      <vt:lpstr>'14.6,7'!Oblast_tisku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Weichetová Lenka</dc:creator>
  <cp:lastModifiedBy>Weichetová Lenka</cp:lastModifiedBy>
  <cp:lastPrinted>2023-10-19T08:14:02Z</cp:lastPrinted>
  <dcterms:created xsi:type="dcterms:W3CDTF">2023-09-27T08:34:59Z</dcterms:created>
  <dcterms:modified xsi:type="dcterms:W3CDTF">2024-02-02T07:05:54Z</dcterms:modified>
</cp:coreProperties>
</file>