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KAZATELE\Zaostřeno na ženy a muže 22\Kapitola 6\Web\"/>
    </mc:Choice>
  </mc:AlternateContent>
  <bookViews>
    <workbookView xWindow="0" yWindow="0" windowWidth="28800" windowHeight="12300" tabRatio="1000"/>
  </bookViews>
  <sheets>
    <sheet name="obsah" sheetId="18" r:id="rId1"/>
    <sheet name="6-1." sheetId="33" r:id="rId2"/>
    <sheet name="6-2." sheetId="34" r:id="rId3"/>
    <sheet name="6-3." sheetId="35" r:id="rId4"/>
    <sheet name="6-4." sheetId="36" r:id="rId5"/>
    <sheet name="6-5." sheetId="37" r:id="rId6"/>
    <sheet name="6-6." sheetId="38" r:id="rId7"/>
    <sheet name="6-7. a 6-8." sheetId="39" r:id="rId8"/>
    <sheet name="6-9." sheetId="41" r:id="rId9"/>
    <sheet name="6-10." sheetId="42" r:id="rId10"/>
    <sheet name="6-11." sheetId="43" r:id="rId11"/>
    <sheet name="6-12." sheetId="44" r:id="rId12"/>
    <sheet name="6-13." sheetId="45" r:id="rId13"/>
    <sheet name="6-14." sheetId="46" r:id="rId14"/>
    <sheet name="6-15." sheetId="4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MNP">[1]nt_V!$1:$1048576</definedName>
    <definedName name="MNP_B">[2]nt_V!$1:$1048576</definedName>
    <definedName name="MNP_r">[1]nt_V!$4:$4</definedName>
    <definedName name="MNP_rB">[2]nt_V!$4:$4</definedName>
    <definedName name="MV_2000">[3]okr!$1:$1048576</definedName>
    <definedName name="MV_2005">[4]okr!$1:$1048576</definedName>
    <definedName name="MV_2008">[5]okr!$1:$1048576</definedName>
    <definedName name="MV_2009">[6]okr!$1:$1048576</definedName>
    <definedName name="MV_2010">[7]okr!$1:$1048576</definedName>
    <definedName name="MV_2011">[8]okr!$1:$1048576</definedName>
    <definedName name="MV_2012">[9]okr!$1:$1048576</definedName>
    <definedName name="MV_2013">[10]okr!$1:$1048576</definedName>
    <definedName name="MV_2014">[11]okr!$1:$1048576</definedName>
    <definedName name="ZZZZZ" localSheetId="0">#REF!</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39" l="1"/>
  <c r="E16" i="39"/>
  <c r="E15" i="39"/>
  <c r="E14" i="39"/>
  <c r="E13" i="39"/>
  <c r="E12" i="39"/>
  <c r="E11" i="39"/>
  <c r="E10" i="39"/>
  <c r="E9" i="39"/>
  <c r="H18" i="46" l="1"/>
  <c r="G18" i="46"/>
  <c r="G13" i="46"/>
  <c r="E11" i="44" l="1"/>
  <c r="E10" i="44"/>
  <c r="E9" i="44"/>
  <c r="E11" i="43" l="1"/>
  <c r="E10" i="43"/>
  <c r="E9" i="43"/>
  <c r="F11" i="42" l="1"/>
  <c r="E11" i="42"/>
  <c r="F10" i="42"/>
  <c r="F9" i="42" s="1"/>
  <c r="E10" i="42"/>
  <c r="E9" i="42" s="1"/>
  <c r="G9" i="42"/>
  <c r="D9" i="42"/>
  <c r="C9" i="42"/>
  <c r="B9" i="42"/>
  <c r="F17" i="37" l="1"/>
  <c r="E15" i="37"/>
  <c r="D15" i="37"/>
  <c r="C15" i="37"/>
  <c r="F14" i="37"/>
  <c r="E12" i="37"/>
  <c r="D12" i="37"/>
  <c r="C12" i="37"/>
  <c r="B12" i="37"/>
  <c r="E9" i="37"/>
  <c r="D9" i="37"/>
  <c r="C9" i="37"/>
  <c r="B9" i="37"/>
</calcChain>
</file>

<file path=xl/sharedStrings.xml><?xml version="1.0" encoding="utf-8"?>
<sst xmlns="http://schemas.openxmlformats.org/spreadsheetml/2006/main" count="1960" uniqueCount="684">
  <si>
    <t>Ženy</t>
  </si>
  <si>
    <t>Muži</t>
  </si>
  <si>
    <t>Women</t>
  </si>
  <si>
    <t>Men</t>
  </si>
  <si>
    <t>Total</t>
  </si>
  <si>
    <t>Rok</t>
  </si>
  <si>
    <t>Celkem</t>
  </si>
  <si>
    <t>Year</t>
  </si>
  <si>
    <t>-</t>
  </si>
  <si>
    <t>ženy</t>
  </si>
  <si>
    <t>muži</t>
  </si>
  <si>
    <t xml:space="preserve">muži </t>
  </si>
  <si>
    <t>Tabulky</t>
  </si>
  <si>
    <t>Tables</t>
  </si>
  <si>
    <t>SOUDNICTVÍ, KRIMINALITA</t>
  </si>
  <si>
    <t>JUSTICE, CRIME</t>
  </si>
  <si>
    <t xml:space="preserve">Pramen: Policejní prezidium České republiky          </t>
  </si>
  <si>
    <t xml:space="preserve"> </t>
  </si>
  <si>
    <t>Source: Police Presidium of the CR</t>
  </si>
  <si>
    <t>dokončení</t>
  </si>
  <si>
    <t>Blackmail</t>
  </si>
  <si>
    <t>Murders with robbery</t>
  </si>
  <si>
    <t>Restriction and deprivation
   of personal freedom</t>
  </si>
  <si>
    <t>Sexual murders</t>
  </si>
  <si>
    <t>Cruelty to a charge</t>
  </si>
  <si>
    <t>Murders motivated by personal
   relations</t>
  </si>
  <si>
    <t>Cruelty to a person living together 
  in a dwelling or a house</t>
  </si>
  <si>
    <t>Contracted murders</t>
  </si>
  <si>
    <t>Oppression</t>
  </si>
  <si>
    <t>Infanticides (murders of newborn 
  infants by their mother)</t>
  </si>
  <si>
    <t>Other offences of violence</t>
  </si>
  <si>
    <t>Other murders</t>
  </si>
  <si>
    <t>Rape</t>
  </si>
  <si>
    <t>Abandonment of a child</t>
  </si>
  <si>
    <t>Sexual abuse of a dependant</t>
  </si>
  <si>
    <t>Abduction</t>
  </si>
  <si>
    <t>Other sexual abuse</t>
  </si>
  <si>
    <t>Robberies</t>
  </si>
  <si>
    <t>Commercial sexual exploitation
   of a dependant</t>
  </si>
  <si>
    <t>Robberies at financial 
  institutions</t>
  </si>
  <si>
    <t>Other commercial sexual
   exploitation</t>
  </si>
  <si>
    <t>Violence against public officials
   except for policemen</t>
  </si>
  <si>
    <t>Other sexual deviations</t>
  </si>
  <si>
    <t>Violence against public officials
   – policemen</t>
  </si>
  <si>
    <t>Distribution of pornography</t>
  </si>
  <si>
    <t>Violence against public officials
   – municipal policemen</t>
  </si>
  <si>
    <t>Exposing another to the danger
   of veneral disease</t>
  </si>
  <si>
    <t>Maliciously inflicted bodily harm</t>
  </si>
  <si>
    <t>Negligent bodily injury 
  by venereal disease</t>
  </si>
  <si>
    <t>Violence against and threatening
   to a group of population</t>
  </si>
  <si>
    <t>Procuring and soliciting 
  prostitution</t>
  </si>
  <si>
    <t>Taking hostages</t>
  </si>
  <si>
    <t>Human trafficking</t>
  </si>
  <si>
    <t>Dangerous threatening</t>
  </si>
  <si>
    <t>Ukazatel</t>
  </si>
  <si>
    <t>Indicator</t>
  </si>
  <si>
    <t>Robbery</t>
  </si>
  <si>
    <t>Murders</t>
  </si>
  <si>
    <t xml:space="preserve">Other sexual abuse </t>
  </si>
  <si>
    <t>až
18 let</t>
  </si>
  <si>
    <t>18–97 
let</t>
  </si>
  <si>
    <t>up to 
18 years</t>
  </si>
  <si>
    <t>18–97 
years</t>
  </si>
  <si>
    <t>z toho</t>
  </si>
  <si>
    <t>smrt</t>
  </si>
  <si>
    <t xml:space="preserve">   -</t>
  </si>
  <si>
    <t>Death</t>
  </si>
  <si>
    <t>zranění</t>
  </si>
  <si>
    <t>Injury</t>
  </si>
  <si>
    <t>Pramen: Policejní prezidium ČR</t>
  </si>
  <si>
    <t xml:space="preserve"> Source: Police Presidium of the CR</t>
  </si>
  <si>
    <t xml:space="preserve">Dangerous 
threatening </t>
  </si>
  <si>
    <t>Maliciously
inflicted bodily 
harm</t>
  </si>
  <si>
    <t xml:space="preserve">Rape </t>
  </si>
  <si>
    <t>Ž</t>
  </si>
  <si>
    <t xml:space="preserve">M </t>
  </si>
  <si>
    <t>W</t>
  </si>
  <si>
    <t>Případy celkem</t>
  </si>
  <si>
    <t>Cases, total</t>
  </si>
  <si>
    <t>Podle věku oběti</t>
  </si>
  <si>
    <t>Age of victim</t>
  </si>
  <si>
    <t>–18 let</t>
  </si>
  <si>
    <t>–18 years</t>
  </si>
  <si>
    <t>19–30 let</t>
  </si>
  <si>
    <t>19–30 years</t>
  </si>
  <si>
    <t>31–40 let</t>
  </si>
  <si>
    <t>31–40 years</t>
  </si>
  <si>
    <t>41–50 let</t>
  </si>
  <si>
    <t>41–50 years</t>
  </si>
  <si>
    <t>51–60 let</t>
  </si>
  <si>
    <t>51–60 years</t>
  </si>
  <si>
    <t>61+ let</t>
  </si>
  <si>
    <t>61+ years</t>
  </si>
  <si>
    <t xml:space="preserve">65+ let </t>
  </si>
  <si>
    <t xml:space="preserve">65+ years </t>
  </si>
  <si>
    <t>nezjištěno</t>
  </si>
  <si>
    <t>Not identified</t>
  </si>
  <si>
    <t>Podle vztahu 
  oběti k pachateli</t>
  </si>
  <si>
    <t xml:space="preserve">Relationship of 
  offender and 
  victim </t>
  </si>
  <si>
    <t>manžel/ka</t>
  </si>
  <si>
    <t>Husband / Wife</t>
  </si>
  <si>
    <t>druh/družka</t>
  </si>
  <si>
    <t>Common-law 
  husband / Wife</t>
  </si>
  <si>
    <t>příbuzný</t>
  </si>
  <si>
    <t>Relative</t>
  </si>
  <si>
    <t>jiný vztah</t>
  </si>
  <si>
    <t>Other relationship</t>
  </si>
  <si>
    <t>bez vztahu</t>
  </si>
  <si>
    <t>No relationship</t>
  </si>
  <si>
    <t xml:space="preserve">Podle věku 
  pachatele </t>
  </si>
  <si>
    <t>Age of offender</t>
  </si>
  <si>
    <t>19–24 let</t>
  </si>
  <si>
    <t>19–24 years</t>
  </si>
  <si>
    <t xml:space="preserve">25–30 let </t>
  </si>
  <si>
    <t xml:space="preserve">25–30 years </t>
  </si>
  <si>
    <t>Podle státní 
  příslušnosti 
  pachatele</t>
  </si>
  <si>
    <t>Citizenship of 
  offender</t>
  </si>
  <si>
    <t xml:space="preserve">Čech </t>
  </si>
  <si>
    <t>Czech</t>
  </si>
  <si>
    <t>cizinec</t>
  </si>
  <si>
    <t>Foreigner</t>
  </si>
  <si>
    <r>
      <rPr>
        <i/>
        <vertAlign val="superscript"/>
        <sz val="8"/>
        <rFont val="Arial"/>
        <family val="2"/>
        <charset val="238"/>
      </rPr>
      <t>*)</t>
    </r>
    <r>
      <rPr>
        <i/>
        <sz val="8"/>
        <rFont val="Arial"/>
        <family val="2"/>
        <charset val="238"/>
      </rPr>
      <t xml:space="preserve"> The Police of the Czech Republic doesn´t file victims, 
    but objects of an attack.</t>
    </r>
  </si>
  <si>
    <r>
      <rPr>
        <i/>
        <vertAlign val="superscript"/>
        <sz val="8"/>
        <rFont val="Arial"/>
        <family val="2"/>
        <charset val="238"/>
      </rPr>
      <t>1)</t>
    </r>
    <r>
      <rPr>
        <i/>
        <sz val="8"/>
        <rFont val="Arial"/>
        <family val="2"/>
        <charset val="238"/>
      </rPr>
      <t xml:space="preserve"> A group of pople not included.</t>
    </r>
  </si>
  <si>
    <r>
      <rPr>
        <vertAlign val="superscript"/>
        <sz val="8"/>
        <color theme="1"/>
        <rFont val="Arial"/>
        <family val="2"/>
        <charset val="238"/>
      </rPr>
      <t>2)</t>
    </r>
    <r>
      <rPr>
        <sz val="8"/>
        <color theme="1"/>
        <rFont val="Arial"/>
        <family val="2"/>
        <charset val="238"/>
      </rPr>
      <t xml:space="preserve"> Souhrnné počty nezle získat součtem jednotlivých 
    položek. Pachatel může spáchat různou trestnou 
    činnost v různém věku.</t>
    </r>
  </si>
  <si>
    <r>
      <rPr>
        <i/>
        <vertAlign val="superscript"/>
        <sz val="8"/>
        <color theme="1"/>
        <rFont val="Arial"/>
        <family val="2"/>
        <charset val="238"/>
      </rPr>
      <t>2)</t>
    </r>
    <r>
      <rPr>
        <i/>
        <sz val="8"/>
        <color theme="1"/>
        <rFont val="Arial"/>
        <family val="2"/>
        <charset val="238"/>
      </rPr>
      <t xml:space="preserve"> Sum of individual items does not make the whole. 
   Perpatrator can commit several crime in different 
   age groups.  </t>
    </r>
  </si>
  <si>
    <t>Pramen: Generální ředitelství Vězeňské služby ČR</t>
  </si>
  <si>
    <t>Source: General Directorate of the Prison Service of the CR</t>
  </si>
  <si>
    <t>k 31. 12. daného roku</t>
  </si>
  <si>
    <t>as at 31 December of the given year</t>
  </si>
  <si>
    <t>Stíhaní celkem</t>
  </si>
  <si>
    <t xml:space="preserve">The prosecuted, total </t>
  </si>
  <si>
    <t xml:space="preserve">Obžalovaní celkem </t>
  </si>
  <si>
    <t>The indicted, total</t>
  </si>
  <si>
    <t xml:space="preserve">Zkrácené přípravné 
  řízení, celkem  </t>
  </si>
  <si>
    <t>x</t>
  </si>
  <si>
    <t>In shortened prepara-
  tory proceedings</t>
  </si>
  <si>
    <t>Návrh na potrestání, 
  celkem</t>
  </si>
  <si>
    <t>Having motions for 
  punishment, total</t>
  </si>
  <si>
    <t>Odsouzení celkem</t>
  </si>
  <si>
    <t>Convicts, total</t>
  </si>
  <si>
    <r>
      <t>Vězni  celkem</t>
    </r>
    <r>
      <rPr>
        <b/>
        <vertAlign val="superscript"/>
        <sz val="8"/>
        <rFont val="Arial"/>
        <family val="2"/>
        <charset val="238"/>
      </rPr>
      <t xml:space="preserve">2) </t>
    </r>
  </si>
  <si>
    <r>
      <t>Prisoners, total</t>
    </r>
    <r>
      <rPr>
        <b/>
        <i/>
        <vertAlign val="superscript"/>
        <sz val="8"/>
        <rFont val="Arial"/>
        <family val="2"/>
        <charset val="238"/>
      </rPr>
      <t>2)</t>
    </r>
  </si>
  <si>
    <r>
      <t>s českou státní přísluš-
  ností</t>
    </r>
    <r>
      <rPr>
        <vertAlign val="superscript"/>
        <sz val="8"/>
        <rFont val="Arial"/>
        <family val="2"/>
        <charset val="238"/>
      </rPr>
      <t>1)</t>
    </r>
    <r>
      <rPr>
        <sz val="8"/>
        <rFont val="Arial"/>
        <family val="2"/>
        <charset val="238"/>
      </rPr>
      <t>, celkem</t>
    </r>
  </si>
  <si>
    <r>
      <t>Having Czech 
  citizenship, total</t>
    </r>
    <r>
      <rPr>
        <i/>
        <vertAlign val="superscript"/>
        <sz val="8"/>
        <rFont val="Arial"/>
        <family val="2"/>
        <charset val="238"/>
      </rPr>
      <t>1)</t>
    </r>
  </si>
  <si>
    <t>v tom obvinění</t>
  </si>
  <si>
    <t>The indicted</t>
  </si>
  <si>
    <t>v tom odsouzení</t>
  </si>
  <si>
    <t>Convicts</t>
  </si>
  <si>
    <t>v tom chovanci</t>
  </si>
  <si>
    <t>Inmates</t>
  </si>
  <si>
    <t>s cizí státní přísluš-
   ností, celkem</t>
  </si>
  <si>
    <t>Having foreign 
  citizenships, total</t>
  </si>
  <si>
    <r>
      <t>1)</t>
    </r>
    <r>
      <rPr>
        <i/>
        <sz val="8"/>
        <rFont val="Arial"/>
        <family val="2"/>
        <charset val="238"/>
      </rPr>
      <t>Includies citizens of the former Czech and Slovak Federa-
   tive Republic whose available documents do not clearly 
   indicate if they have Czech or Slovak citizenship.</t>
    </r>
  </si>
  <si>
    <t>Zdroj: Policejní prezidium ČR</t>
  </si>
  <si>
    <t>Muži – objasněno</t>
  </si>
  <si>
    <t>Ženy – objasněno</t>
  </si>
  <si>
    <t>Celkem – objasněno</t>
  </si>
  <si>
    <t>Men – solved</t>
  </si>
  <si>
    <t>Women – solved</t>
  </si>
  <si>
    <t>Total – solved</t>
  </si>
  <si>
    <t>%</t>
  </si>
  <si>
    <t>v tom</t>
  </si>
  <si>
    <t>Smrt</t>
  </si>
  <si>
    <t>Zranění</t>
  </si>
  <si>
    <t>Jiný následek</t>
  </si>
  <si>
    <t>Other consequence</t>
  </si>
  <si>
    <t>Bez následku</t>
  </si>
  <si>
    <t>Without 
  consequence</t>
  </si>
  <si>
    <t>Manžel / 
  manželka</t>
  </si>
  <si>
    <t>Druh / družka</t>
  </si>
  <si>
    <t>Common-law husband / 
  Common-law wife</t>
  </si>
  <si>
    <t>Otec</t>
  </si>
  <si>
    <t>Father</t>
  </si>
  <si>
    <t>Matka</t>
  </si>
  <si>
    <t>Mother</t>
  </si>
  <si>
    <t>Příbuzný</t>
  </si>
  <si>
    <t>A relative</t>
  </si>
  <si>
    <t>Jiný vztah</t>
  </si>
  <si>
    <t>Bez vztahu</t>
  </si>
  <si>
    <t>Without relationship</t>
  </si>
  <si>
    <t>Nezjištěno</t>
  </si>
  <si>
    <t>Pachatelé, muži
objasněno</t>
  </si>
  <si>
    <t>Pachatelé, ženy
objasněno</t>
  </si>
  <si>
    <t>Pachatelé, celkem 
objasněno</t>
  </si>
  <si>
    <t>Offenders, men 
solved</t>
  </si>
  <si>
    <t>Offenders, women 
solved</t>
  </si>
  <si>
    <t>Offenders, total 
solved</t>
  </si>
  <si>
    <t>Občanství ČR</t>
  </si>
  <si>
    <t>Citizenship of the CR</t>
  </si>
  <si>
    <t>Cizinci</t>
  </si>
  <si>
    <t>Foreigners</t>
  </si>
  <si>
    <r>
      <rPr>
        <i/>
        <vertAlign val="superscript"/>
        <sz val="8"/>
        <rFont val="Arial"/>
        <family val="2"/>
        <charset val="238"/>
      </rPr>
      <t>1)</t>
    </r>
    <r>
      <rPr>
        <i/>
        <sz val="8"/>
        <rFont val="Arial"/>
        <family val="2"/>
        <charset val="238"/>
      </rPr>
      <t xml:space="preserve"> The Police of the CR doesn´t file victims, but objects
    of an attack.</t>
    </r>
  </si>
  <si>
    <t>Stíhané osoby</t>
  </si>
  <si>
    <t>Češi</t>
  </si>
  <si>
    <t>Právnická 
osoba</t>
  </si>
  <si>
    <t>Prosecuted persons</t>
  </si>
  <si>
    <t>Czech citizens</t>
  </si>
  <si>
    <t>Legal 
entity</t>
  </si>
  <si>
    <r>
      <t>Stíhané osoby celkem 
(101-901)</t>
    </r>
    <r>
      <rPr>
        <b/>
        <vertAlign val="superscript"/>
        <sz val="8"/>
        <rFont val="Arial"/>
        <family val="2"/>
        <charset val="238"/>
      </rPr>
      <t>1,2)</t>
    </r>
  </si>
  <si>
    <r>
      <t>Prosecuted persons, total</t>
    </r>
    <r>
      <rPr>
        <b/>
        <i/>
        <vertAlign val="superscript"/>
        <sz val="8"/>
        <rFont val="Arial"/>
        <family val="2"/>
        <charset val="238"/>
      </rPr>
      <t>1,2)</t>
    </r>
  </si>
  <si>
    <t>Podle druhu trestného činu</t>
  </si>
  <si>
    <t>by type of criminal offence</t>
  </si>
  <si>
    <t>0 – Vraždy celkem 
     (101-106)</t>
  </si>
  <si>
    <t>Murders, total</t>
  </si>
  <si>
    <t>1 – Ostatní násilné 
      činy celkem (190)</t>
  </si>
  <si>
    <t>Other offences of violence, 
  total</t>
  </si>
  <si>
    <t xml:space="preserve">2 – Mravnostní činy 
      celkem (201-299)  </t>
  </si>
  <si>
    <t>Offences against morality, 
  total</t>
  </si>
  <si>
    <t>3 – Krádeže vloupáním 
      celkem (301-399)</t>
  </si>
  <si>
    <t>Burglaries, total</t>
  </si>
  <si>
    <t xml:space="preserve">4 – Krádeže prosté 
     celkem (401-499) </t>
  </si>
  <si>
    <t>Thefts, total</t>
  </si>
  <si>
    <t xml:space="preserve">5 – Majetkové trestné činy 
     celkem (301-599)                          </t>
  </si>
  <si>
    <t>Offences against property, 
  total</t>
  </si>
  <si>
    <t>6 – Ostatní krim. činy 
      celkem (601-699)</t>
  </si>
  <si>
    <t>Other criminal offences, 
  total</t>
  </si>
  <si>
    <t>7 – Zbývající kriminalita 
     celkem (701-799)</t>
  </si>
  <si>
    <t>Other remaining crimes, 
  total</t>
  </si>
  <si>
    <t>8 – Hospodářské činy 
     celkem (801-899)</t>
  </si>
  <si>
    <t>Economic criminal 
  offences, total</t>
  </si>
  <si>
    <t xml:space="preserve">9 – Vojenské činy a činy proti
      ústavnímu zřízení 
      celkem (901-903)   </t>
  </si>
  <si>
    <t>Military criminal offences 
  and offences against the 
  constitutional system, total</t>
  </si>
  <si>
    <t>Násilné činy celkem (111-188)</t>
  </si>
  <si>
    <t>Offences of violence, total</t>
  </si>
  <si>
    <r>
      <rPr>
        <i/>
        <vertAlign val="superscript"/>
        <sz val="8"/>
        <rFont val="Arial"/>
        <family val="2"/>
        <charset val="238"/>
      </rPr>
      <t>1)</t>
    </r>
    <r>
      <rPr>
        <i/>
        <sz val="8"/>
        <rFont val="Arial"/>
        <family val="2"/>
        <charset val="238"/>
      </rPr>
      <t xml:space="preserve"> The numbers in brackets are codes of the Tactical and 
    Statistical Classification of Crimes. </t>
    </r>
  </si>
  <si>
    <r>
      <rPr>
        <vertAlign val="superscript"/>
        <sz val="8"/>
        <rFont val="Arial"/>
        <family val="2"/>
        <charset val="238"/>
      </rPr>
      <t>2)</t>
    </r>
    <r>
      <rPr>
        <sz val="8"/>
        <rFont val="Arial"/>
        <family val="2"/>
        <charset val="238"/>
      </rPr>
      <t xml:space="preserve"> Celkový počet stíhaných osob není prostým</t>
    </r>
    <r>
      <rPr>
        <b/>
        <sz val="8"/>
        <rFont val="Arial"/>
        <family val="2"/>
        <charset val="238"/>
      </rPr>
      <t xml:space="preserve"> </t>
    </r>
    <r>
      <rPr>
        <sz val="8"/>
        <rFont val="Arial"/>
        <family val="2"/>
        <charset val="238"/>
      </rPr>
      <t>součtem 
    počtů stíhaných osob jednotlivých klasifikací. 
    Jedna osoba by byla započítána duplicitně.</t>
    </r>
  </si>
  <si>
    <r>
      <t xml:space="preserve">2) </t>
    </r>
    <r>
      <rPr>
        <i/>
        <sz val="8"/>
        <rFont val="Arial"/>
        <family val="2"/>
        <charset val="238"/>
      </rPr>
      <t xml:space="preserve">The total number of prosecuted persons is not a mere sum 
    of the numbers of prosecuted persons of all classifications 
   (types of criminal offence). One person would be counted 
    twice. </t>
    </r>
  </si>
  <si>
    <t xml:space="preserve">Pramen: Ministerstvo spravedlnosti    </t>
  </si>
  <si>
    <t xml:space="preserve"> Source: Ministry of Justice </t>
  </si>
  <si>
    <t>§ trestního zákona</t>
  </si>
  <si>
    <t>Sections of the 
Criminal Act</t>
  </si>
  <si>
    <t>Podle trestného činu</t>
  </si>
  <si>
    <t>By criminal offence</t>
  </si>
  <si>
    <t>Vražda</t>
  </si>
  <si>
    <t>219/140</t>
  </si>
  <si>
    <t>Ublížení na zdraví</t>
  </si>
  <si>
    <t>221,222,223,224,
225/143,145,146,
147,148,158</t>
  </si>
  <si>
    <t>Bodily harms</t>
  </si>
  <si>
    <t>Trestné činy proti 
  lidské důstojnosti</t>
  </si>
  <si>
    <t>241,242,243,245/
185,187,186,188</t>
  </si>
  <si>
    <t>Criminal offences 
  against human dignity</t>
  </si>
  <si>
    <t>Loupež</t>
  </si>
  <si>
    <t>234/173</t>
  </si>
  <si>
    <t>Krádež</t>
  </si>
  <si>
    <t>247/205</t>
  </si>
  <si>
    <t>Thefts</t>
  </si>
  <si>
    <t>Ostatní trestné činy 
  proti majetku</t>
  </si>
  <si>
    <t>248 - 258/
206 - 232</t>
  </si>
  <si>
    <t>Other offences against
  property</t>
  </si>
  <si>
    <t>Hospodářské 
  trestné činy</t>
  </si>
  <si>
    <t>Hlava II/VI 
trestního zákona</t>
  </si>
  <si>
    <t>Chapter II/VI of the 
Criminal Act</t>
  </si>
  <si>
    <t>Economic criminal 
  offences</t>
  </si>
  <si>
    <t>Trestné činy proti
  republice, cizímu 
  státu nebo mezi-
  národní organiza-
  ci, trestné činy 
  vojenské</t>
  </si>
  <si>
    <t>Hlava I/IX a XII 
trestního zákona</t>
  </si>
  <si>
    <t>Chapters I/IX and 
XII of the Criminal 
Act</t>
  </si>
  <si>
    <t>Criminal offences 
  against the Czech 
  Republic, a foreign 
  state, or an interna-
  tional organisation; 
  military criminal 
  offences</t>
  </si>
  <si>
    <t xml:space="preserve">Ostatní krim. činy 
  celkem </t>
  </si>
  <si>
    <t>výše nespecifi-
kované § tr.z.</t>
  </si>
  <si>
    <t>Sections of the Cri-
minal Act not else-
where specified</t>
  </si>
  <si>
    <t xml:space="preserve">Pramen: Generální ředitelství Vězeňské služby ČR   </t>
  </si>
  <si>
    <t xml:space="preserve"> Source: General Directorate of the Prison Service of the CR</t>
  </si>
  <si>
    <t>Trestné činy proti 
  lidské  důstojnosti</t>
  </si>
  <si>
    <t>Criminal offences 
  against human  
  dignity</t>
  </si>
  <si>
    <t>Ostatní trestné 
  činy proti majetku</t>
  </si>
  <si>
    <t xml:space="preserve">Ostatní kriminální 
  činy celkem </t>
  </si>
  <si>
    <t>Other criminal 
  offences, total</t>
  </si>
  <si>
    <t>6 - 9. Odsouzení podle jednotlivých typů věznic k 31. 12.</t>
  </si>
  <si>
    <t xml:space="preserve">         Convicts by prison category as at 31 December</t>
  </si>
  <si>
    <t>Odsouzení</t>
  </si>
  <si>
    <r>
      <t>Věznice</t>
    </r>
    <r>
      <rPr>
        <vertAlign val="superscript"/>
        <sz val="8"/>
        <rFont val="Arial"/>
        <family val="2"/>
        <charset val="238"/>
      </rPr>
      <t>1)</t>
    </r>
    <r>
      <rPr>
        <sz val="8"/>
        <rFont val="Arial"/>
        <family val="2"/>
        <charset val="238"/>
      </rPr>
      <t xml:space="preserve">                     </t>
    </r>
    <r>
      <rPr>
        <i/>
        <sz val="8"/>
        <rFont val="Arial"/>
        <family val="2"/>
        <charset val="238"/>
      </rPr>
      <t>Prisons by category</t>
    </r>
    <r>
      <rPr>
        <i/>
        <vertAlign val="superscript"/>
        <sz val="8"/>
        <rFont val="Arial"/>
        <family val="2"/>
        <charset val="238"/>
      </rPr>
      <t>1)</t>
    </r>
  </si>
  <si>
    <t>celkem</t>
  </si>
  <si>
    <t>s ostrahou
s nízkým
stupněm
zabezpečení</t>
  </si>
  <si>
    <t>s ostrahou
se středním
stupněm
zabezpečení</t>
  </si>
  <si>
    <t>s ostrahou
s vysokým
stupněm
zabezpečení</t>
  </si>
  <si>
    <t xml:space="preserve">s ostrahou 
nezařazeni
do stupně
zabezpečení </t>
  </si>
  <si>
    <t>se zvýšenou 
ostrahou</t>
  </si>
  <si>
    <t>pro 
mladistvé</t>
  </si>
  <si>
    <t>Prison with 
security 
(convicts in 
the low level 
of security)</t>
  </si>
  <si>
    <t>Prison with 
security 
(convicts in 
the medium 
level of 
security)</t>
  </si>
  <si>
    <t>Prison with 
security 
(convicts in 
the high level 
of security)</t>
  </si>
  <si>
    <t>Prison with 
security 
(convicts not 
classified to 
the level of 
security)</t>
  </si>
  <si>
    <t>Prison with 
increased 
security</t>
  </si>
  <si>
    <t>Prison for 
juveniles</t>
  </si>
  <si>
    <t>.</t>
  </si>
  <si>
    <r>
      <t xml:space="preserve">1) </t>
    </r>
    <r>
      <rPr>
        <i/>
        <sz val="8"/>
        <rFont val="Arial"/>
        <family val="2"/>
        <charset val="238"/>
      </rPr>
      <t>Prison category and level of security differ as for the 
    degree of external security, ensuring of safety, and the 
    way resocialization schemes are applied.</t>
    </r>
  </si>
  <si>
    <t>6 - 10. Odsouzení podle pohlaví a věkových skupin ve vybraných letech</t>
  </si>
  <si>
    <t xml:space="preserve">           Convicts by sex and by age group in selected years</t>
  </si>
  <si>
    <t>Pramen:  Generální ředitelství Vězeňské služby ČR</t>
  </si>
  <si>
    <t>as at 31 December of a given year</t>
  </si>
  <si>
    <t xml:space="preserve">Věková skupina  </t>
  </si>
  <si>
    <t>Age group</t>
  </si>
  <si>
    <t xml:space="preserve">Celkem </t>
  </si>
  <si>
    <t>– 18 years</t>
  </si>
  <si>
    <t xml:space="preserve"> -</t>
  </si>
  <si>
    <t>19–20 let</t>
  </si>
  <si>
    <t xml:space="preserve">19–20 years     </t>
  </si>
  <si>
    <t>21–30 let</t>
  </si>
  <si>
    <t xml:space="preserve">21–30 years  </t>
  </si>
  <si>
    <t xml:space="preserve">31–40 years     </t>
  </si>
  <si>
    <t>60+ let</t>
  </si>
  <si>
    <t xml:space="preserve">60+ years  </t>
  </si>
  <si>
    <t xml:space="preserve"> 6 - 11. Odsouzení podle délky uloženého trestu ve vybraných letech</t>
  </si>
  <si>
    <t xml:space="preserve">            Convicts by sex and by imposed term of punishment in prison in selected years</t>
  </si>
  <si>
    <t>Délka trestu</t>
  </si>
  <si>
    <t>Term of 
imprisonment</t>
  </si>
  <si>
    <t xml:space="preserve">do 3 měsíců </t>
  </si>
  <si>
    <t>up to 3 months</t>
  </si>
  <si>
    <t>do 6 měsíců</t>
  </si>
  <si>
    <t>up to 6 months</t>
  </si>
  <si>
    <t>do 9 měsíců</t>
  </si>
  <si>
    <t>up to 9 months</t>
  </si>
  <si>
    <t>do 1 roku</t>
  </si>
  <si>
    <t>up to 1 year</t>
  </si>
  <si>
    <t>do 2 let</t>
  </si>
  <si>
    <t>up to 2 years</t>
  </si>
  <si>
    <t>do 3 let</t>
  </si>
  <si>
    <t>up to 3 years</t>
  </si>
  <si>
    <t>do 5 let</t>
  </si>
  <si>
    <t>up to 5 years</t>
  </si>
  <si>
    <t>do 7 let</t>
  </si>
  <si>
    <t>up to 7 years</t>
  </si>
  <si>
    <t>do 10 let</t>
  </si>
  <si>
    <t>up to 10 years</t>
  </si>
  <si>
    <t>do 15 let</t>
  </si>
  <si>
    <t>up to 15 years</t>
  </si>
  <si>
    <t>nad 15 let</t>
  </si>
  <si>
    <t>over 15 years</t>
  </si>
  <si>
    <t>doživotí</t>
  </si>
  <si>
    <t>Life sentence</t>
  </si>
  <si>
    <t>předchozí odsouzení</t>
  </si>
  <si>
    <t>Previous sentence</t>
  </si>
  <si>
    <t>nebyl odsouzen</t>
  </si>
  <si>
    <t>Not sentenced yet</t>
  </si>
  <si>
    <t>1x odsouzen 
  bez VTOS</t>
  </si>
  <si>
    <t>Sentenced once 
  without STP</t>
  </si>
  <si>
    <t>2x odsouzen 
  bez VTOS</t>
  </si>
  <si>
    <t>Sentenced twice 
  without STP</t>
  </si>
  <si>
    <t>3x odsouzen 
  bez VTOS</t>
  </si>
  <si>
    <t>Sentenced 3 times 
  without STP</t>
  </si>
  <si>
    <t>prvotrestaný 
  (0x ve VTOS)</t>
  </si>
  <si>
    <t>sentenced 
  for the first time</t>
  </si>
  <si>
    <t>1x ve VTOS</t>
  </si>
  <si>
    <t>In STP was once 
  already</t>
  </si>
  <si>
    <t>2x ve VTOS</t>
  </si>
  <si>
    <t>In STP was twice 
  already</t>
  </si>
  <si>
    <t>3x ve VTOS</t>
  </si>
  <si>
    <t>In STP was 3 times 
  already</t>
  </si>
  <si>
    <t>4x ve VTOS</t>
  </si>
  <si>
    <t>In STP was 4 times 
  already</t>
  </si>
  <si>
    <t>5x ve VTOS</t>
  </si>
  <si>
    <t>In STP was 5 times 
  already</t>
  </si>
  <si>
    <t>více než 5x 
  ve VTOS</t>
  </si>
  <si>
    <t>In STP was 5+ times 
  already</t>
  </si>
  <si>
    <t>STP refers to the service of the term of punishment.</t>
  </si>
  <si>
    <t>6 - 13. Odsouzení podle vzdělání ve vybraných letech</t>
  </si>
  <si>
    <t xml:space="preserve">           Convicts by sex and educational attainment in selected years</t>
  </si>
  <si>
    <t>Pramen: Generálního ředitelství Vězeňské služby ČR</t>
  </si>
  <si>
    <t xml:space="preserve">ženy  </t>
  </si>
  <si>
    <t>podle nejvyššího 
  dosaženého vzdělání</t>
  </si>
  <si>
    <t>By educational 
  attainment</t>
  </si>
  <si>
    <t>základní 
  a bez vzdělání</t>
  </si>
  <si>
    <t>Primary education 
  and without education</t>
  </si>
  <si>
    <t>střední bez maturity 
  a střední s výučním 
  listem</t>
  </si>
  <si>
    <t>Secondary education 
  without A-level 
  examination and 
  secondary education 
  with apprenticeship 
  certificate</t>
  </si>
  <si>
    <t>střední  s maturitou 
  a vyšší  odborné</t>
  </si>
  <si>
    <t>Secondary education 
  with A-level examination 
  and short-cycle tertiary 
  education</t>
  </si>
  <si>
    <r>
      <t>vysokoškolské</t>
    </r>
    <r>
      <rPr>
        <vertAlign val="superscript"/>
        <sz val="8"/>
        <rFont val="Arial"/>
        <family val="2"/>
        <charset val="238"/>
      </rPr>
      <t>1)</t>
    </r>
  </si>
  <si>
    <r>
      <t>Higher education</t>
    </r>
    <r>
      <rPr>
        <i/>
        <vertAlign val="superscript"/>
        <sz val="8"/>
        <rFont val="Arial"/>
        <family val="2"/>
        <charset val="238"/>
      </rPr>
      <t>1)</t>
    </r>
  </si>
  <si>
    <t>nezjištěno (cizinci)</t>
  </si>
  <si>
    <t>Not identified (foreigners)</t>
  </si>
  <si>
    <r>
      <t>1)</t>
    </r>
    <r>
      <rPr>
        <i/>
        <sz val="8"/>
        <rFont val="Arial"/>
        <family val="2"/>
        <charset val="238"/>
      </rPr>
      <t>Includes bachelor study programmes.</t>
    </r>
  </si>
  <si>
    <t xml:space="preserve">Pramen: Ministerstvo spravedlnosti </t>
  </si>
  <si>
    <t>Source: Ministry of Justice</t>
  </si>
  <si>
    <t xml:space="preserve">Rozhodnutí </t>
  </si>
  <si>
    <t>Věk dítěte  (v letech)</t>
  </si>
  <si>
    <t>Child age (years)</t>
  </si>
  <si>
    <t>Decisions</t>
  </si>
  <si>
    <t>0 – 5</t>
  </si>
  <si>
    <t>6 – 10</t>
  </si>
  <si>
    <t>11 – 14</t>
  </si>
  <si>
    <t>15 – 18</t>
  </si>
  <si>
    <t xml:space="preserve">průměrná výše 
určeného 
výživného 
(Kč)  
</t>
  </si>
  <si>
    <t>průměrný podíl 
určeného výživného 
na výši čistých 
příjmů povinného 
(%)</t>
  </si>
  <si>
    <t>Average amount 
of determined 
maintenance 
(CZK)</t>
  </si>
  <si>
    <t>Determined 
maintenance 
as an average 
percentage of 
the payer’s net 
income</t>
  </si>
  <si>
    <t>První rozhodnutí o výživě 
  dítěte povinnost platit 
  výživné stanovena</t>
  </si>
  <si>
    <t>The first decision on 
  maintenance of the child 
  determined to</t>
  </si>
  <si>
    <t>matce</t>
  </si>
  <si>
    <t xml:space="preserve">otci  </t>
  </si>
  <si>
    <t>oběma rodičům</t>
  </si>
  <si>
    <t>Both parents</t>
  </si>
  <si>
    <t>jiné osobě</t>
  </si>
  <si>
    <t>Other person</t>
  </si>
  <si>
    <t>Pro případ rozvodu povinnost 
  platit výživné stanovena</t>
  </si>
  <si>
    <t>In case of divorce the duty 
  to provide maintenance 
  was determined to</t>
  </si>
  <si>
    <t>Další rozhodnutí o výživě 
  dítěte povinnost platit 
  výživné zvýšena</t>
  </si>
  <si>
    <t xml:space="preserve">Another decision on 
  maintenance of the child, 
  the amount of maintenance 
  increased to </t>
  </si>
  <si>
    <t>Další rozhodnutí o výživě 
  dítěte povinnost platit 
  výživné snížena</t>
  </si>
  <si>
    <t xml:space="preserve">Another decision on 
  maintenance of the child, 
  the amount of maintenance 
  decreased to </t>
  </si>
  <si>
    <t>6 - 14. Rozhodnutí soudů v řízení o nezletilých dětech ve vybraných letech</t>
  </si>
  <si>
    <r>
      <t xml:space="preserve">           </t>
    </r>
    <r>
      <rPr>
        <i/>
        <sz val="10"/>
        <rFont val="Arial"/>
        <family val="2"/>
        <charset val="238"/>
      </rPr>
      <t>Decisions of courts in proceedings on minors in selected years</t>
    </r>
  </si>
  <si>
    <t xml:space="preserve">Pramen: Ministerstvo spravedlnosti, okresní soudy </t>
  </si>
  <si>
    <t>Source: Ministry of Justice, district courts</t>
  </si>
  <si>
    <t>Výchova a výchovná 
   opatření, Péče (§ 858, § 880 
   a násl. a § 906 a násl. NOZ)</t>
  </si>
  <si>
    <t>Upbringing and upbringing 
  measures, care (Section 858, 
  Section 880 and following,
  and Section 906 and follow-
  ing of the new Civil Code)</t>
  </si>
  <si>
    <t>První rozhodnutí o výchově  
   dítěte (péči o dítě)</t>
  </si>
  <si>
    <t>The first decision on 
   upbringing of a child</t>
  </si>
  <si>
    <t>svěřeno (ponecháno)</t>
  </si>
  <si>
    <t>Custody of a child 
  awarded to</t>
  </si>
  <si>
    <t>mother</t>
  </si>
  <si>
    <t>otci</t>
  </si>
  <si>
    <t>father</t>
  </si>
  <si>
    <t>do společné popř. 
  střídavé výchovy  
  obou rodičů</t>
  </si>
  <si>
    <t>common or alternating 
  upbringing by both 
  parents</t>
  </si>
  <si>
    <t>jiné fyzické osobě než 
  rodičům</t>
  </si>
  <si>
    <t>other natural person 
  than parents</t>
  </si>
  <si>
    <t>pro případ rozvodu 
  (po rozvodu) svěřeno</t>
  </si>
  <si>
    <t>In case of divorce (after 
  divorce) awarded to</t>
  </si>
  <si>
    <t>do společné popř. 
  střídavé  výchovy 
  obou rodičů</t>
  </si>
  <si>
    <t>jiné fyzické osobě 
  než rodičům</t>
  </si>
  <si>
    <t>Další rozhodnutí o výcho-
  vě dítěte (změna výchov-
  ného prostředí)</t>
  </si>
  <si>
    <t>Another decision on 
  upbringing of the child 
  (change of the environ-
  ment where the child is 
  brought up)</t>
  </si>
  <si>
    <t xml:space="preserve">svěřeno </t>
  </si>
  <si>
    <t>both parents</t>
  </si>
  <si>
    <t>do společné popř. střídavé 
  výchovy obou rodičů</t>
  </si>
  <si>
    <t>poručníkovi</t>
  </si>
  <si>
    <t xml:space="preserve">  -</t>
  </si>
  <si>
    <t>guardian</t>
  </si>
  <si>
    <t>Admonition given 
  by court to</t>
  </si>
  <si>
    <t>jiným osobám</t>
  </si>
  <si>
    <t>other persons</t>
  </si>
  <si>
    <t>nezletilému</t>
  </si>
  <si>
    <t xml:space="preserve">a minor </t>
  </si>
  <si>
    <t>1. pokračování</t>
  </si>
  <si>
    <t>Continued</t>
  </si>
  <si>
    <t>vysloveno omezení 
   nezletilému</t>
  </si>
  <si>
    <t xml:space="preserve">Restriction expressed 
  to a minor </t>
  </si>
  <si>
    <t>stanoven dohled nad 
   nezletilým</t>
  </si>
  <si>
    <t>Supervision ordered 
  over a minor</t>
  </si>
  <si>
    <t>stanoven dohled pro 
   zvýšenou ochranu jmění
   nezletilého</t>
  </si>
  <si>
    <t>Supervision ordered for 
  better protection of 
  property of a minor</t>
  </si>
  <si>
    <t>zrušen dohled 
  nad nezletilým</t>
  </si>
  <si>
    <t>Supervision over a minor 
  cancelled</t>
  </si>
  <si>
    <t>zrušen dohled pro zvýšenou 
   ochranu jmění nezletilého</t>
  </si>
  <si>
    <t>Supervision for better 
  protection of property 
  of a minor cancelled</t>
  </si>
  <si>
    <t>Pěstounská péče</t>
  </si>
  <si>
    <t>Foster care</t>
  </si>
  <si>
    <t>dítě svěřeno do společné 
   pěstounské péče
   manželům</t>
  </si>
  <si>
    <t>Child entrusted to 
  common foster care 
  of spouses who are</t>
  </si>
  <si>
    <t>příbuzným dítěte</t>
  </si>
  <si>
    <t>relatives of the child</t>
  </si>
  <si>
    <t>cizím osobám</t>
  </si>
  <si>
    <t>unrelated persons</t>
  </si>
  <si>
    <t>dítě svěřeno do 
  pěstounské péče</t>
  </si>
  <si>
    <t>Child entrusted to foster 
   care of</t>
  </si>
  <si>
    <t>příbuznému</t>
  </si>
  <si>
    <t>a relative</t>
  </si>
  <si>
    <t>cizí osobě</t>
  </si>
  <si>
    <t>an unrelated person</t>
  </si>
  <si>
    <t>návrh na pěstounskou péči 
   zamítnut</t>
  </si>
  <si>
    <t>Motion for foster care rejected</t>
  </si>
  <si>
    <t>zrušení pěstounské péče</t>
  </si>
  <si>
    <t>Cancellation of a foster 
  care order</t>
  </si>
  <si>
    <t>neshody mezi stanoveným
  zákonným zástupcem 
  a pěstounem v neběžných
  věcech</t>
  </si>
  <si>
    <t>Disagreements between 
  a determined guardian 
  and litem and a foster 
  parent in uncommon 
  issues</t>
  </si>
  <si>
    <t>jiné rozhodnutí</t>
  </si>
  <si>
    <t>Other decision</t>
  </si>
  <si>
    <t>2. pokračování</t>
  </si>
  <si>
    <t>Rodičovská zodpovědnost</t>
  </si>
  <si>
    <t>Parental responsibility</t>
  </si>
  <si>
    <t>omezena</t>
  </si>
  <si>
    <t>Responsibility restricted for</t>
  </si>
  <si>
    <t xml:space="preserve">zbavena </t>
  </si>
  <si>
    <t>Divested of 
  responsibility are</t>
  </si>
  <si>
    <t xml:space="preserve">matka   </t>
  </si>
  <si>
    <t>otec</t>
  </si>
  <si>
    <t>oba rodiče</t>
  </si>
  <si>
    <t>pozastavena</t>
  </si>
  <si>
    <t>Responsibility 
  suspended for</t>
  </si>
  <si>
    <t>zcela obnovena</t>
  </si>
  <si>
    <t>Responsibility fully 
  restored for</t>
  </si>
  <si>
    <t>přiznána rodičovská 
   zodpovědnost nezletilému
   rodiči dítěte</t>
  </si>
  <si>
    <t xml:space="preserve">Parental responsibility 
  awarded to a juvenile 
  parent of a child </t>
  </si>
  <si>
    <t>jiné rozhodnutí o rodičovské
    zodpovědnosti</t>
  </si>
  <si>
    <t>Other decision on parental 
  responsibility</t>
  </si>
  <si>
    <r>
      <t>Výživné</t>
    </r>
    <r>
      <rPr>
        <b/>
        <sz val="8"/>
        <rFont val="Arial"/>
        <family val="2"/>
        <charset val="238"/>
      </rPr>
      <t xml:space="preserve">
  a podpora dítěte</t>
    </r>
  </si>
  <si>
    <r>
      <t>Maintenance</t>
    </r>
    <r>
      <rPr>
        <b/>
        <i/>
        <sz val="8"/>
        <rFont val="Arial"/>
        <family val="2"/>
        <charset val="238"/>
      </rPr>
      <t xml:space="preserve">
   and support of a child</t>
    </r>
  </si>
  <si>
    <t>první rozhodnutí o výživě 
  dítěte</t>
  </si>
  <si>
    <t>The first decision on the 
   maintenance of the child</t>
  </si>
  <si>
    <t xml:space="preserve">povinnost platit výživné 
  stanovena </t>
  </si>
  <si>
    <t>The following have the duty 
  to pay maintenance</t>
  </si>
  <si>
    <t>other person</t>
  </si>
  <si>
    <t>pro případ rozvodu</t>
  </si>
  <si>
    <t>In case of divorce</t>
  </si>
  <si>
    <t>The following have the 
  duty to pay maintenance</t>
  </si>
  <si>
    <t>3. pokračování</t>
  </si>
  <si>
    <t>další rozhodnutí o výživě 
  dítěte</t>
  </si>
  <si>
    <t>Another decision on the
   maintenance of the child</t>
  </si>
  <si>
    <t>povinnost platit výživné
  zvýšena</t>
  </si>
  <si>
    <t xml:space="preserve">The amount of maintenance 
  increased to </t>
  </si>
  <si>
    <t>povinnost platit výživné 
  snížena</t>
  </si>
  <si>
    <t xml:space="preserve">The amount of maintenance 
  decreased to </t>
  </si>
  <si>
    <t>vyživovací povinnosti 
  zproštěni</t>
  </si>
  <si>
    <t>The following are exempted 
  from the duty to pay 
  maintenance</t>
  </si>
  <si>
    <t>matka</t>
  </si>
  <si>
    <t>jiné osoby</t>
  </si>
  <si>
    <t>povinnost platit výživné 
  ponechána v dosavadní 
  výši</t>
  </si>
  <si>
    <t>The following continue 
  to have the duty to pay 
  maintenance in the 
  existing amount</t>
  </si>
  <si>
    <t>povinnost složit peněžní 
  částku pro výživné
  splatné v budoucnu 
  stanovena</t>
  </si>
  <si>
    <t xml:space="preserve">Duty to deposit money 
  for maintenance payable 
  in the future ordered to </t>
  </si>
  <si>
    <t>jiný výsledek řízení 
  o výživném</t>
  </si>
  <si>
    <t>other decision 
  on maintenance</t>
  </si>
  <si>
    <t>End of table</t>
  </si>
  <si>
    <t>Určení o popření otcovství</t>
  </si>
  <si>
    <t>Determination and 
  denial of paternity</t>
  </si>
  <si>
    <t>otcovství určeno</t>
  </si>
  <si>
    <t>Paternity determined</t>
  </si>
  <si>
    <t>návrh na určení otcovství
  zamítnut</t>
  </si>
  <si>
    <t>Motion for determination 
  of paternity rejected</t>
  </si>
  <si>
    <t xml:space="preserve">jiný výsledek řízení o návrhu 
  na určení otcovství </t>
  </si>
  <si>
    <t xml:space="preserve">Other result of proceedings 
  on motion for determina-
  tion of paternity </t>
  </si>
  <si>
    <t>otcovství popřeno k návrhu</t>
  </si>
  <si>
    <t xml:space="preserve">Paternity denied following 
  the motion of </t>
  </si>
  <si>
    <t>matky</t>
  </si>
  <si>
    <t>manžela matky, 
  popř. otce</t>
  </si>
  <si>
    <t>husband of mother, 
  or the father</t>
  </si>
  <si>
    <t>jiného oprávněného</t>
  </si>
  <si>
    <t>other entitled person</t>
  </si>
  <si>
    <t>návrh matky či manžela 
  matky příp. otce na popření 
  otcovství zamítnut</t>
  </si>
  <si>
    <t>Motion of mother or her 
  husband, or the father for 
  denial of paternity was 
  rejected</t>
  </si>
  <si>
    <t>návrh nejvyššího státního 
  zástupce  na popření 
  otcovství zamítnut</t>
  </si>
  <si>
    <t xml:space="preserve"> . </t>
  </si>
  <si>
    <t>Motion of attorney general 
  for denial of paternity was 
  rejected</t>
  </si>
  <si>
    <t xml:space="preserve">jiný výsledek řízení o návrhu 
  na popření otcovství </t>
  </si>
  <si>
    <t>Other decision in procee-
  dings on the motion for 
  denial of paternity</t>
  </si>
  <si>
    <t>6-1.</t>
  </si>
  <si>
    <t>Vybrané registrované trestné činy podle pohlaví a věku oběti</t>
  </si>
  <si>
    <t>Selected registered criminal offences by sex and age of the victim</t>
  </si>
  <si>
    <t>6-2.</t>
  </si>
  <si>
    <t>6-3.</t>
  </si>
  <si>
    <t xml:space="preserve">Stíhané, obviněné a odsouzené osoby a chovanci, podle státní příslušnosti vězňů </t>
  </si>
  <si>
    <t xml:space="preserve">6 - 5. Stíhané, obviněné a odsouzené osoby a chovanci, podle státní příslušnosti vězňů 
</t>
  </si>
  <si>
    <t xml:space="preserve">    Prosecuted, indicted, and convicted persons and prisoners by citizenship </t>
  </si>
  <si>
    <t xml:space="preserve">Prosecuted, indicted, and convicted persons and prisoners by citizenship </t>
  </si>
  <si>
    <t>6-4.</t>
  </si>
  <si>
    <t>6-5.</t>
  </si>
  <si>
    <t>6-6.</t>
  </si>
  <si>
    <t>6-7.</t>
  </si>
  <si>
    <t>6-8.</t>
  </si>
  <si>
    <t>Odsouzení podle jednotlivých typů věznic k 31. 12.</t>
  </si>
  <si>
    <t>Convicts by prison category as at 31 December</t>
  </si>
  <si>
    <t>6-9.</t>
  </si>
  <si>
    <t>Odsouzení podle pohlaví a věkových skupin ve vybraných letech</t>
  </si>
  <si>
    <t>Convicts by sex and by age group in selected years</t>
  </si>
  <si>
    <t>6-10.</t>
  </si>
  <si>
    <t>6-11.</t>
  </si>
  <si>
    <t>Odsouzení podle délky uloženého trestu ve vybraných letech</t>
  </si>
  <si>
    <t>Convicts by sex and by imposed term of punishment in prison in selected years</t>
  </si>
  <si>
    <t>Odsouzení podle počtu předchozích odsouzení ve vybraných letech</t>
  </si>
  <si>
    <t>Convicts by sex and by number of previous sentences in selected years</t>
  </si>
  <si>
    <t>6-12.</t>
  </si>
  <si>
    <t>Odsouzení podle vzdělání ve vybraných letech</t>
  </si>
  <si>
    <t>6-13.</t>
  </si>
  <si>
    <t>Convicts by sex and educational attainment in selected years</t>
  </si>
  <si>
    <t>Rozhodnutí soudů v řízení o nezletilých dětech ve vybraných letech</t>
  </si>
  <si>
    <t>Decisions of courts in proceedings on minors in selected years</t>
  </si>
  <si>
    <t>6-14.</t>
  </si>
  <si>
    <t>6-15.</t>
  </si>
  <si>
    <t>Loupež (131)</t>
  </si>
  <si>
    <t>Vraždy (101-106)</t>
  </si>
  <si>
    <t>Pohlavní zneužití v závislosti (211)</t>
  </si>
  <si>
    <t>Pohlavní zneužití ostatní (212)</t>
  </si>
  <si>
    <t>Týrání svěřené osoby (185)</t>
  </si>
  <si>
    <t>Vydírání (181)</t>
  </si>
  <si>
    <t>Vraždy loupežné (101)</t>
  </si>
  <si>
    <t>Omezování a zbavování 
  osobní svobody (182)</t>
  </si>
  <si>
    <t>Vraždy sexuální (102)</t>
  </si>
  <si>
    <t>Vraždy motivované (103)
  osobními vztahy</t>
  </si>
  <si>
    <t>Týrání osoby žijící ve společně 
  obývaném bytě nebo domě (186)</t>
  </si>
  <si>
    <t>Vraždy na objednávku (104)</t>
  </si>
  <si>
    <t>Útisk (188)</t>
  </si>
  <si>
    <t>Vraždy novorozence matkou (105)</t>
  </si>
  <si>
    <t>Ostatní násilné trestné činy (190)</t>
  </si>
  <si>
    <t>Vraždy ostatní (106)</t>
  </si>
  <si>
    <t>Znásilnění (201)</t>
  </si>
  <si>
    <t>Opuštění dítěte (121)</t>
  </si>
  <si>
    <t>Pohlavní zneužívání v závislosti (211)</t>
  </si>
  <si>
    <t>Únos (122)</t>
  </si>
  <si>
    <t>Pohlavní zneužívání ostatní (212)</t>
  </si>
  <si>
    <t>Loupeže (131)</t>
  </si>
  <si>
    <t>Komerční forma sexuálního 
  zneužívání v závislosti (213)</t>
  </si>
  <si>
    <t>Loupeže na finančních 
  institucích (132)</t>
  </si>
  <si>
    <t>Komerční forma sexuálního 
  zneužívání ostatní (214)</t>
  </si>
  <si>
    <t>Násilí proti úřední osobě 
  a orgánu veřejné moci 
  – mimo policie (141)</t>
  </si>
  <si>
    <t>Ostatní pohlavní úchylky (231)</t>
  </si>
  <si>
    <t>Násilí proti úřední osobě 
  – na policistovi PČR (142)</t>
  </si>
  <si>
    <t>Šíření pornografie (241)</t>
  </si>
  <si>
    <t>Násilí proti úřední osobě 
  – na obecním policistovi (143)</t>
  </si>
  <si>
    <t>Ohrožování pohlavní nemocí (251)</t>
  </si>
  <si>
    <t>Úmyslné ublížení na zdraví (151)</t>
  </si>
  <si>
    <t>Ublížení na zdraví pohlavní
    nemocí z nedbalosti (252)</t>
  </si>
  <si>
    <t>Násilí proti skupině obyvatelů 
  a proti jednotlivci (171)</t>
  </si>
  <si>
    <t>Kuplířství (271)</t>
  </si>
  <si>
    <t>Braní rukojmí (172)</t>
  </si>
  <si>
    <t>Obchodování s lidmi (281)</t>
  </si>
  <si>
    <t>Nebezpečné vyhrožování (173)</t>
  </si>
  <si>
    <r>
      <rPr>
        <i/>
        <vertAlign val="superscript"/>
        <sz val="8"/>
        <rFont val="Arial"/>
        <family val="2"/>
        <charset val="238"/>
      </rPr>
      <t>*)</t>
    </r>
    <r>
      <rPr>
        <i/>
        <sz val="8"/>
        <rFont val="Arial"/>
        <family val="2"/>
        <charset val="238"/>
      </rPr>
      <t xml:space="preserve"> The Police of the Czech Republic doesn´t file 
    victims, but objects of an attack.</t>
    </r>
  </si>
  <si>
    <r>
      <rPr>
        <vertAlign val="superscript"/>
        <sz val="8"/>
        <rFont val="Arial"/>
        <family val="2"/>
        <charset val="238"/>
      </rPr>
      <t>*)</t>
    </r>
    <r>
      <rPr>
        <sz val="8"/>
        <rFont val="Arial"/>
        <family val="2"/>
        <charset val="238"/>
      </rPr>
      <t xml:space="preserve"> Policie ČR neeviduje oběti, ale objekty napadení</t>
    </r>
  </si>
  <si>
    <r>
      <t>Trestný čin</t>
    </r>
    <r>
      <rPr>
        <vertAlign val="superscript"/>
        <sz val="8"/>
        <rFont val="Arial"/>
        <family val="2"/>
        <charset val="238"/>
      </rPr>
      <t>1)</t>
    </r>
  </si>
  <si>
    <r>
      <t>Crime</t>
    </r>
    <r>
      <rPr>
        <i/>
        <vertAlign val="superscript"/>
        <sz val="8"/>
        <rFont val="Arial"/>
        <family val="2"/>
        <charset val="238"/>
      </rPr>
      <t>1)</t>
    </r>
  </si>
  <si>
    <r>
      <rPr>
        <vertAlign val="superscript"/>
        <sz val="8"/>
        <rFont val="Arial"/>
        <family val="2"/>
        <charset val="238"/>
      </rPr>
      <t>1)</t>
    </r>
    <r>
      <rPr>
        <sz val="8"/>
        <rFont val="Arial"/>
        <family val="2"/>
        <charset val="238"/>
      </rPr>
      <t xml:space="preserve"> skupina osob nezahrnuta</t>
    </r>
  </si>
  <si>
    <r>
      <rPr>
        <i/>
        <vertAlign val="superscript"/>
        <sz val="8"/>
        <rFont val="Arial"/>
        <family val="2"/>
        <charset val="238"/>
      </rPr>
      <t>1)</t>
    </r>
    <r>
      <rPr>
        <i/>
        <sz val="8"/>
        <rFont val="Arial"/>
        <family val="2"/>
        <charset val="238"/>
      </rPr>
      <t xml:space="preserve"> A group of people is not included.</t>
    </r>
  </si>
  <si>
    <r>
      <t>6 - 2.  Vybrané registrované trestné činy podle pohlaví a věku oběti</t>
    </r>
    <r>
      <rPr>
        <b/>
        <vertAlign val="superscript"/>
        <sz val="10"/>
        <rFont val="Arial"/>
        <family val="2"/>
        <charset val="238"/>
      </rPr>
      <t>*)</t>
    </r>
  </si>
  <si>
    <r>
      <t>6-2. Selected registered criminal offences by sex and age of the victim</t>
    </r>
    <r>
      <rPr>
        <i/>
        <vertAlign val="superscript"/>
        <sz val="10"/>
        <rFont val="Arial"/>
        <family val="2"/>
        <charset val="238"/>
      </rPr>
      <t>*)</t>
    </r>
  </si>
  <si>
    <r>
      <t xml:space="preserve"> Source: Police Presidium of the CR</t>
    </r>
    <r>
      <rPr>
        <i/>
        <vertAlign val="superscript"/>
        <sz val="8"/>
        <rFont val="Arial"/>
        <family val="2"/>
        <charset val="238"/>
      </rPr>
      <t>1)</t>
    </r>
  </si>
  <si>
    <r>
      <t>Pramen: Policejní prezidium České republiky</t>
    </r>
    <r>
      <rPr>
        <vertAlign val="superscript"/>
        <sz val="8"/>
        <rFont val="Arial"/>
        <family val="2"/>
        <charset val="238"/>
      </rPr>
      <t xml:space="preserve">1) </t>
    </r>
    <r>
      <rPr>
        <sz val="8"/>
        <rFont val="Arial"/>
        <family val="2"/>
        <charset val="238"/>
      </rPr>
      <t xml:space="preserve">                                 </t>
    </r>
  </si>
  <si>
    <r>
      <rPr>
        <i/>
        <vertAlign val="superscript"/>
        <sz val="8"/>
        <rFont val="Arial"/>
        <family val="2"/>
        <charset val="238"/>
      </rPr>
      <t>*)</t>
    </r>
    <r>
      <rPr>
        <i/>
        <sz val="8"/>
        <rFont val="Arial"/>
        <family val="2"/>
        <charset val="238"/>
      </rPr>
      <t>Including a group of people.</t>
    </r>
  </si>
  <si>
    <r>
      <rPr>
        <i/>
        <vertAlign val="superscript"/>
        <sz val="8"/>
        <rFont val="Arial"/>
        <family val="2"/>
        <charset val="238"/>
      </rPr>
      <t>1)</t>
    </r>
    <r>
      <rPr>
        <i/>
        <sz val="8"/>
        <rFont val="Arial"/>
        <family val="2"/>
        <charset val="238"/>
      </rPr>
      <t>The Police of the Czech Republic doesn´t file victims, but objects of an attack.</t>
    </r>
  </si>
  <si>
    <r>
      <t>Ukazatel</t>
    </r>
    <r>
      <rPr>
        <vertAlign val="superscript"/>
        <sz val="8"/>
        <rFont val="Arial"/>
        <family val="2"/>
        <charset val="238"/>
      </rPr>
      <t>1),2)</t>
    </r>
  </si>
  <si>
    <r>
      <t>Indicator</t>
    </r>
    <r>
      <rPr>
        <i/>
        <vertAlign val="superscript"/>
        <sz val="8"/>
        <rFont val="Arial"/>
        <family val="2"/>
        <charset val="238"/>
      </rPr>
      <t>1),2)</t>
    </r>
  </si>
  <si>
    <r>
      <rPr>
        <vertAlign val="superscript"/>
        <sz val="8"/>
        <rFont val="Arial"/>
        <family val="2"/>
        <charset val="238"/>
      </rPr>
      <t>*)</t>
    </r>
    <r>
      <rPr>
        <sz val="8"/>
        <rFont val="Arial"/>
        <family val="2"/>
        <charset val="238"/>
      </rPr>
      <t xml:space="preserve"> Policie České republiky neeviduje oběti, ale objekty 
   napadení</t>
    </r>
  </si>
  <si>
    <r>
      <t>Oběti</t>
    </r>
    <r>
      <rPr>
        <vertAlign val="superscript"/>
        <sz val="8"/>
        <rFont val="Arial"/>
        <family val="2"/>
        <charset val="238"/>
      </rPr>
      <t>1)</t>
    </r>
  </si>
  <si>
    <r>
      <t>Victims</t>
    </r>
    <r>
      <rPr>
        <i/>
        <vertAlign val="superscript"/>
        <sz val="8"/>
        <rFont val="Arial"/>
        <family val="2"/>
        <charset val="238"/>
      </rPr>
      <t>1)</t>
    </r>
  </si>
  <si>
    <r>
      <rPr>
        <vertAlign val="superscript"/>
        <sz val="8"/>
        <rFont val="Arial"/>
        <family val="2"/>
        <charset val="238"/>
      </rPr>
      <t xml:space="preserve">1) </t>
    </r>
    <r>
      <rPr>
        <sz val="8"/>
        <rFont val="Arial"/>
        <family val="2"/>
        <charset val="238"/>
      </rPr>
      <t>Policie České republiky neeviduje oběti, ale objekty 
   napadení</t>
    </r>
  </si>
  <si>
    <t>v osobách</t>
  </si>
  <si>
    <t>Persons</t>
  </si>
  <si>
    <r>
      <rPr>
        <i/>
        <vertAlign val="superscript"/>
        <sz val="8"/>
        <rFont val="Arial"/>
        <family val="2"/>
        <charset val="238"/>
      </rPr>
      <t>2)</t>
    </r>
    <r>
      <rPr>
        <i/>
        <sz val="8"/>
        <rFont val="Arial"/>
        <family val="2"/>
        <charset val="238"/>
      </rPr>
      <t xml:space="preserve"> The source of data on prisonms is the General Directorate of the Prison Service of the Czech Republic.</t>
    </r>
  </si>
  <si>
    <r>
      <rPr>
        <vertAlign val="superscript"/>
        <sz val="8"/>
        <rFont val="Arial"/>
        <family val="2"/>
        <charset val="238"/>
      </rPr>
      <t>1)</t>
    </r>
    <r>
      <rPr>
        <sz val="8"/>
        <rFont val="Arial"/>
        <family val="2"/>
        <charset val="238"/>
      </rPr>
      <t xml:space="preserve"> číslo v závorce znamená kódy Takticko-statistické 
   klasifikace</t>
    </r>
  </si>
  <si>
    <r>
      <t xml:space="preserve">1) </t>
    </r>
    <r>
      <rPr>
        <sz val="8"/>
        <rFont val="Arial"/>
        <family val="2"/>
        <charset val="238"/>
      </rPr>
      <t>typ věznice a stupeň zabezpečení je dán mírou vnější 
   ostrahy, zajištěním bezpečnosti a způsobem uplatňování 
   resocializačních programů</t>
    </r>
  </si>
  <si>
    <t>VTOS – výkon trestu odnětí svobody</t>
  </si>
  <si>
    <r>
      <t>6 - 12. Odsouzení*</t>
    </r>
    <r>
      <rPr>
        <b/>
        <vertAlign val="superscript"/>
        <sz val="10"/>
        <rFont val="Arial"/>
        <family val="2"/>
        <charset val="238"/>
      </rPr>
      <t>)</t>
    </r>
    <r>
      <rPr>
        <b/>
        <sz val="10"/>
        <rFont val="Arial"/>
        <family val="2"/>
        <charset val="238"/>
      </rPr>
      <t xml:space="preserve"> podle počtu předchozích odsouzení ve vybraných letech</t>
    </r>
  </si>
  <si>
    <r>
      <t xml:space="preserve">           Convicts</t>
    </r>
    <r>
      <rPr>
        <i/>
        <vertAlign val="superscript"/>
        <sz val="10"/>
        <rFont val="Arial"/>
        <family val="2"/>
        <charset val="238"/>
      </rPr>
      <t xml:space="preserve">*) </t>
    </r>
    <r>
      <rPr>
        <i/>
        <sz val="10"/>
        <rFont val="Arial"/>
        <family val="2"/>
        <charset val="238"/>
      </rPr>
      <t>by sex and by number of previous sentences in selected years</t>
    </r>
  </si>
  <si>
    <r>
      <rPr>
        <vertAlign val="superscript"/>
        <sz val="8"/>
        <rFont val="Arial"/>
        <family val="2"/>
        <charset val="238"/>
      </rPr>
      <t>*)</t>
    </r>
    <r>
      <rPr>
        <sz val="8"/>
        <rFont val="Arial"/>
        <family val="2"/>
        <charset val="238"/>
      </rPr>
      <t xml:space="preserve"> data zahrnují pouze česká státní příslušnost</t>
    </r>
  </si>
  <si>
    <r>
      <rPr>
        <i/>
        <vertAlign val="superscript"/>
        <sz val="8"/>
        <rFont val="Arial"/>
        <family val="2"/>
        <charset val="238"/>
      </rPr>
      <t>*)</t>
    </r>
    <r>
      <rPr>
        <i/>
        <sz val="8"/>
        <rFont val="Arial"/>
        <family val="2"/>
        <charset val="238"/>
      </rPr>
      <t xml:space="preserve"> Includes those with the Czech citizenship only.</t>
    </r>
  </si>
  <si>
    <r>
      <rPr>
        <vertAlign val="superscript"/>
        <sz val="8"/>
        <rFont val="Arial"/>
        <family val="2"/>
        <charset val="238"/>
      </rPr>
      <t xml:space="preserve">*) </t>
    </r>
    <r>
      <rPr>
        <sz val="8"/>
        <rFont val="Arial"/>
        <family val="2"/>
        <charset val="238"/>
      </rPr>
      <t>včetně skupiny osob</t>
    </r>
  </si>
  <si>
    <r>
      <rPr>
        <vertAlign val="superscript"/>
        <sz val="8"/>
        <rFont val="Arial"/>
        <family val="2"/>
        <charset val="238"/>
      </rPr>
      <t xml:space="preserve">1) </t>
    </r>
    <r>
      <rPr>
        <sz val="8"/>
        <rFont val="Arial"/>
        <family val="2"/>
        <charset val="238"/>
      </rPr>
      <t>Policie České republiky neeviduje oběti, ale objekty napadení</t>
    </r>
  </si>
  <si>
    <r>
      <t xml:space="preserve">1) </t>
    </r>
    <r>
      <rPr>
        <sz val="8"/>
        <rFont val="Arial"/>
        <family val="2"/>
        <charset val="238"/>
      </rPr>
      <t>jsou zahrnuti bývalí příslušníci Československé federativ-
    ní republiky, u kterých není z dostupných dokladů zřej-
    mé, zda jsou občany České nebo Slovenské republiky</t>
    </r>
  </si>
  <si>
    <r>
      <rPr>
        <vertAlign val="superscript"/>
        <sz val="8"/>
        <rFont val="Arial"/>
        <family val="2"/>
        <charset val="238"/>
      </rPr>
      <t>2)</t>
    </r>
    <r>
      <rPr>
        <sz val="8"/>
        <rFont val="Arial"/>
        <family val="2"/>
        <charset val="238"/>
      </rPr>
      <t xml:space="preserve"> zdrojem dat za vězně je Generální ředitelství vězeňské 
   služby ČR</t>
    </r>
  </si>
  <si>
    <r>
      <t xml:space="preserve">1) </t>
    </r>
    <r>
      <rPr>
        <sz val="8"/>
        <rFont val="Arial"/>
        <family val="2"/>
        <charset val="238"/>
      </rPr>
      <t>je zahrnuto bakalářské studium</t>
    </r>
  </si>
  <si>
    <t>Obsah</t>
  </si>
  <si>
    <r>
      <t>6 - 1.  Zjištěné oběti</t>
    </r>
    <r>
      <rPr>
        <b/>
        <vertAlign val="superscript"/>
        <sz val="10"/>
        <rFont val="Arial"/>
        <family val="2"/>
        <charset val="238"/>
      </rPr>
      <t>*)</t>
    </r>
    <r>
      <rPr>
        <b/>
        <sz val="10"/>
        <rFont val="Arial"/>
        <family val="2"/>
        <charset val="238"/>
      </rPr>
      <t xml:space="preserve"> registrovaných trestných činů na území Česka v roce 2021</t>
    </r>
  </si>
  <si>
    <r>
      <t xml:space="preserve">          Victims</t>
    </r>
    <r>
      <rPr>
        <i/>
        <vertAlign val="superscript"/>
        <sz val="10"/>
        <rFont val="Arial"/>
        <family val="2"/>
        <charset val="238"/>
      </rPr>
      <t>*)</t>
    </r>
    <r>
      <rPr>
        <i/>
        <sz val="10"/>
        <rFont val="Arial"/>
        <family val="2"/>
        <charset val="238"/>
      </rPr>
      <t>of registered crime on the territory of Czechia in 2021</t>
    </r>
  </si>
  <si>
    <r>
      <t>6 - 3.  Oběti</t>
    </r>
    <r>
      <rPr>
        <b/>
        <vertAlign val="superscript"/>
        <sz val="10"/>
        <rFont val="Arial"/>
        <family val="2"/>
        <charset val="238"/>
      </rPr>
      <t xml:space="preserve">*) </t>
    </r>
    <r>
      <rPr>
        <b/>
        <sz val="10"/>
        <rFont val="Arial"/>
        <family val="2"/>
        <charset val="238"/>
      </rPr>
      <t>vybraných trestných činů na území České republiky v roce 2021</t>
    </r>
  </si>
  <si>
    <r>
      <t xml:space="preserve">          Victims</t>
    </r>
    <r>
      <rPr>
        <i/>
        <vertAlign val="superscript"/>
        <sz val="10"/>
        <rFont val="Arial"/>
        <family val="2"/>
        <charset val="238"/>
      </rPr>
      <t xml:space="preserve">*) </t>
    </r>
    <r>
      <rPr>
        <i/>
        <sz val="10"/>
        <rFont val="Arial"/>
        <family val="2"/>
        <charset val="238"/>
      </rPr>
      <t>of selected criminal offences on the territory of the Czech Republic in 2021</t>
    </r>
  </si>
  <si>
    <t xml:space="preserve">         Cruelty to a person living together in a dwelling or a house in 2021</t>
  </si>
  <si>
    <t>6 - 6.  Stíhané osoby podle pohlaví a druhu trestných činů v roce 2021</t>
  </si>
  <si>
    <t xml:space="preserve">          Prosecuted persons by sex and type of criminal offence in 2021</t>
  </si>
  <si>
    <t>6 - 7. Obžalovaní podle vybraných trestných činů na území České republiky v roce 2021</t>
  </si>
  <si>
    <t xml:space="preserve">         The indicted by selected criminal offence on the territory of the Czech Republic in 2021</t>
  </si>
  <si>
    <t>6 - 8. Odsouzení podle vybraných trestných činů na území České republiky v roce 2021</t>
  </si>
  <si>
    <t xml:space="preserve">        Convicts by selected criminal offence on the territory of the Czech Republic in 2021</t>
  </si>
  <si>
    <t>6 - 15. Rozhodování o výši výživného v roce 2021</t>
  </si>
  <si>
    <t>6 - 15. Decisions on the amount of maintenance in 2021</t>
  </si>
  <si>
    <t>Nebezpečné 
vyhrožování
173</t>
  </si>
  <si>
    <t xml:space="preserve">Vydírání
181
</t>
  </si>
  <si>
    <t>Úmyslné 
ublížení na 
zdraví
151</t>
  </si>
  <si>
    <t xml:space="preserve">Znásilnění
201
</t>
  </si>
  <si>
    <t xml:space="preserve">Vraždy
101 - 106
</t>
  </si>
  <si>
    <t>Kyberkriminalita</t>
  </si>
  <si>
    <r>
      <rPr>
        <vertAlign val="superscript"/>
        <sz val="8"/>
        <rFont val="Arial"/>
        <family val="2"/>
        <charset val="238"/>
      </rPr>
      <t>2)</t>
    </r>
    <r>
      <rPr>
        <sz val="8"/>
        <rFont val="Arial"/>
        <family val="2"/>
        <charset val="238"/>
      </rPr>
      <t xml:space="preserve"> Pod pojmem kyberkriminalita statistika kriminality Policie ČR eviduje všechny případy, kdy trestné činy byly spáchány buď internetem nebo ostatními počítačovými sítěmi. 
Trestné činy spáchané hlasovými službami a mobilním telefonem za kyberkriminalitu nepovažuje.</t>
    </r>
  </si>
  <si>
    <r>
      <t>Kyberkriminalita</t>
    </r>
    <r>
      <rPr>
        <vertAlign val="superscript"/>
        <sz val="8"/>
        <rFont val="Arial"/>
        <family val="2"/>
        <charset val="238"/>
      </rPr>
      <t>2)</t>
    </r>
  </si>
  <si>
    <r>
      <rPr>
        <i/>
        <vertAlign val="superscript"/>
        <sz val="8"/>
        <rFont val="Arial"/>
        <family val="2"/>
        <charset val="238"/>
      </rPr>
      <t>*)</t>
    </r>
    <r>
      <rPr>
        <i/>
        <sz val="8"/>
        <rFont val="Arial"/>
        <family val="2"/>
        <charset val="238"/>
      </rPr>
      <t xml:space="preserve"> The Police of the Czech Republic doesn´t file victims, but objects of an attack.</t>
    </r>
  </si>
  <si>
    <r>
      <t>Cybercrime</t>
    </r>
    <r>
      <rPr>
        <i/>
        <vertAlign val="superscript"/>
        <sz val="8"/>
        <rFont val="Arial"/>
        <family val="2"/>
        <charset val="238"/>
      </rPr>
      <t>2)</t>
    </r>
  </si>
  <si>
    <r>
      <rPr>
        <i/>
        <vertAlign val="superscript"/>
        <sz val="8"/>
        <rFont val="Arial"/>
        <family val="2"/>
        <charset val="238"/>
      </rPr>
      <t xml:space="preserve">2) </t>
    </r>
    <r>
      <rPr>
        <i/>
        <sz val="8"/>
        <rFont val="Arial"/>
        <family val="2"/>
        <charset val="238"/>
      </rPr>
      <t>Under the term cybercrime, the crime statistics of the Police of the Czech Republic record all cases where crimes were committed either via the Internet or other computer networks.</t>
    </r>
  </si>
  <si>
    <t>Zjištěné oběti registrovaných trestných činů na území Česka v roce 2021</t>
  </si>
  <si>
    <t>Victims of registered crime on the territory of Czechia in 2021</t>
  </si>
  <si>
    <t xml:space="preserve">6 - 4. Týrání osoby žijící ve společně obývaném bytě nebo domě v roce 2021 </t>
  </si>
  <si>
    <t>Cybercrime</t>
  </si>
  <si>
    <r>
      <rPr>
        <vertAlign val="superscript"/>
        <sz val="8"/>
        <rFont val="Arial"/>
        <family val="2"/>
        <charset val="238"/>
      </rPr>
      <t>3)</t>
    </r>
    <r>
      <rPr>
        <sz val="8"/>
        <rFont val="Arial"/>
        <family val="2"/>
        <charset val="238"/>
      </rPr>
      <t xml:space="preserve"> Pod pojmem kyberkriminalita Policie ČR evideuje 
   všechny případy, kdy trestné činy byly spáchány buď
   internetem nebo ostatními počítačovými sítěmi a kde je
   objektem napadení muž nebo žena.</t>
    </r>
  </si>
  <si>
    <r>
      <rPr>
        <i/>
        <vertAlign val="superscript"/>
        <sz val="8"/>
        <rFont val="Arial"/>
        <family val="2"/>
        <charset val="238"/>
      </rPr>
      <t>3)</t>
    </r>
    <r>
      <rPr>
        <i/>
        <sz val="8"/>
        <rFont val="Arial"/>
        <family val="2"/>
        <charset val="238"/>
      </rPr>
      <t xml:space="preserve"> The Police of the Czech Republic registers under the term
    cybercrime  all cases where crimes have been committed 
    either all cases where crimes have been committed either
    internet or other computer networks and where it is  the 
    object of the attack is a man or a woman.</t>
    </r>
  </si>
  <si>
    <t>Oběti vybraných trestných činů na území České republiky v roce 2021</t>
  </si>
  <si>
    <t>Týrání osoby žijící ve společně obývaném bytě nebo domě v roce 2021</t>
  </si>
  <si>
    <t>Stíhané osoby podle pohlaví a druhu trestných činů v roce 2021</t>
  </si>
  <si>
    <t>Victims of selected criminal offences on the territory of the Czech Republic in 2021</t>
  </si>
  <si>
    <t>Cruelty to a person living together in a dwelling or a house in 2021</t>
  </si>
  <si>
    <t>Prosecuted persons by sex and type of criminal offence in 2021</t>
  </si>
  <si>
    <t>napomenutí uděleno/vysloveno 
  soudem</t>
  </si>
  <si>
    <t>Rozhodování o výši výživného v roce 2021</t>
  </si>
  <si>
    <t>Decisions on the amount of maintenance in 2021</t>
  </si>
  <si>
    <t>Obžalovaní podle vybraných trestných činů na území České republiky v roce 2021</t>
  </si>
  <si>
    <t>Odsouzení podle vybraných trestných činů na území České republiky v roce 2021</t>
  </si>
  <si>
    <t>The indicted by selected criminal offence on the territory of the Czech Republic in 2021</t>
  </si>
  <si>
    <t>Convicts by selected criminal offence on the territory of the Czech Republic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</si>
</sst>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0\ "/>
    <numFmt numFmtId="165" formatCode="#,##0_K"/>
    <numFmt numFmtId="166" formatCode="0.0"/>
    <numFmt numFmtId="167" formatCode="#,##0&quot;  &quot;"/>
    <numFmt numFmtId="168" formatCode="0."/>
    <numFmt numFmtId="169" formatCode="#,##0&quot;        &quot;"/>
    <numFmt numFmtId="170" formatCode="0_ ;\-0\ "/>
    <numFmt numFmtId="171" formatCode="#,##0.0_ ;\-#,##0.0\ "/>
  </numFmts>
  <fonts count="50">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11"/>
      <color theme="1"/>
      <name val="Arial"/>
      <family val="2"/>
      <charset val="238"/>
    </font>
    <font>
      <b/>
      <i/>
      <sz val="10"/>
      <name val="Arial"/>
      <family val="2"/>
      <charset val="238"/>
    </font>
    <font>
      <sz val="10"/>
      <name val="Arial CE"/>
      <charset val="238"/>
    </font>
    <font>
      <i/>
      <sz val="10"/>
      <name val="Arial"/>
      <family val="2"/>
      <charset val="238"/>
    </font>
    <font>
      <sz val="8"/>
      <name val="Arial"/>
      <family val="2"/>
      <charset val="238"/>
    </font>
    <font>
      <i/>
      <sz val="8"/>
      <name val="Arial"/>
      <family val="2"/>
      <charset val="238"/>
    </font>
    <font>
      <vertAlign val="superscript"/>
      <sz val="8"/>
      <name val="Arial"/>
      <family val="2"/>
      <charset val="238"/>
    </font>
    <font>
      <i/>
      <vertAlign val="superscript"/>
      <sz val="8"/>
      <name val="Arial"/>
      <family val="2"/>
      <charset val="238"/>
    </font>
    <font>
      <sz val="10"/>
      <name val="Times New Roman"/>
      <family val="1"/>
      <charset val="238"/>
    </font>
    <font>
      <b/>
      <sz val="8"/>
      <name val="Arial"/>
      <family val="2"/>
      <charset val="238"/>
    </font>
    <font>
      <i/>
      <sz val="10"/>
      <color theme="1"/>
      <name val="Arial"/>
      <family val="2"/>
      <charset val="238"/>
    </font>
    <font>
      <sz val="10"/>
      <name val="Arial CE"/>
      <family val="2"/>
      <charset val="238"/>
    </font>
    <font>
      <sz val="8"/>
      <color theme="1"/>
      <name val="Arial"/>
      <family val="2"/>
      <charset val="238"/>
    </font>
    <font>
      <sz val="10"/>
      <name val="Times New Roman CE"/>
      <family val="1"/>
      <charset val="238"/>
    </font>
    <font>
      <b/>
      <sz val="8"/>
      <color theme="1"/>
      <name val="Arial"/>
      <family val="2"/>
      <charset val="238"/>
    </font>
    <font>
      <i/>
      <sz val="8"/>
      <color theme="1"/>
      <name val="Arial"/>
      <family val="2"/>
      <charset val="238"/>
    </font>
    <font>
      <i/>
      <vertAlign val="superscript"/>
      <sz val="8"/>
      <color theme="1"/>
      <name val="Arial"/>
      <family val="2"/>
      <charset val="238"/>
    </font>
    <font>
      <b/>
      <sz val="10"/>
      <color theme="1"/>
      <name val="Arial"/>
      <family val="2"/>
      <charset val="238"/>
    </font>
    <font>
      <i/>
      <sz val="11"/>
      <color theme="1"/>
      <name val="Arial"/>
      <family val="2"/>
      <charset val="238"/>
    </font>
    <font>
      <sz val="10"/>
      <name val="Arial CE"/>
    </font>
    <font>
      <sz val="11"/>
      <color indexed="8"/>
      <name val="Calibri"/>
      <family val="2"/>
      <charset val="238"/>
    </font>
    <font>
      <u/>
      <sz val="11"/>
      <color theme="10"/>
      <name val="Calibri"/>
      <family val="2"/>
      <charset val="238"/>
      <scheme val="minor"/>
    </font>
    <font>
      <vertAlign val="superscript"/>
      <sz val="8"/>
      <color theme="1"/>
      <name val="Arial"/>
      <family val="2"/>
      <charset val="238"/>
    </font>
    <font>
      <b/>
      <i/>
      <sz val="8"/>
      <name val="Arial"/>
      <family val="2"/>
      <charset val="238"/>
    </font>
    <font>
      <u/>
      <sz val="10"/>
      <color theme="10"/>
      <name val="Arial"/>
      <family val="2"/>
      <charset val="238"/>
    </font>
    <font>
      <sz val="10"/>
      <color theme="1"/>
      <name val="Arial"/>
      <family val="2"/>
      <charset val="238"/>
    </font>
    <font>
      <i/>
      <u/>
      <sz val="10"/>
      <color theme="10"/>
      <name val="Arial"/>
      <family val="2"/>
      <charset val="238"/>
    </font>
    <font>
      <b/>
      <i/>
      <sz val="10"/>
      <color theme="1"/>
      <name val="Arial"/>
      <family val="2"/>
      <charset val="238"/>
    </font>
    <font>
      <b/>
      <sz val="11"/>
      <color theme="1"/>
      <name val="Arial"/>
      <family val="2"/>
      <charset val="238"/>
    </font>
    <font>
      <b/>
      <vertAlign val="superscript"/>
      <sz val="10"/>
      <name val="Arial"/>
      <family val="2"/>
      <charset val="238"/>
    </font>
    <font>
      <i/>
      <vertAlign val="superscript"/>
      <sz val="10"/>
      <name val="Arial"/>
      <family val="2"/>
      <charset val="238"/>
    </font>
    <font>
      <sz val="10"/>
      <name val="Geneva"/>
      <family val="2"/>
      <charset val="238"/>
    </font>
    <font>
      <b/>
      <i/>
      <sz val="8"/>
      <color theme="1"/>
      <name val="Arial"/>
      <family val="2"/>
      <charset val="238"/>
    </font>
    <font>
      <sz val="8"/>
      <color indexed="60"/>
      <name val="Arial"/>
      <family val="2"/>
      <charset val="238"/>
    </font>
    <font>
      <sz val="8"/>
      <color indexed="10"/>
      <name val="Arial"/>
      <family val="2"/>
      <charset val="238"/>
    </font>
    <font>
      <b/>
      <vertAlign val="superscript"/>
      <sz val="8"/>
      <name val="Arial"/>
      <family val="2"/>
      <charset val="238"/>
    </font>
    <font>
      <b/>
      <i/>
      <vertAlign val="superscript"/>
      <sz val="8"/>
      <name val="Arial"/>
      <family val="2"/>
      <charset val="238"/>
    </font>
    <font>
      <b/>
      <sz val="10"/>
      <name val="Arial CE"/>
      <family val="2"/>
      <charset val="238"/>
    </font>
    <font>
      <sz val="10"/>
      <color indexed="8"/>
      <name val="Arial CE"/>
      <family val="2"/>
      <charset val="238"/>
    </font>
    <font>
      <sz val="8"/>
      <color theme="1"/>
      <name val="Calibri"/>
      <family val="2"/>
      <charset val="238"/>
      <scheme val="minor"/>
    </font>
    <font>
      <sz val="7"/>
      <color theme="1"/>
      <name val="Arial"/>
      <family val="2"/>
      <charset val="238"/>
    </font>
    <font>
      <sz val="10"/>
      <color rgb="FFFF0000"/>
      <name val="Arial"/>
      <family val="2"/>
      <charset val="238"/>
    </font>
    <font>
      <sz val="8"/>
      <name val="Arial CE"/>
      <family val="2"/>
      <charset val="238"/>
    </font>
    <font>
      <sz val="8"/>
      <color indexed="8"/>
      <name val="Arial"/>
      <family val="2"/>
      <charset val="238"/>
    </font>
    <font>
      <b/>
      <sz val="11"/>
      <color theme="1"/>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indexed="9"/>
        <bgColor indexed="9"/>
      </patternFill>
    </fill>
  </fills>
  <borders count="53">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top/>
      <bottom style="medium">
        <color indexed="8"/>
      </bottom>
      <diagonal/>
    </border>
    <border>
      <left style="thin">
        <color indexed="64"/>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style="thin">
        <color indexed="64"/>
      </left>
      <right/>
      <top/>
      <bottom style="medium">
        <color indexed="8"/>
      </bottom>
      <diagonal/>
    </border>
    <border>
      <left style="thin">
        <color indexed="8"/>
      </left>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top style="medium">
        <color auto="1"/>
      </top>
      <bottom style="medium">
        <color auto="1"/>
      </bottom>
      <diagonal/>
    </border>
  </borders>
  <cellStyleXfs count="14">
    <xf numFmtId="0" fontId="0" fillId="0" borderId="0"/>
    <xf numFmtId="0" fontId="2" fillId="0" borderId="0">
      <alignment vertical="top"/>
    </xf>
    <xf numFmtId="0" fontId="12" fillId="0" borderId="0"/>
    <xf numFmtId="0" fontId="1" fillId="0" borderId="0"/>
    <xf numFmtId="0" fontId="15" fillId="0" borderId="0"/>
    <xf numFmtId="0" fontId="6" fillId="2" borderId="0" applyFont="0" applyFill="0" applyBorder="0" applyAlignment="0" applyProtection="0"/>
    <xf numFmtId="165" fontId="17" fillId="0" borderId="0"/>
    <xf numFmtId="0" fontId="23" fillId="0" borderId="0"/>
    <xf numFmtId="0" fontId="1" fillId="0" borderId="0"/>
    <xf numFmtId="0" fontId="24" fillId="0" borderId="0"/>
    <xf numFmtId="0" fontId="25" fillId="0" borderId="0" applyNumberFormat="0" applyFill="0" applyBorder="0" applyAlignment="0" applyProtection="0"/>
    <xf numFmtId="9" fontId="1" fillId="0" borderId="0" applyFont="0" applyFill="0" applyBorder="0" applyAlignment="0" applyProtection="0"/>
    <xf numFmtId="0" fontId="35" fillId="0" borderId="0"/>
    <xf numFmtId="9" fontId="42" fillId="0" borderId="0" applyFont="0" applyFill="0" applyBorder="0" applyAlignment="0" applyProtection="0"/>
  </cellStyleXfs>
  <cellXfs count="595">
    <xf numFmtId="0" fontId="0" fillId="0" borderId="0" xfId="0"/>
    <xf numFmtId="0" fontId="3" fillId="0" borderId="0" xfId="1" applyFont="1" applyFill="1" applyAlignment="1"/>
    <xf numFmtId="0" fontId="4" fillId="0" borderId="0" xfId="0" applyFont="1" applyFill="1"/>
    <xf numFmtId="0" fontId="4" fillId="0" borderId="0" xfId="0" applyFont="1" applyFill="1" applyBorder="1"/>
    <xf numFmtId="0" fontId="16" fillId="0" borderId="0" xfId="0" applyFont="1" applyFill="1" applyAlignment="1">
      <alignment wrapText="1"/>
    </xf>
    <xf numFmtId="0" fontId="4" fillId="0" borderId="0" xfId="0" applyFont="1" applyFill="1" applyAlignment="1">
      <alignment wrapText="1"/>
    </xf>
    <xf numFmtId="0" fontId="5" fillId="0" borderId="0" xfId="1" applyFont="1" applyFill="1" applyAlignment="1">
      <alignment horizontal="left"/>
    </xf>
    <xf numFmtId="0" fontId="5" fillId="0" borderId="0" xfId="0" applyFont="1" applyFill="1" applyAlignment="1">
      <alignment horizontal="right"/>
    </xf>
    <xf numFmtId="0" fontId="2" fillId="0" borderId="0" xfId="0" applyFont="1" applyFill="1" applyAlignment="1"/>
    <xf numFmtId="0" fontId="8" fillId="0" borderId="3" xfId="0" applyFont="1" applyFill="1" applyBorder="1" applyAlignment="1">
      <alignment horizontal="left" indent="1"/>
    </xf>
    <xf numFmtId="0" fontId="9" fillId="0" borderId="4" xfId="0" applyFont="1" applyFill="1" applyBorder="1" applyAlignment="1">
      <alignment horizontal="left" indent="2"/>
    </xf>
    <xf numFmtId="0" fontId="29" fillId="0" borderId="0" xfId="0" applyFont="1"/>
    <xf numFmtId="0" fontId="14" fillId="0" borderId="0" xfId="0" applyFont="1"/>
    <xf numFmtId="49" fontId="28" fillId="0" borderId="0" xfId="10" applyNumberFormat="1" applyFont="1" applyAlignment="1">
      <alignment horizontal="right"/>
    </xf>
    <xf numFmtId="49" fontId="30" fillId="0" borderId="0" xfId="10" applyNumberFormat="1" applyFont="1" applyAlignment="1">
      <alignment horizontal="right"/>
    </xf>
    <xf numFmtId="0" fontId="21" fillId="0" borderId="0" xfId="0" applyFont="1"/>
    <xf numFmtId="0" fontId="31" fillId="0" borderId="0" xfId="0" applyFont="1"/>
    <xf numFmtId="17" fontId="28" fillId="0" borderId="0" xfId="10" applyNumberFormat="1" applyFont="1"/>
    <xf numFmtId="0" fontId="3" fillId="0" borderId="0" xfId="3" applyFont="1" applyFill="1"/>
    <xf numFmtId="0" fontId="2" fillId="0" borderId="0" xfId="3" applyFont="1" applyFill="1" applyAlignment="1">
      <alignment horizontal="center"/>
    </xf>
    <xf numFmtId="0" fontId="2" fillId="0" borderId="0" xfId="3" applyFont="1" applyFill="1"/>
    <xf numFmtId="0" fontId="31" fillId="0" borderId="0" xfId="0" applyFont="1" applyFill="1" applyAlignment="1">
      <alignment horizontal="right"/>
    </xf>
    <xf numFmtId="0" fontId="32" fillId="0" borderId="0" xfId="0" applyFont="1" applyFill="1" applyAlignment="1">
      <alignment horizontal="right"/>
    </xf>
    <xf numFmtId="0" fontId="8" fillId="0" borderId="0" xfId="3" applyFont="1" applyFill="1"/>
    <xf numFmtId="0" fontId="9" fillId="0" borderId="0" xfId="3" applyFont="1" applyFill="1" applyBorder="1" applyAlignment="1">
      <alignment horizontal="right"/>
    </xf>
    <xf numFmtId="0" fontId="2" fillId="0" borderId="0" xfId="3" applyFont="1" applyFill="1" applyBorder="1" applyAlignment="1"/>
    <xf numFmtId="0" fontId="8" fillId="0" borderId="15" xfId="3" applyFont="1" applyFill="1" applyBorder="1" applyAlignment="1">
      <alignment horizontal="center"/>
    </xf>
    <xf numFmtId="0" fontId="9" fillId="0" borderId="12" xfId="3" applyFont="1" applyFill="1" applyBorder="1" applyAlignment="1">
      <alignment horizontal="center" vertical="center"/>
    </xf>
    <xf numFmtId="0" fontId="9" fillId="0" borderId="12" xfId="3" applyFont="1" applyFill="1" applyBorder="1" applyAlignment="1">
      <alignment horizontal="center" vertical="center" wrapText="1"/>
    </xf>
    <xf numFmtId="0" fontId="13" fillId="0" borderId="3" xfId="3" applyFont="1" applyFill="1" applyBorder="1" applyAlignment="1">
      <alignment horizontal="left"/>
    </xf>
    <xf numFmtId="0" fontId="27" fillId="0" borderId="4" xfId="3" applyFont="1" applyFill="1" applyBorder="1" applyAlignment="1"/>
    <xf numFmtId="0" fontId="8" fillId="0" borderId="3" xfId="3" applyFont="1" applyFill="1" applyBorder="1" applyAlignment="1">
      <alignment horizontal="left" indent="1"/>
    </xf>
    <xf numFmtId="164" fontId="8" fillId="0" borderId="14" xfId="3" applyNumberFormat="1" applyFont="1" applyFill="1" applyBorder="1" applyAlignment="1">
      <alignment horizontal="center"/>
    </xf>
    <xf numFmtId="0" fontId="9" fillId="0" borderId="4" xfId="3" applyFont="1" applyFill="1" applyBorder="1" applyAlignment="1">
      <alignment horizontal="left" indent="1"/>
    </xf>
    <xf numFmtId="0" fontId="8" fillId="0" borderId="3" xfId="3" applyFont="1" applyFill="1" applyBorder="1" applyAlignment="1">
      <alignment horizontal="left" wrapText="1" indent="1"/>
    </xf>
    <xf numFmtId="0" fontId="9" fillId="0" borderId="4" xfId="3" applyFont="1" applyFill="1" applyBorder="1" applyAlignment="1">
      <alignment horizontal="left" wrapText="1" indent="1"/>
    </xf>
    <xf numFmtId="168" fontId="8" fillId="0" borderId="3" xfId="12" applyNumberFormat="1" applyFont="1" applyFill="1" applyBorder="1" applyAlignment="1">
      <alignment horizontal="left" indent="1"/>
    </xf>
    <xf numFmtId="167" fontId="8" fillId="0" borderId="0" xfId="3" applyNumberFormat="1" applyFont="1" applyFill="1" applyBorder="1" applyAlignment="1">
      <alignment horizontal="center"/>
    </xf>
    <xf numFmtId="167" fontId="8" fillId="0" borderId="0" xfId="3" applyNumberFormat="1" applyFont="1" applyFill="1" applyBorder="1" applyAlignment="1">
      <alignment horizontal="center" vertical="center"/>
    </xf>
    <xf numFmtId="0" fontId="4" fillId="0" borderId="0" xfId="0" applyFont="1" applyFill="1" applyAlignment="1">
      <alignment horizontal="left" indent="2"/>
    </xf>
    <xf numFmtId="0" fontId="16" fillId="0" borderId="0" xfId="0" applyFont="1" applyFill="1" applyAlignment="1"/>
    <xf numFmtId="0" fontId="29" fillId="0" borderId="0" xfId="0" applyFont="1" applyFill="1"/>
    <xf numFmtId="0" fontId="16" fillId="0" borderId="0" xfId="0" applyFont="1" applyFill="1"/>
    <xf numFmtId="0" fontId="7" fillId="0" borderId="0" xfId="3" applyFont="1" applyFill="1" applyAlignment="1">
      <alignment horizontal="right"/>
    </xf>
    <xf numFmtId="0" fontId="9" fillId="0" borderId="0" xfId="3" applyFont="1" applyFill="1" applyAlignment="1">
      <alignment horizontal="right"/>
    </xf>
    <xf numFmtId="164" fontId="13" fillId="0" borderId="15" xfId="3" applyNumberFormat="1" applyFont="1" applyFill="1" applyBorder="1" applyAlignment="1"/>
    <xf numFmtId="164" fontId="13" fillId="0" borderId="1" xfId="3" applyNumberFormat="1" applyFont="1" applyFill="1" applyBorder="1" applyAlignment="1"/>
    <xf numFmtId="164" fontId="18" fillId="0" borderId="15" xfId="0" applyNumberFormat="1" applyFont="1" applyFill="1" applyBorder="1"/>
    <xf numFmtId="164" fontId="18" fillId="0" borderId="1" xfId="0" applyNumberFormat="1" applyFont="1" applyFill="1" applyBorder="1"/>
    <xf numFmtId="164" fontId="18" fillId="0" borderId="16" xfId="0" applyNumberFormat="1" applyFont="1" applyFill="1" applyBorder="1" applyAlignment="1">
      <alignment horizontal="center"/>
    </xf>
    <xf numFmtId="164" fontId="16" fillId="0" borderId="14" xfId="0" applyNumberFormat="1" applyFont="1" applyFill="1" applyBorder="1"/>
    <xf numFmtId="164" fontId="16" fillId="0" borderId="3" xfId="0" applyNumberFormat="1" applyFont="1" applyFill="1" applyBorder="1"/>
    <xf numFmtId="164" fontId="4" fillId="0" borderId="3" xfId="0" applyNumberFormat="1" applyFont="1" applyFill="1" applyBorder="1"/>
    <xf numFmtId="164" fontId="16" fillId="0" borderId="0" xfId="0" applyNumberFormat="1" applyFont="1" applyFill="1" applyBorder="1" applyAlignment="1">
      <alignment horizontal="center"/>
    </xf>
    <xf numFmtId="164" fontId="8" fillId="0" borderId="3" xfId="3" applyNumberFormat="1" applyFont="1" applyFill="1" applyBorder="1" applyAlignment="1"/>
    <xf numFmtId="164" fontId="16" fillId="0" borderId="3" xfId="0" applyNumberFormat="1" applyFont="1" applyFill="1" applyBorder="1" applyAlignment="1">
      <alignment horizontal="center"/>
    </xf>
    <xf numFmtId="164" fontId="16" fillId="0" borderId="14" xfId="0" applyNumberFormat="1" applyFont="1" applyFill="1" applyBorder="1" applyAlignment="1">
      <alignment horizontal="center"/>
    </xf>
    <xf numFmtId="164" fontId="8" fillId="0" borderId="14" xfId="3" applyNumberFormat="1" applyFont="1" applyFill="1" applyBorder="1" applyAlignment="1"/>
    <xf numFmtId="164" fontId="13" fillId="0" borderId="14" xfId="3" applyNumberFormat="1" applyFont="1" applyFill="1" applyBorder="1"/>
    <xf numFmtId="164" fontId="13" fillId="0" borderId="3" xfId="3" applyNumberFormat="1" applyFont="1" applyFill="1" applyBorder="1"/>
    <xf numFmtId="164" fontId="18" fillId="0" borderId="14" xfId="0" applyNumberFormat="1" applyFont="1" applyFill="1" applyBorder="1"/>
    <xf numFmtId="164" fontId="18" fillId="0" borderId="3" xfId="0" applyNumberFormat="1" applyFont="1" applyFill="1" applyBorder="1"/>
    <xf numFmtId="164" fontId="18" fillId="0" borderId="0" xfId="0" applyNumberFormat="1" applyFont="1" applyFill="1" applyBorder="1"/>
    <xf numFmtId="164" fontId="18" fillId="0" borderId="3" xfId="0" applyNumberFormat="1" applyFont="1" applyFill="1" applyBorder="1" applyAlignment="1">
      <alignment horizontal="center"/>
    </xf>
    <xf numFmtId="164" fontId="16" fillId="0" borderId="0" xfId="0" applyNumberFormat="1" applyFont="1" applyFill="1" applyBorder="1"/>
    <xf numFmtId="164" fontId="8" fillId="0" borderId="14" xfId="3" applyNumberFormat="1" applyFont="1" applyFill="1" applyBorder="1" applyAlignment="1">
      <alignment horizontal="left" indent="2"/>
    </xf>
    <xf numFmtId="164" fontId="8" fillId="0" borderId="3" xfId="3" applyNumberFormat="1" applyFont="1" applyFill="1" applyBorder="1" applyAlignment="1">
      <alignment horizontal="left" indent="2"/>
    </xf>
    <xf numFmtId="164" fontId="8" fillId="0" borderId="3" xfId="3" applyNumberFormat="1" applyFont="1" applyFill="1" applyBorder="1"/>
    <xf numFmtId="164" fontId="8" fillId="0" borderId="14" xfId="3" applyNumberFormat="1" applyFont="1" applyFill="1" applyBorder="1"/>
    <xf numFmtId="164" fontId="18" fillId="0" borderId="0" xfId="0" applyNumberFormat="1" applyFont="1" applyFill="1" applyBorder="1" applyAlignment="1">
      <alignment horizontal="center"/>
    </xf>
    <xf numFmtId="164" fontId="18" fillId="0" borderId="14" xfId="0" applyNumberFormat="1" applyFont="1" applyFill="1" applyBorder="1" applyAlignment="1">
      <alignment horizontal="center"/>
    </xf>
    <xf numFmtId="164" fontId="18" fillId="0" borderId="14" xfId="0" applyNumberFormat="1" applyFont="1" applyFill="1" applyBorder="1" applyAlignment="1"/>
    <xf numFmtId="164" fontId="18" fillId="0" borderId="3" xfId="0" applyNumberFormat="1" applyFont="1" applyFill="1" applyBorder="1" applyAlignment="1"/>
    <xf numFmtId="164" fontId="16" fillId="0" borderId="14" xfId="0" applyNumberFormat="1" applyFont="1" applyFill="1" applyBorder="1" applyAlignment="1"/>
    <xf numFmtId="164" fontId="16" fillId="0" borderId="3" xfId="0" applyNumberFormat="1" applyFont="1" applyFill="1" applyBorder="1" applyAlignment="1"/>
    <xf numFmtId="0" fontId="18" fillId="0" borderId="14" xfId="0" applyFont="1" applyFill="1" applyBorder="1" applyAlignment="1">
      <alignment horizontal="left"/>
    </xf>
    <xf numFmtId="164" fontId="18" fillId="0" borderId="14" xfId="0" applyNumberFormat="1" applyFont="1" applyFill="1" applyBorder="1" applyAlignment="1">
      <alignment horizontal="right"/>
    </xf>
    <xf numFmtId="0" fontId="36" fillId="0" borderId="0" xfId="0" applyFont="1" applyFill="1" applyBorder="1"/>
    <xf numFmtId="164" fontId="16" fillId="0" borderId="14" xfId="0" applyNumberFormat="1" applyFont="1" applyFill="1" applyBorder="1" applyAlignment="1">
      <alignment horizontal="right"/>
    </xf>
    <xf numFmtId="164" fontId="16" fillId="0" borderId="3" xfId="0" applyNumberFormat="1" applyFont="1" applyFill="1" applyBorder="1" applyAlignment="1">
      <alignment horizontal="right"/>
    </xf>
    <xf numFmtId="164" fontId="4" fillId="0" borderId="0" xfId="0" applyNumberFormat="1" applyFont="1" applyFill="1" applyBorder="1"/>
    <xf numFmtId="0" fontId="8" fillId="0" borderId="0" xfId="3" applyFont="1" applyFill="1" applyAlignment="1"/>
    <xf numFmtId="0" fontId="9" fillId="0" borderId="0" xfId="3" applyFont="1" applyFill="1" applyAlignment="1">
      <alignment horizontal="left" indent="5"/>
    </xf>
    <xf numFmtId="0" fontId="4" fillId="0" borderId="0" xfId="0" applyFont="1" applyFill="1" applyAlignment="1">
      <alignment horizontal="left" indent="5"/>
    </xf>
    <xf numFmtId="164" fontId="4" fillId="0" borderId="0" xfId="0" applyNumberFormat="1" applyFont="1" applyFill="1" applyBorder="1" applyAlignment="1">
      <alignment horizontal="left" indent="5"/>
    </xf>
    <xf numFmtId="164" fontId="16" fillId="0" borderId="0" xfId="0" applyNumberFormat="1" applyFont="1" applyFill="1" applyBorder="1" applyAlignment="1">
      <alignment horizontal="left" indent="5"/>
    </xf>
    <xf numFmtId="0" fontId="5" fillId="0" borderId="0" xfId="3" applyFont="1" applyFill="1" applyAlignment="1">
      <alignment horizontal="right"/>
    </xf>
    <xf numFmtId="0" fontId="19" fillId="0" borderId="0" xfId="0" applyFont="1" applyFill="1"/>
    <xf numFmtId="0" fontId="19" fillId="0" borderId="0" xfId="0" applyFont="1" applyFill="1" applyBorder="1" applyAlignment="1">
      <alignment horizontal="right"/>
    </xf>
    <xf numFmtId="169" fontId="8" fillId="0" borderId="10" xfId="3" applyNumberFormat="1" applyFont="1" applyFill="1" applyBorder="1" applyAlignment="1">
      <alignment horizontal="center"/>
    </xf>
    <xf numFmtId="169" fontId="8" fillId="0" borderId="8" xfId="3" applyNumberFormat="1" applyFont="1" applyFill="1" applyBorder="1" applyAlignment="1">
      <alignment horizontal="center"/>
    </xf>
    <xf numFmtId="169" fontId="9" fillId="0" borderId="13" xfId="3" applyNumberFormat="1" applyFont="1" applyFill="1" applyBorder="1" applyAlignment="1">
      <alignment horizontal="center"/>
    </xf>
    <xf numFmtId="169" fontId="9" fillId="0" borderId="11" xfId="3" applyNumberFormat="1" applyFont="1" applyFill="1" applyBorder="1" applyAlignment="1">
      <alignment horizontal="center"/>
    </xf>
    <xf numFmtId="0" fontId="13" fillId="0" borderId="1" xfId="3" applyFont="1" applyFill="1" applyBorder="1" applyAlignment="1"/>
    <xf numFmtId="0" fontId="36" fillId="0" borderId="4" xfId="0" applyFont="1" applyFill="1" applyBorder="1"/>
    <xf numFmtId="0" fontId="13" fillId="0" borderId="3" xfId="3" applyFont="1" applyFill="1" applyBorder="1" applyAlignment="1">
      <alignment horizontal="left" wrapText="1"/>
    </xf>
    <xf numFmtId="0" fontId="36" fillId="0" borderId="4" xfId="0" applyFont="1" applyFill="1" applyBorder="1" applyAlignment="1">
      <alignment wrapText="1"/>
    </xf>
    <xf numFmtId="0" fontId="8" fillId="0" borderId="3" xfId="3" applyNumberFormat="1" applyFont="1" applyFill="1" applyBorder="1" applyAlignment="1">
      <alignment horizontal="left" indent="1"/>
    </xf>
    <xf numFmtId="0" fontId="9" fillId="0" borderId="4" xfId="3" applyNumberFormat="1" applyFont="1" applyFill="1" applyBorder="1" applyAlignment="1">
      <alignment horizontal="left" indent="1"/>
    </xf>
    <xf numFmtId="167" fontId="4" fillId="0" borderId="0" xfId="0" applyNumberFormat="1" applyFont="1" applyFill="1"/>
    <xf numFmtId="0" fontId="19" fillId="0" borderId="4" xfId="0" applyFont="1" applyFill="1" applyBorder="1" applyAlignment="1">
      <alignment horizontal="left" indent="1"/>
    </xf>
    <xf numFmtId="0" fontId="36" fillId="0" borderId="0" xfId="0" applyFont="1" applyFill="1" applyBorder="1" applyAlignment="1">
      <alignment wrapText="1"/>
    </xf>
    <xf numFmtId="0" fontId="19" fillId="0" borderId="0" xfId="0" applyFont="1" applyFill="1" applyBorder="1" applyAlignment="1">
      <alignment horizontal="left" indent="1"/>
    </xf>
    <xf numFmtId="0" fontId="19" fillId="0" borderId="0" xfId="0" applyFont="1" applyFill="1" applyBorder="1" applyAlignment="1">
      <alignment horizontal="left" wrapText="1" indent="1"/>
    </xf>
    <xf numFmtId="0" fontId="16" fillId="0" borderId="3" xfId="0" applyFont="1" applyFill="1" applyBorder="1" applyAlignment="1">
      <alignment horizontal="left" indent="1"/>
    </xf>
    <xf numFmtId="164" fontId="4" fillId="0" borderId="0" xfId="0" applyNumberFormat="1" applyFont="1" applyFill="1" applyAlignment="1"/>
    <xf numFmtId="0" fontId="4" fillId="0" borderId="0" xfId="0" applyFont="1" applyFill="1" applyAlignment="1"/>
    <xf numFmtId="0" fontId="9" fillId="0" borderId="0" xfId="3" applyFont="1" applyFill="1" applyBorder="1" applyAlignment="1">
      <alignment horizontal="left" indent="1"/>
    </xf>
    <xf numFmtId="0" fontId="8" fillId="0" borderId="0" xfId="3" applyFont="1" applyFill="1" applyBorder="1" applyAlignment="1">
      <alignment horizontal="left" vertical="top" wrapText="1" indent="3"/>
    </xf>
    <xf numFmtId="167" fontId="37" fillId="0" borderId="0" xfId="3" applyNumberFormat="1" applyFont="1" applyFill="1" applyBorder="1" applyAlignment="1">
      <alignment horizontal="right"/>
    </xf>
    <xf numFmtId="167" fontId="38" fillId="0" borderId="0" xfId="3" applyNumberFormat="1" applyFont="1" applyFill="1" applyBorder="1" applyAlignment="1">
      <alignment horizontal="right"/>
    </xf>
    <xf numFmtId="0" fontId="22" fillId="0" borderId="0" xfId="0" applyFont="1" applyFill="1" applyAlignment="1">
      <alignment wrapText="1"/>
    </xf>
    <xf numFmtId="0" fontId="3" fillId="0" borderId="0" xfId="0" applyFont="1" applyFill="1" applyAlignment="1">
      <alignment horizontal="left"/>
    </xf>
    <xf numFmtId="0" fontId="2" fillId="0" borderId="0" xfId="0" applyFont="1" applyFill="1"/>
    <xf numFmtId="0" fontId="7" fillId="0" borderId="0" xfId="0" applyFont="1" applyFill="1" applyAlignment="1">
      <alignment horizontal="left" indent="2"/>
    </xf>
    <xf numFmtId="0" fontId="8" fillId="0" borderId="0" xfId="0" applyFont="1" applyFill="1" applyAlignment="1"/>
    <xf numFmtId="0" fontId="2" fillId="0" borderId="0" xfId="0" applyFont="1" applyFill="1" applyAlignment="1">
      <alignment wrapText="1"/>
    </xf>
    <xf numFmtId="0" fontId="2" fillId="0" borderId="0" xfId="0" applyFont="1" applyFill="1" applyAlignment="1">
      <alignment horizontal="right" wrapText="1"/>
    </xf>
    <xf numFmtId="0" fontId="9" fillId="0" borderId="0" xfId="0" applyFont="1" applyFill="1" applyAlignment="1">
      <alignment horizontal="right"/>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13" fillId="0" borderId="1" xfId="0" applyFont="1" applyFill="1" applyBorder="1"/>
    <xf numFmtId="164" fontId="13" fillId="0" borderId="15" xfId="0" applyNumberFormat="1" applyFont="1" applyFill="1" applyBorder="1" applyAlignment="1"/>
    <xf numFmtId="0" fontId="27" fillId="0" borderId="2" xfId="0" applyFont="1" applyFill="1" applyBorder="1" applyAlignment="1">
      <alignment horizontal="left" wrapText="1"/>
    </xf>
    <xf numFmtId="164" fontId="8" fillId="0" borderId="3" xfId="0" applyNumberFormat="1" applyFont="1" applyFill="1" applyBorder="1" applyAlignment="1"/>
    <xf numFmtId="164" fontId="8" fillId="0" borderId="4" xfId="0" applyNumberFormat="1" applyFont="1" applyFill="1" applyBorder="1" applyAlignment="1"/>
    <xf numFmtId="164" fontId="8" fillId="0" borderId="14" xfId="0" applyNumberFormat="1" applyFont="1" applyFill="1" applyBorder="1" applyAlignment="1"/>
    <xf numFmtId="0" fontId="9" fillId="0" borderId="4" xfId="0" applyFont="1" applyFill="1" applyBorder="1" applyAlignment="1">
      <alignment horizontal="left" indent="1"/>
    </xf>
    <xf numFmtId="0" fontId="13" fillId="0" borderId="3" xfId="0" applyFont="1" applyFill="1" applyBorder="1"/>
    <xf numFmtId="164" fontId="13" fillId="0" borderId="14" xfId="0" applyNumberFormat="1" applyFont="1" applyFill="1" applyBorder="1" applyAlignment="1"/>
    <xf numFmtId="0" fontId="27" fillId="0" borderId="4" xfId="0" applyFont="1" applyFill="1" applyBorder="1" applyAlignment="1">
      <alignment horizontal="left"/>
    </xf>
    <xf numFmtId="164" fontId="8" fillId="0" borderId="0" xfId="0" applyNumberFormat="1" applyFont="1" applyFill="1" applyBorder="1" applyAlignment="1"/>
    <xf numFmtId="0" fontId="13" fillId="0" borderId="3" xfId="0" applyFont="1" applyFill="1" applyBorder="1" applyAlignment="1">
      <alignment wrapText="1"/>
    </xf>
    <xf numFmtId="164" fontId="13" fillId="0" borderId="14" xfId="0" applyNumberFormat="1" applyFont="1" applyFill="1" applyBorder="1" applyAlignment="1">
      <alignment horizontal="center"/>
    </xf>
    <xf numFmtId="0" fontId="27" fillId="0" borderId="4" xfId="0" applyFont="1" applyFill="1" applyBorder="1" applyAlignment="1">
      <alignment wrapText="1"/>
    </xf>
    <xf numFmtId="164" fontId="8" fillId="0" borderId="3" xfId="0" applyNumberFormat="1" applyFont="1" applyFill="1" applyBorder="1" applyAlignment="1">
      <alignment horizontal="center"/>
    </xf>
    <xf numFmtId="164" fontId="13" fillId="0" borderId="3" xfId="0" applyNumberFormat="1" applyFont="1" applyFill="1" applyBorder="1" applyAlignment="1">
      <alignment horizontal="center"/>
    </xf>
    <xf numFmtId="164" fontId="13" fillId="0" borderId="4" xfId="0" applyNumberFormat="1" applyFont="1" applyFill="1" applyBorder="1" applyAlignment="1"/>
    <xf numFmtId="0" fontId="27" fillId="0" borderId="4" xfId="0" applyFont="1" applyFill="1" applyBorder="1"/>
    <xf numFmtId="164" fontId="13" fillId="0" borderId="14" xfId="0" applyNumberFormat="1" applyFont="1" applyFill="1" applyBorder="1" applyAlignment="1">
      <alignment horizontal="right"/>
    </xf>
    <xf numFmtId="0" fontId="8" fillId="0" borderId="3" xfId="0" applyFont="1" applyFill="1" applyBorder="1" applyAlignment="1">
      <alignment horizontal="left" wrapText="1" indent="1"/>
    </xf>
    <xf numFmtId="0" fontId="9" fillId="0" borderId="4" xfId="0" applyFont="1" applyFill="1" applyBorder="1" applyAlignment="1">
      <alignment horizontal="left" wrapText="1" indent="1"/>
    </xf>
    <xf numFmtId="0" fontId="8" fillId="0" borderId="3" xfId="0" applyFont="1" applyFill="1" applyBorder="1" applyAlignment="1">
      <alignment horizontal="left" indent="2"/>
    </xf>
    <xf numFmtId="164" fontId="8" fillId="0" borderId="14" xfId="0" applyNumberFormat="1" applyFont="1" applyFill="1" applyBorder="1" applyAlignment="1">
      <alignment horizontal="right"/>
    </xf>
    <xf numFmtId="164" fontId="8" fillId="0" borderId="14" xfId="0" applyNumberFormat="1" applyFont="1" applyFill="1" applyBorder="1" applyAlignment="1">
      <alignment horizontal="center"/>
    </xf>
    <xf numFmtId="164" fontId="2" fillId="0" borderId="14" xfId="0" applyNumberFormat="1" applyFont="1" applyFill="1" applyBorder="1" applyAlignment="1"/>
    <xf numFmtId="0" fontId="8" fillId="0" borderId="3" xfId="0" applyFont="1" applyFill="1" applyBorder="1" applyAlignment="1">
      <alignment horizontal="left" vertical="top" wrapText="1" indent="1"/>
    </xf>
    <xf numFmtId="164" fontId="13" fillId="0" borderId="3" xfId="0" applyNumberFormat="1" applyFont="1" applyFill="1" applyBorder="1" applyAlignment="1"/>
    <xf numFmtId="0" fontId="8" fillId="0" borderId="0" xfId="0" applyFont="1" applyFill="1" applyBorder="1" applyAlignment="1">
      <alignment horizontal="left" indent="3"/>
    </xf>
    <xf numFmtId="167" fontId="8" fillId="0" borderId="0" xfId="11" applyNumberFormat="1" applyFont="1" applyFill="1" applyBorder="1"/>
    <xf numFmtId="166" fontId="9" fillId="0" borderId="0" xfId="0" applyNumberFormat="1" applyFont="1" applyFill="1" applyBorder="1" applyAlignment="1">
      <alignment horizontal="left" indent="2"/>
    </xf>
    <xf numFmtId="164" fontId="8" fillId="0" borderId="0" xfId="0" applyNumberFormat="1" applyFont="1" applyFill="1" applyBorder="1" applyAlignment="1">
      <alignment horizontal="center"/>
    </xf>
    <xf numFmtId="0" fontId="11" fillId="0" borderId="0" xfId="0" applyFont="1" applyFill="1" applyBorder="1" applyAlignment="1">
      <alignment vertical="top" wrapText="1"/>
    </xf>
    <xf numFmtId="0" fontId="9" fillId="0" borderId="0" xfId="0" applyFont="1" applyFill="1" applyBorder="1" applyAlignment="1">
      <alignment wrapText="1"/>
    </xf>
    <xf numFmtId="0" fontId="1" fillId="0" borderId="0" xfId="3" applyFill="1"/>
    <xf numFmtId="166" fontId="1" fillId="0" borderId="0" xfId="3" applyNumberFormat="1" applyFill="1"/>
    <xf numFmtId="0" fontId="0" fillId="0" borderId="0" xfId="0" applyFill="1"/>
    <xf numFmtId="0" fontId="41" fillId="0" borderId="0" xfId="3" applyFont="1" applyFill="1"/>
    <xf numFmtId="170" fontId="13" fillId="0" borderId="0" xfId="3" applyNumberFormat="1" applyFont="1" applyFill="1" applyBorder="1" applyAlignment="1">
      <alignment horizontal="center"/>
    </xf>
    <xf numFmtId="166" fontId="8" fillId="0" borderId="0" xfId="3" applyNumberFormat="1" applyFont="1" applyFill="1"/>
    <xf numFmtId="1" fontId="18" fillId="0" borderId="0" xfId="0" applyNumberFormat="1" applyFont="1" applyFill="1" applyAlignment="1">
      <alignment horizontal="center"/>
    </xf>
    <xf numFmtId="0" fontId="16" fillId="0" borderId="10" xfId="0" applyFont="1" applyFill="1" applyBorder="1" applyAlignment="1">
      <alignment horizontal="center" vertical="center"/>
    </xf>
    <xf numFmtId="0" fontId="13" fillId="0" borderId="3" xfId="3" applyFont="1" applyFill="1" applyBorder="1" applyAlignment="1"/>
    <xf numFmtId="170" fontId="13" fillId="0" borderId="14" xfId="3" applyNumberFormat="1" applyFont="1" applyFill="1" applyBorder="1" applyAlignment="1">
      <alignment horizontal="center"/>
    </xf>
    <xf numFmtId="170" fontId="18" fillId="0" borderId="0" xfId="0" applyNumberFormat="1" applyFont="1" applyFill="1" applyAlignment="1">
      <alignment horizontal="center"/>
    </xf>
    <xf numFmtId="170" fontId="13" fillId="0" borderId="14" xfId="13" applyNumberFormat="1" applyFont="1" applyFill="1" applyBorder="1" applyAlignment="1">
      <alignment horizontal="center"/>
    </xf>
    <xf numFmtId="0" fontId="27" fillId="0" borderId="4" xfId="3" applyFont="1" applyFill="1" applyBorder="1" applyAlignment="1">
      <alignment vertical="center"/>
    </xf>
    <xf numFmtId="0" fontId="8" fillId="0" borderId="3" xfId="3" applyFont="1" applyFill="1" applyBorder="1" applyAlignment="1">
      <alignment vertical="center"/>
    </xf>
    <xf numFmtId="0" fontId="9" fillId="0" borderId="4" xfId="3" applyFont="1" applyFill="1" applyBorder="1" applyAlignment="1">
      <alignment vertical="center"/>
    </xf>
    <xf numFmtId="170" fontId="0" fillId="0" borderId="0" xfId="0" applyNumberFormat="1" applyFill="1" applyBorder="1"/>
    <xf numFmtId="170" fontId="0" fillId="0" borderId="0" xfId="0" applyNumberFormat="1" applyFill="1"/>
    <xf numFmtId="0" fontId="8" fillId="0" borderId="3" xfId="3" applyFont="1" applyFill="1" applyBorder="1" applyAlignment="1">
      <alignment horizontal="left"/>
    </xf>
    <xf numFmtId="0" fontId="9" fillId="0" borderId="4" xfId="3" applyFont="1" applyFill="1" applyBorder="1" applyAlignment="1">
      <alignment horizontal="left" vertical="center" indent="1"/>
    </xf>
    <xf numFmtId="0" fontId="0" fillId="0" borderId="0" xfId="0" applyFill="1" applyBorder="1"/>
    <xf numFmtId="1" fontId="0" fillId="0" borderId="0" xfId="0" applyNumberFormat="1" applyFill="1"/>
    <xf numFmtId="0" fontId="13" fillId="0" borderId="0" xfId="3" applyFont="1" applyFill="1" applyBorder="1" applyAlignment="1"/>
    <xf numFmtId="0" fontId="27" fillId="0" borderId="0" xfId="3" applyFont="1" applyFill="1" applyBorder="1" applyAlignment="1">
      <alignment horizontal="left"/>
    </xf>
    <xf numFmtId="0" fontId="8" fillId="0" borderId="0" xfId="3" applyFont="1" applyFill="1" applyBorder="1" applyAlignment="1">
      <alignment horizontal="left" indent="1"/>
    </xf>
    <xf numFmtId="167" fontId="8" fillId="0" borderId="0" xfId="3" applyNumberFormat="1" applyFont="1" applyFill="1" applyAlignment="1">
      <alignment horizontal="center"/>
    </xf>
    <xf numFmtId="0" fontId="43" fillId="0" borderId="0" xfId="0" applyFont="1" applyFill="1"/>
    <xf numFmtId="166" fontId="16" fillId="0" borderId="0" xfId="0" applyNumberFormat="1" applyFont="1" applyFill="1" applyAlignment="1">
      <alignment wrapText="1"/>
    </xf>
    <xf numFmtId="0" fontId="19" fillId="0" borderId="0" xfId="0" applyFont="1" applyFill="1" applyAlignment="1">
      <alignment wrapText="1"/>
    </xf>
    <xf numFmtId="166" fontId="19" fillId="0" borderId="0" xfId="0" applyNumberFormat="1" applyFont="1" applyFill="1" applyAlignment="1">
      <alignment wrapText="1"/>
    </xf>
    <xf numFmtId="166" fontId="16" fillId="0" borderId="0" xfId="0" applyNumberFormat="1" applyFont="1" applyFill="1"/>
    <xf numFmtId="0" fontId="44" fillId="0" borderId="0" xfId="0" applyFont="1" applyFill="1"/>
    <xf numFmtId="166" fontId="44" fillId="0" borderId="0" xfId="0" applyNumberFormat="1" applyFont="1" applyFill="1"/>
    <xf numFmtId="166" fontId="0" fillId="0" borderId="0" xfId="0" applyNumberFormat="1" applyFill="1"/>
    <xf numFmtId="3" fontId="2" fillId="0" borderId="0" xfId="0" applyNumberFormat="1" applyFont="1" applyFill="1"/>
    <xf numFmtId="3" fontId="5" fillId="0" borderId="0" xfId="0" applyNumberFormat="1" applyFont="1" applyFill="1" applyAlignment="1">
      <alignment horizontal="right"/>
    </xf>
    <xf numFmtId="0" fontId="3" fillId="0" borderId="0" xfId="0" applyFont="1" applyFill="1"/>
    <xf numFmtId="0" fontId="7" fillId="0" borderId="0" xfId="0" applyFont="1" applyFill="1"/>
    <xf numFmtId="0" fontId="8" fillId="0" borderId="0" xfId="0" applyFont="1" applyFill="1"/>
    <xf numFmtId="3" fontId="8" fillId="0" borderId="0" xfId="0" applyNumberFormat="1" applyFont="1" applyFill="1"/>
    <xf numFmtId="3" fontId="9" fillId="0" borderId="0" xfId="0" applyNumberFormat="1" applyFont="1" applyFill="1" applyAlignment="1">
      <alignment horizontal="right"/>
    </xf>
    <xf numFmtId="3" fontId="8" fillId="0" borderId="0" xfId="0" applyNumberFormat="1" applyFont="1" applyFill="1" applyBorder="1" applyAlignment="1">
      <alignment horizontal="center" vertical="center" wrapText="1"/>
    </xf>
    <xf numFmtId="167" fontId="45" fillId="0" borderId="0" xfId="0" applyNumberFormat="1" applyFont="1" applyFill="1"/>
    <xf numFmtId="167" fontId="2" fillId="0" borderId="0" xfId="0" applyNumberFormat="1" applyFont="1" applyFill="1"/>
    <xf numFmtId="167" fontId="13" fillId="0" borderId="0" xfId="0" applyNumberFormat="1" applyFont="1" applyFill="1" applyBorder="1" applyAlignment="1">
      <alignment horizontal="center" vertical="center"/>
    </xf>
    <xf numFmtId="167" fontId="8" fillId="0" borderId="0"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3" xfId="0" applyFont="1" applyFill="1" applyBorder="1" applyAlignment="1">
      <alignment horizontal="left"/>
    </xf>
    <xf numFmtId="0" fontId="8" fillId="0" borderId="14" xfId="0" applyFont="1" applyFill="1" applyBorder="1" applyAlignment="1">
      <alignment horizontal="center" wrapText="1"/>
    </xf>
    <xf numFmtId="0" fontId="13" fillId="0" borderId="3" xfId="0" applyFont="1" applyFill="1" applyBorder="1" applyAlignment="1">
      <alignment horizontal="left" wrapText="1"/>
    </xf>
    <xf numFmtId="0" fontId="13" fillId="0" borderId="14" xfId="0" applyFont="1" applyFill="1" applyBorder="1" applyAlignment="1">
      <alignment horizontal="left" wrapText="1"/>
    </xf>
    <xf numFmtId="0" fontId="8" fillId="0" borderId="3" xfId="0" applyFont="1" applyFill="1" applyBorder="1" applyAlignment="1"/>
    <xf numFmtId="0" fontId="9" fillId="0" borderId="2" xfId="0" applyFont="1" applyFill="1" applyBorder="1" applyAlignment="1">
      <alignment horizontal="left"/>
    </xf>
    <xf numFmtId="0" fontId="8" fillId="0" borderId="14" xfId="0" applyFont="1" applyFill="1" applyBorder="1" applyAlignment="1">
      <alignment horizontal="left" indent="1"/>
    </xf>
    <xf numFmtId="0" fontId="8" fillId="0" borderId="4" xfId="0" applyFont="1" applyFill="1" applyBorder="1" applyAlignment="1">
      <alignment horizontal="left" indent="1"/>
    </xf>
    <xf numFmtId="3" fontId="9" fillId="0" borderId="4" xfId="0" applyNumberFormat="1" applyFont="1" applyFill="1" applyBorder="1" applyAlignment="1">
      <alignment horizontal="left" indent="1"/>
    </xf>
    <xf numFmtId="0" fontId="8" fillId="0" borderId="14" xfId="0" applyFont="1" applyFill="1" applyBorder="1" applyAlignment="1">
      <alignment horizontal="left" wrapText="1" indent="1"/>
    </xf>
    <xf numFmtId="0" fontId="8" fillId="0" borderId="4" xfId="0" applyFont="1" applyFill="1" applyBorder="1" applyAlignment="1">
      <alignment horizontal="left" wrapText="1" indent="1"/>
    </xf>
    <xf numFmtId="3" fontId="9" fillId="0" borderId="4" xfId="0" applyNumberFormat="1" applyFont="1" applyFill="1" applyBorder="1" applyAlignment="1">
      <alignment horizontal="left" wrapText="1" indent="1"/>
    </xf>
    <xf numFmtId="0" fontId="2" fillId="0" borderId="0" xfId="3" applyFont="1" applyFill="1" applyBorder="1" applyAlignment="1">
      <alignment horizontal="left" wrapText="1"/>
    </xf>
    <xf numFmtId="0" fontId="2" fillId="0" borderId="0" xfId="3" applyFont="1" applyFill="1" applyBorder="1" applyAlignment="1">
      <alignment horizontal="right"/>
    </xf>
    <xf numFmtId="0" fontId="8" fillId="0" borderId="0" xfId="0" applyFont="1" applyFill="1" applyBorder="1" applyAlignment="1">
      <alignment horizontal="left" wrapText="1" indent="1"/>
    </xf>
    <xf numFmtId="164" fontId="8" fillId="0" borderId="24" xfId="0" applyNumberFormat="1" applyFont="1" applyFill="1" applyBorder="1" applyAlignment="1">
      <alignment horizontal="center"/>
    </xf>
    <xf numFmtId="0" fontId="9" fillId="0" borderId="25" xfId="0" applyFont="1" applyFill="1" applyBorder="1" applyAlignment="1">
      <alignment horizontal="left" wrapText="1" indent="1"/>
    </xf>
    <xf numFmtId="0" fontId="2" fillId="0" borderId="0" xfId="0" applyFont="1" applyFill="1" applyAlignment="1">
      <alignment horizontal="right"/>
    </xf>
    <xf numFmtId="164" fontId="8" fillId="0" borderId="24" xfId="0" applyNumberFormat="1" applyFont="1" applyFill="1" applyBorder="1" applyAlignment="1"/>
    <xf numFmtId="164" fontId="13" fillId="0" borderId="24" xfId="0" applyNumberFormat="1" applyFont="1" applyFill="1" applyBorder="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0" fontId="3" fillId="0" borderId="0" xfId="0" applyNumberFormat="1" applyFont="1" applyFill="1" applyAlignment="1" applyProtection="1">
      <protection locked="0"/>
    </xf>
    <xf numFmtId="0" fontId="41" fillId="0" borderId="0" xfId="0" applyNumberFormat="1" applyFont="1" applyFill="1" applyAlignment="1"/>
    <xf numFmtId="0" fontId="5" fillId="0" borderId="0" xfId="0" applyNumberFormat="1" applyFont="1" applyFill="1" applyAlignment="1" applyProtection="1">
      <protection locked="0"/>
    </xf>
    <xf numFmtId="0" fontId="5" fillId="0" borderId="0" xfId="0" applyNumberFormat="1" applyFont="1" applyFill="1" applyAlignment="1" applyProtection="1">
      <alignment horizontal="right"/>
      <protection locked="0"/>
    </xf>
    <xf numFmtId="0" fontId="41" fillId="0" borderId="0" xfId="0" applyFont="1" applyFill="1" applyAlignment="1"/>
    <xf numFmtId="0" fontId="7" fillId="0" borderId="0" xfId="0" applyNumberFormat="1" applyFont="1" applyFill="1" applyAlignment="1" applyProtection="1">
      <alignment horizontal="left"/>
      <protection locked="0"/>
    </xf>
    <xf numFmtId="0" fontId="7" fillId="0" borderId="0" xfId="0" applyNumberFormat="1" applyFont="1" applyFill="1" applyAlignment="1" applyProtection="1">
      <protection locked="0"/>
    </xf>
    <xf numFmtId="0" fontId="15" fillId="0" borderId="0" xfId="0" applyFont="1" applyFill="1" applyAlignment="1"/>
    <xf numFmtId="0" fontId="8" fillId="0" borderId="0" xfId="0" applyNumberFormat="1" applyFont="1" applyFill="1" applyBorder="1" applyAlignment="1" applyProtection="1">
      <protection locked="0"/>
    </xf>
    <xf numFmtId="0" fontId="46" fillId="0" borderId="0" xfId="0" applyFont="1" applyFill="1" applyAlignment="1"/>
    <xf numFmtId="0" fontId="9" fillId="0" borderId="26" xfId="0" applyNumberFormat="1" applyFont="1" applyFill="1" applyBorder="1" applyAlignment="1" applyProtection="1">
      <protection locked="0"/>
    </xf>
    <xf numFmtId="0" fontId="9" fillId="0" borderId="26" xfId="0" applyNumberFormat="1" applyFont="1" applyFill="1" applyBorder="1" applyAlignment="1" applyProtection="1">
      <alignment horizontal="right"/>
      <protection locked="0"/>
    </xf>
    <xf numFmtId="0" fontId="46" fillId="0" borderId="0" xfId="0" applyFont="1" applyFill="1" applyAlignment="1">
      <alignment horizontal="center" vertical="center"/>
    </xf>
    <xf numFmtId="0" fontId="8" fillId="0" borderId="32" xfId="0" applyNumberFormat="1" applyFont="1" applyFill="1" applyBorder="1" applyAlignment="1" applyProtection="1">
      <alignment horizontal="center" vertical="center" wrapText="1"/>
      <protection locked="0"/>
    </xf>
    <xf numFmtId="0" fontId="8" fillId="0" borderId="3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top"/>
      <protection locked="0"/>
    </xf>
    <xf numFmtId="0" fontId="9" fillId="0" borderId="38" xfId="0" applyNumberFormat="1" applyFont="1" applyFill="1" applyBorder="1" applyAlignment="1" applyProtection="1">
      <alignment horizontal="center" vertical="center"/>
      <protection locked="0"/>
    </xf>
    <xf numFmtId="0" fontId="9" fillId="0" borderId="38" xfId="0" applyNumberFormat="1" applyFont="1" applyFill="1" applyBorder="1" applyAlignment="1" applyProtection="1">
      <alignment horizontal="center" vertical="center" wrapText="1"/>
      <protection locked="0"/>
    </xf>
    <xf numFmtId="0" fontId="9" fillId="0" borderId="39"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protection locked="0"/>
    </xf>
    <xf numFmtId="0" fontId="13" fillId="0" borderId="41" xfId="0" applyNumberFormat="1" applyFont="1" applyFill="1" applyBorder="1" applyAlignment="1" applyProtection="1">
      <protection locked="0"/>
    </xf>
    <xf numFmtId="164" fontId="13" fillId="0" borderId="41" xfId="0" applyNumberFormat="1" applyFont="1" applyFill="1" applyBorder="1" applyAlignment="1" applyProtection="1">
      <protection locked="0"/>
    </xf>
    <xf numFmtId="164" fontId="13" fillId="0" borderId="41" xfId="0" applyNumberFormat="1" applyFont="1" applyFill="1" applyBorder="1" applyAlignment="1" applyProtection="1">
      <alignment horizontal="center"/>
      <protection locked="0"/>
    </xf>
    <xf numFmtId="164" fontId="13" fillId="0" borderId="25" xfId="0" applyNumberFormat="1" applyFont="1" applyFill="1" applyBorder="1" applyAlignment="1" applyProtection="1">
      <protection locked="0"/>
    </xf>
    <xf numFmtId="0" fontId="27" fillId="0" borderId="4" xfId="0" applyNumberFormat="1" applyFont="1" applyFill="1" applyBorder="1" applyAlignment="1" applyProtection="1">
      <protection locked="0"/>
    </xf>
    <xf numFmtId="0" fontId="46" fillId="0" borderId="0" xfId="0" applyFont="1" applyFill="1"/>
    <xf numFmtId="0" fontId="8" fillId="0" borderId="41" xfId="0" applyNumberFormat="1" applyFont="1" applyFill="1" applyBorder="1" applyAlignment="1" applyProtection="1">
      <alignment horizontal="left" indent="1"/>
      <protection locked="0"/>
    </xf>
    <xf numFmtId="164" fontId="8" fillId="0" borderId="41" xfId="0" applyNumberFormat="1" applyFont="1" applyFill="1" applyBorder="1" applyAlignment="1" applyProtection="1">
      <protection locked="0"/>
    </xf>
    <xf numFmtId="164" fontId="8" fillId="0" borderId="41" xfId="0" applyNumberFormat="1" applyFont="1" applyFill="1" applyBorder="1" applyAlignment="1" applyProtection="1">
      <alignment horizontal="center"/>
      <protection locked="0"/>
    </xf>
    <xf numFmtId="0" fontId="9" fillId="0" borderId="4" xfId="0" applyNumberFormat="1" applyFont="1" applyFill="1" applyBorder="1" applyAlignment="1" applyProtection="1">
      <alignment horizontal="left" indent="1"/>
      <protection locked="0"/>
    </xf>
    <xf numFmtId="0" fontId="8" fillId="0" borderId="0" xfId="0" applyNumberFormat="1" applyFont="1" applyFill="1" applyAlignment="1" applyProtection="1">
      <alignment horizontal="center"/>
      <protection locked="0"/>
    </xf>
    <xf numFmtId="164" fontId="8" fillId="0" borderId="25" xfId="0" applyNumberFormat="1" applyFont="1" applyFill="1" applyBorder="1" applyAlignment="1" applyProtection="1">
      <protection locked="0"/>
    </xf>
    <xf numFmtId="164" fontId="13" fillId="0" borderId="41" xfId="0" applyNumberFormat="1" applyFont="1" applyFill="1" applyBorder="1" applyAlignment="1" applyProtection="1">
      <alignment horizontal="right"/>
      <protection locked="0"/>
    </xf>
    <xf numFmtId="164" fontId="13" fillId="0" borderId="25" xfId="0" applyNumberFormat="1" applyFont="1" applyFill="1" applyBorder="1" applyAlignment="1" applyProtection="1">
      <alignment horizontal="right"/>
      <protection locked="0"/>
    </xf>
    <xf numFmtId="164" fontId="8" fillId="0" borderId="41" xfId="0" applyNumberFormat="1" applyFont="1" applyFill="1" applyBorder="1" applyAlignment="1" applyProtection="1">
      <alignment horizontal="right"/>
      <protection locked="0"/>
    </xf>
    <xf numFmtId="164" fontId="8" fillId="0" borderId="25" xfId="0" applyNumberFormat="1" applyFont="1" applyFill="1" applyBorder="1" applyAlignment="1" applyProtection="1">
      <alignment horizontal="right"/>
      <protection locked="0"/>
    </xf>
    <xf numFmtId="0" fontId="13" fillId="0" borderId="25" xfId="0" applyNumberFormat="1" applyFont="1" applyFill="1" applyBorder="1" applyAlignment="1" applyProtection="1">
      <protection locked="0"/>
    </xf>
    <xf numFmtId="164" fontId="46" fillId="0" borderId="0" xfId="0" applyNumberFormat="1" applyFont="1" applyFill="1"/>
    <xf numFmtId="0" fontId="0" fillId="0" borderId="0" xfId="0" applyFill="1" applyAlignment="1"/>
    <xf numFmtId="0" fontId="45" fillId="0" borderId="0" xfId="0" applyFont="1" applyFill="1"/>
    <xf numFmtId="0" fontId="7" fillId="0" borderId="0" xfId="0" applyFont="1" applyFill="1" applyAlignment="1">
      <alignment horizontal="left"/>
    </xf>
    <xf numFmtId="0" fontId="8" fillId="0" borderId="0" xfId="0" applyFont="1" applyFill="1" applyBorder="1" applyAlignment="1"/>
    <xf numFmtId="0" fontId="8" fillId="0" borderId="0" xfId="0" applyFont="1" applyFill="1" applyBorder="1" applyAlignment="1">
      <alignment wrapText="1"/>
    </xf>
    <xf numFmtId="0" fontId="9" fillId="0" borderId="0" xfId="0" applyFont="1" applyFill="1" applyBorder="1" applyAlignment="1"/>
    <xf numFmtId="0" fontId="9" fillId="0" borderId="0" xfId="0" applyFont="1" applyFill="1" applyBorder="1" applyAlignment="1">
      <alignment horizontal="right"/>
    </xf>
    <xf numFmtId="0" fontId="8" fillId="0" borderId="4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3" fillId="0" borderId="3" xfId="0" applyFont="1" applyFill="1" applyBorder="1" applyAlignment="1">
      <alignment horizontal="left"/>
    </xf>
    <xf numFmtId="164" fontId="13" fillId="0" borderId="3" xfId="0" applyNumberFormat="1" applyFont="1" applyFill="1" applyBorder="1"/>
    <xf numFmtId="0" fontId="27" fillId="0" borderId="0" xfId="0" applyFont="1" applyFill="1" applyBorder="1" applyAlignment="1">
      <alignment horizontal="left"/>
    </xf>
    <xf numFmtId="164" fontId="8" fillId="0" borderId="14" xfId="0" applyNumberFormat="1" applyFont="1" applyFill="1" applyBorder="1"/>
    <xf numFmtId="164" fontId="8" fillId="0" borderId="3" xfId="0" applyNumberFormat="1" applyFont="1" applyFill="1" applyBorder="1"/>
    <xf numFmtId="0" fontId="9" fillId="0" borderId="0" xfId="0" applyFont="1" applyFill="1" applyBorder="1" applyAlignment="1">
      <alignment horizontal="left" indent="1"/>
    </xf>
    <xf numFmtId="0" fontId="2" fillId="0" borderId="14" xfId="0" applyFont="1" applyFill="1" applyBorder="1"/>
    <xf numFmtId="49" fontId="8" fillId="0" borderId="3" xfId="0" applyNumberFormat="1" applyFont="1" applyFill="1" applyBorder="1" applyAlignment="1">
      <alignment horizontal="left" indent="1"/>
    </xf>
    <xf numFmtId="164" fontId="2" fillId="0" borderId="3" xfId="0" applyNumberFormat="1" applyFont="1" applyFill="1" applyBorder="1"/>
    <xf numFmtId="164" fontId="2" fillId="0" borderId="14" xfId="0" applyNumberFormat="1" applyFont="1" applyFill="1" applyBorder="1"/>
    <xf numFmtId="0" fontId="9" fillId="0" borderId="0" xfId="0" applyFont="1" applyFill="1" applyBorder="1" applyAlignment="1">
      <alignment horizontal="left" indent="2"/>
    </xf>
    <xf numFmtId="164" fontId="8" fillId="0" borderId="3" xfId="0" applyNumberFormat="1" applyFont="1" applyFill="1" applyBorder="1" applyAlignment="1">
      <alignment horizontal="left" vertical="center" indent="3"/>
    </xf>
    <xf numFmtId="164" fontId="8" fillId="0" borderId="3" xfId="0" applyNumberFormat="1" applyFont="1" applyFill="1" applyBorder="1" applyAlignment="1">
      <alignment horizontal="right" vertical="center"/>
    </xf>
    <xf numFmtId="0" fontId="2" fillId="0" borderId="0" xfId="0" applyFont="1" applyFill="1" applyAlignment="1">
      <alignment horizontal="center"/>
    </xf>
    <xf numFmtId="0" fontId="8" fillId="0" borderId="0" xfId="0" applyFont="1" applyFill="1" applyBorder="1"/>
    <xf numFmtId="0" fontId="2" fillId="0" borderId="0" xfId="0" applyFont="1" applyFill="1" applyBorder="1"/>
    <xf numFmtId="0" fontId="8" fillId="0" borderId="19" xfId="0" applyFont="1" applyFill="1" applyBorder="1" applyAlignment="1">
      <alignment horizontal="center" vertical="center" wrapText="1"/>
    </xf>
    <xf numFmtId="167" fontId="13" fillId="0" borderId="14" xfId="0" applyNumberFormat="1" applyFont="1" applyFill="1" applyBorder="1" applyAlignment="1"/>
    <xf numFmtId="167" fontId="13" fillId="0" borderId="4" xfId="0" applyNumberFormat="1" applyFont="1" applyFill="1" applyBorder="1"/>
    <xf numFmtId="167" fontId="13" fillId="0" borderId="15" xfId="0" applyNumberFormat="1" applyFont="1" applyFill="1" applyBorder="1"/>
    <xf numFmtId="167" fontId="8" fillId="0" borderId="14" xfId="0" applyNumberFormat="1" applyFont="1" applyFill="1" applyBorder="1" applyAlignment="1"/>
    <xf numFmtId="167" fontId="8" fillId="0" borderId="4" xfId="0" applyNumberFormat="1" applyFont="1" applyFill="1" applyBorder="1"/>
    <xf numFmtId="167" fontId="8" fillId="0" borderId="14" xfId="0" applyNumberFormat="1" applyFont="1" applyFill="1" applyBorder="1"/>
    <xf numFmtId="0" fontId="9" fillId="0" borderId="4" xfId="0" applyFont="1" applyFill="1" applyBorder="1" applyAlignment="1"/>
    <xf numFmtId="167" fontId="2" fillId="0" borderId="4" xfId="0" applyNumberFormat="1" applyFont="1" applyFill="1" applyBorder="1"/>
    <xf numFmtId="167" fontId="2" fillId="0" borderId="14" xfId="0" applyNumberFormat="1" applyFont="1" applyFill="1" applyBorder="1"/>
    <xf numFmtId="167" fontId="8" fillId="0" borderId="14" xfId="0" applyNumberFormat="1" applyFont="1" applyFill="1" applyBorder="1" applyAlignment="1">
      <alignment horizontal="right"/>
    </xf>
    <xf numFmtId="167" fontId="8" fillId="0" borderId="4" xfId="0" applyNumberFormat="1" applyFont="1" applyFill="1" applyBorder="1" applyAlignment="1">
      <alignment horizontal="right"/>
    </xf>
    <xf numFmtId="0" fontId="27" fillId="0" borderId="4" xfId="0" applyFont="1" applyFill="1" applyBorder="1" applyAlignment="1">
      <alignment horizontal="left" wrapText="1"/>
    </xf>
    <xf numFmtId="164" fontId="8" fillId="0" borderId="4" xfId="0" applyNumberFormat="1" applyFont="1" applyFill="1" applyBorder="1" applyAlignment="1">
      <alignment horizontal="right"/>
    </xf>
    <xf numFmtId="167" fontId="8" fillId="0" borderId="4" xfId="0" applyNumberFormat="1" applyFont="1" applyFill="1" applyBorder="1" applyAlignment="1">
      <alignment horizontal="center"/>
    </xf>
    <xf numFmtId="167" fontId="8" fillId="0" borderId="14" xfId="0" applyNumberFormat="1" applyFont="1" applyFill="1" applyBorder="1" applyAlignment="1">
      <alignment horizontal="center"/>
    </xf>
    <xf numFmtId="0" fontId="8" fillId="0" borderId="3" xfId="0" applyFont="1" applyFill="1" applyBorder="1" applyAlignment="1">
      <alignment horizontal="left" wrapText="1" indent="2"/>
    </xf>
    <xf numFmtId="0" fontId="9" fillId="0" borderId="4" xfId="0" applyFont="1" applyFill="1" applyBorder="1" applyAlignment="1">
      <alignment horizontal="left" wrapText="1" indent="2"/>
    </xf>
    <xf numFmtId="167" fontId="38" fillId="0" borderId="14" xfId="0" applyNumberFormat="1" applyFont="1" applyFill="1" applyBorder="1" applyAlignment="1">
      <alignment horizontal="right"/>
    </xf>
    <xf numFmtId="167" fontId="38" fillId="0" borderId="4" xfId="0" applyNumberFormat="1" applyFont="1" applyFill="1" applyBorder="1" applyAlignment="1">
      <alignment horizontal="right"/>
    </xf>
    <xf numFmtId="167" fontId="38" fillId="0" borderId="4" xfId="0" applyNumberFormat="1" applyFont="1" applyFill="1" applyBorder="1" applyAlignment="1">
      <alignment horizontal="center"/>
    </xf>
    <xf numFmtId="167" fontId="38" fillId="0" borderId="14" xfId="0" applyNumberFormat="1" applyFont="1" applyFill="1" applyBorder="1" applyAlignment="1">
      <alignment horizontal="center"/>
    </xf>
    <xf numFmtId="167" fontId="8" fillId="0" borderId="14" xfId="0" applyNumberFormat="1" applyFont="1" applyFill="1" applyBorder="1" applyAlignment="1">
      <alignment horizontal="left" indent="1"/>
    </xf>
    <xf numFmtId="167" fontId="8" fillId="0" borderId="4" xfId="0" applyNumberFormat="1" applyFont="1" applyFill="1" applyBorder="1" applyAlignment="1">
      <alignment horizontal="left" indent="1"/>
    </xf>
    <xf numFmtId="0" fontId="2" fillId="0" borderId="0" xfId="0" applyFont="1" applyFill="1" applyAlignment="1">
      <alignment horizontal="left" indent="1"/>
    </xf>
    <xf numFmtId="0" fontId="9" fillId="0" borderId="0" xfId="0" applyFont="1" applyFill="1" applyAlignment="1">
      <alignment horizontal="left" indent="1"/>
    </xf>
    <xf numFmtId="167" fontId="8" fillId="0" borderId="0" xfId="0" applyNumberFormat="1" applyFont="1" applyFill="1" applyBorder="1" applyAlignment="1">
      <alignment horizontal="right"/>
    </xf>
    <xf numFmtId="167" fontId="8" fillId="0" borderId="0" xfId="0" applyNumberFormat="1" applyFont="1" applyFill="1" applyBorder="1" applyAlignment="1">
      <alignment vertical="top"/>
    </xf>
    <xf numFmtId="0" fontId="9" fillId="0" borderId="0" xfId="0" applyFont="1" applyFill="1" applyBorder="1"/>
    <xf numFmtId="0" fontId="13" fillId="0" borderId="1" xfId="0" applyFont="1" applyFill="1" applyBorder="1" applyAlignment="1"/>
    <xf numFmtId="164" fontId="13" fillId="0" borderId="15" xfId="0" applyNumberFormat="1" applyFont="1" applyFill="1" applyBorder="1" applyAlignment="1">
      <alignment horizontal="right"/>
    </xf>
    <xf numFmtId="164" fontId="13" fillId="0" borderId="2" xfId="0" applyNumberFormat="1" applyFont="1" applyFill="1" applyBorder="1" applyAlignment="1"/>
    <xf numFmtId="0" fontId="27" fillId="0" borderId="2" xfId="0" applyFont="1" applyFill="1" applyBorder="1" applyAlignment="1"/>
    <xf numFmtId="0" fontId="9" fillId="0" borderId="4" xfId="0" applyFont="1" applyFill="1" applyBorder="1" applyAlignment="1">
      <alignment horizontal="left" vertical="center" wrapText="1" indent="1"/>
    </xf>
    <xf numFmtId="0" fontId="16" fillId="0" borderId="3" xfId="0" applyFont="1" applyFill="1" applyBorder="1" applyAlignment="1">
      <alignment horizontal="left" wrapText="1" indent="1"/>
    </xf>
    <xf numFmtId="0" fontId="8" fillId="0" borderId="0" xfId="0" applyFont="1" applyFill="1" applyBorder="1" applyAlignment="1">
      <alignment horizontal="left" indent="1"/>
    </xf>
    <xf numFmtId="0" fontId="8" fillId="0" borderId="0" xfId="0" applyFont="1" applyFill="1" applyBorder="1" applyAlignment="1">
      <alignment horizontal="left" indent="2"/>
    </xf>
    <xf numFmtId="0" fontId="11" fillId="0" borderId="0" xfId="0" applyFont="1" applyFill="1" applyAlignment="1"/>
    <xf numFmtId="0" fontId="11" fillId="0" borderId="0" xfId="0" applyFont="1" applyFill="1" applyAlignment="1">
      <alignment horizontal="left" indent="3"/>
    </xf>
    <xf numFmtId="0" fontId="9" fillId="0" borderId="0" xfId="0" applyFont="1" applyFill="1"/>
    <xf numFmtId="0" fontId="8" fillId="0" borderId="0" xfId="0" applyFont="1" applyFill="1" applyAlignment="1">
      <alignment horizontal="left"/>
    </xf>
    <xf numFmtId="17" fontId="2" fillId="0" borderId="0" xfId="0" applyNumberFormat="1" applyFont="1" applyFill="1"/>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16" fontId="2" fillId="0" borderId="0" xfId="0" applyNumberFormat="1" applyFont="1" applyFill="1"/>
    <xf numFmtId="0" fontId="8" fillId="0" borderId="1" xfId="0" applyFont="1" applyFill="1" applyBorder="1" applyAlignment="1">
      <alignment wrapText="1"/>
    </xf>
    <xf numFmtId="0" fontId="8" fillId="0" borderId="15" xfId="0" applyNumberFormat="1" applyFont="1" applyFill="1" applyBorder="1" applyAlignment="1"/>
    <xf numFmtId="171" fontId="8" fillId="0" borderId="1" xfId="0" applyNumberFormat="1" applyFont="1" applyFill="1" applyBorder="1" applyAlignment="1"/>
    <xf numFmtId="164" fontId="8" fillId="0" borderId="15" xfId="0" applyNumberFormat="1" applyFont="1" applyFill="1" applyBorder="1" applyAlignment="1"/>
    <xf numFmtId="164" fontId="8" fillId="0" borderId="1" xfId="0" applyNumberFormat="1" applyFont="1" applyFill="1" applyBorder="1" applyAlignment="1"/>
    <xf numFmtId="171" fontId="8" fillId="0" borderId="3" xfId="0" applyNumberFormat="1" applyFont="1" applyFill="1" applyBorder="1" applyAlignment="1"/>
    <xf numFmtId="0" fontId="9" fillId="0" borderId="0" xfId="0" applyNumberFormat="1" applyFont="1" applyFill="1" applyBorder="1" applyAlignment="1">
      <alignment horizontal="left" wrapText="1"/>
    </xf>
    <xf numFmtId="171" fontId="8" fillId="0" borderId="3" xfId="0" applyNumberFormat="1" applyFont="1" applyFill="1" applyBorder="1" applyAlignment="1">
      <alignment horizontal="center"/>
    </xf>
    <xf numFmtId="2" fontId="9" fillId="0" borderId="0" xfId="0" applyNumberFormat="1" applyFont="1" applyFill="1" applyBorder="1" applyAlignment="1">
      <alignment horizontal="left" indent="1"/>
    </xf>
    <xf numFmtId="0" fontId="9" fillId="0" borderId="0" xfId="0" applyNumberFormat="1" applyFont="1" applyFill="1" applyBorder="1" applyAlignment="1">
      <alignment horizontal="left" indent="1"/>
    </xf>
    <xf numFmtId="3" fontId="9" fillId="0" borderId="0" xfId="0" applyNumberFormat="1" applyFont="1" applyFill="1" applyBorder="1" applyAlignment="1">
      <alignment horizontal="left" wrapText="1"/>
    </xf>
    <xf numFmtId="0" fontId="8" fillId="0" borderId="3" xfId="0" applyFont="1" applyFill="1" applyBorder="1" applyAlignment="1">
      <alignment wrapText="1"/>
    </xf>
    <xf numFmtId="0" fontId="47" fillId="0" borderId="0" xfId="0" applyFont="1" applyFill="1" applyAlignment="1">
      <alignment horizontal="left"/>
    </xf>
    <xf numFmtId="164" fontId="8" fillId="0" borderId="4" xfId="0" applyNumberFormat="1" applyFont="1" applyFill="1" applyBorder="1"/>
    <xf numFmtId="0" fontId="13" fillId="0" borderId="3" xfId="0" applyFont="1" applyFill="1" applyBorder="1" applyAlignment="1">
      <alignment horizontal="left" wrapText="1" indent="1"/>
    </xf>
    <xf numFmtId="0" fontId="27" fillId="0" borderId="4" xfId="0" applyFont="1" applyFill="1" applyBorder="1" applyAlignment="1">
      <alignment horizontal="left" wrapText="1" indent="1"/>
    </xf>
    <xf numFmtId="0" fontId="8" fillId="0" borderId="3" xfId="0" applyFont="1" applyFill="1" applyBorder="1" applyAlignment="1">
      <alignment horizontal="left" indent="3"/>
    </xf>
    <xf numFmtId="0" fontId="9" fillId="0" borderId="4" xfId="0" applyFont="1" applyFill="1" applyBorder="1" applyAlignment="1">
      <alignment horizontal="left" indent="3"/>
    </xf>
    <xf numFmtId="0" fontId="8" fillId="0" borderId="3" xfId="0" applyFont="1" applyFill="1" applyBorder="1" applyAlignment="1">
      <alignment horizontal="left" wrapText="1" indent="3"/>
    </xf>
    <xf numFmtId="0" fontId="9" fillId="0" borderId="4" xfId="0" applyFont="1" applyFill="1" applyBorder="1" applyAlignment="1">
      <alignment horizontal="left" wrapText="1" indent="3"/>
    </xf>
    <xf numFmtId="164" fontId="8" fillId="0" borderId="4" xfId="0" applyNumberFormat="1" applyFont="1" applyFill="1" applyBorder="1" applyAlignment="1">
      <alignment horizontal="center"/>
    </xf>
    <xf numFmtId="0" fontId="13" fillId="0" borderId="3" xfId="0" applyFont="1" applyFill="1" applyBorder="1" applyAlignment="1">
      <alignment horizontal="left" indent="1"/>
    </xf>
    <xf numFmtId="0" fontId="27" fillId="0" borderId="4" xfId="0" applyFont="1" applyFill="1" applyBorder="1" applyAlignment="1">
      <alignment horizontal="left" indent="1"/>
    </xf>
    <xf numFmtId="164" fontId="8" fillId="0" borderId="14" xfId="0" quotePrefix="1" applyNumberFormat="1" applyFont="1" applyFill="1" applyBorder="1" applyAlignment="1">
      <alignment horizontal="right"/>
    </xf>
    <xf numFmtId="164" fontId="8" fillId="0" borderId="0" xfId="0" applyNumberFormat="1" applyFont="1" applyFill="1" applyBorder="1" applyAlignment="1">
      <alignment horizontal="right"/>
    </xf>
    <xf numFmtId="0" fontId="9" fillId="0" borderId="0" xfId="0" applyFont="1" applyFill="1" applyBorder="1" applyAlignment="1">
      <alignment horizontal="left" wrapText="1" indent="3"/>
    </xf>
    <xf numFmtId="0" fontId="3" fillId="0" borderId="0" xfId="0" applyFont="1" applyFill="1" applyBorder="1"/>
    <xf numFmtId="0" fontId="5" fillId="0" borderId="0" xfId="0" applyFont="1" applyFill="1" applyBorder="1" applyAlignment="1">
      <alignment horizontal="right"/>
    </xf>
    <xf numFmtId="164" fontId="8" fillId="0" borderId="3" xfId="0" applyNumberFormat="1" applyFont="1" applyFill="1" applyBorder="1" applyAlignment="1">
      <alignment horizontal="right"/>
    </xf>
    <xf numFmtId="0" fontId="47" fillId="0" borderId="0" xfId="0" applyFont="1" applyFill="1" applyBorder="1" applyAlignment="1">
      <alignment horizontal="left"/>
    </xf>
    <xf numFmtId="164" fontId="2" fillId="0" borderId="4" xfId="0" applyNumberFormat="1" applyFont="1" applyFill="1" applyBorder="1" applyAlignment="1"/>
    <xf numFmtId="0" fontId="28" fillId="0" borderId="0" xfId="10" applyFont="1" applyAlignment="1">
      <alignment horizontal="right"/>
    </xf>
    <xf numFmtId="0" fontId="30" fillId="0" borderId="0" xfId="10" applyFont="1" applyAlignment="1">
      <alignment horizontal="right"/>
    </xf>
    <xf numFmtId="3" fontId="8" fillId="0" borderId="4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0" fontId="29" fillId="0" borderId="0" xfId="0" applyFont="1" applyFill="1" applyAlignment="1">
      <alignment horizontal="center"/>
    </xf>
    <xf numFmtId="0" fontId="25" fillId="0" borderId="0" xfId="10" applyFill="1" applyAlignment="1">
      <alignment horizontal="center"/>
    </xf>
    <xf numFmtId="0" fontId="48" fillId="0" borderId="0" xfId="0" applyFont="1" applyFill="1" applyAlignment="1">
      <alignment horizontal="center"/>
    </xf>
    <xf numFmtId="0" fontId="48" fillId="0" borderId="0" xfId="0" applyFont="1" applyFill="1"/>
    <xf numFmtId="0" fontId="9" fillId="0" borderId="0" xfId="3" applyFont="1" applyFill="1" applyAlignment="1">
      <alignment horizontal="left" indent="2"/>
    </xf>
    <xf numFmtId="0" fontId="8" fillId="0" borderId="15" xfId="3" applyFont="1" applyFill="1" applyBorder="1" applyAlignment="1">
      <alignment horizontal="center" vertical="center"/>
    </xf>
    <xf numFmtId="0" fontId="8" fillId="0" borderId="0" xfId="3" applyFont="1" applyFill="1" applyAlignment="1">
      <alignment horizontal="left"/>
    </xf>
    <xf numFmtId="0" fontId="16" fillId="0" borderId="1" xfId="0" applyFont="1" applyFill="1" applyBorder="1" applyAlignment="1">
      <alignment horizontal="center"/>
    </xf>
    <xf numFmtId="0" fontId="16" fillId="0" borderId="3" xfId="0" applyFont="1" applyFill="1" applyBorder="1" applyAlignment="1">
      <alignment horizontal="center"/>
    </xf>
    <xf numFmtId="0" fontId="7" fillId="0" borderId="0" xfId="3" applyFont="1" applyFill="1"/>
    <xf numFmtId="167" fontId="13" fillId="0" borderId="14" xfId="3" applyNumberFormat="1" applyFont="1" applyFill="1" applyBorder="1" applyAlignment="1">
      <alignment horizontal="center"/>
    </xf>
    <xf numFmtId="0" fontId="16" fillId="0" borderId="4" xfId="0" applyFont="1" applyFill="1" applyBorder="1" applyAlignment="1">
      <alignment horizontal="center"/>
    </xf>
    <xf numFmtId="0" fontId="16" fillId="0" borderId="14" xfId="0" applyFont="1" applyFill="1" applyBorder="1" applyAlignment="1">
      <alignment horizontal="center"/>
    </xf>
    <xf numFmtId="164" fontId="8" fillId="0" borderId="0" xfId="3" applyNumberFormat="1" applyFont="1" applyFill="1" applyBorder="1" applyAlignment="1">
      <alignment horizontal="center"/>
    </xf>
    <xf numFmtId="0" fontId="49" fillId="0" borderId="0" xfId="0" applyFont="1" applyFill="1" applyAlignment="1">
      <alignment vertical="center"/>
    </xf>
    <xf numFmtId="0" fontId="8" fillId="0" borderId="0" xfId="0" applyFont="1" applyFill="1" applyAlignment="1">
      <alignment vertical="center" wrapText="1"/>
    </xf>
    <xf numFmtId="0" fontId="16" fillId="0" borderId="9" xfId="0" applyFont="1" applyFill="1" applyBorder="1" applyAlignment="1">
      <alignment horizontal="center" wrapText="1"/>
    </xf>
    <xf numFmtId="0" fontId="16" fillId="0" borderId="3" xfId="0" applyFont="1" applyFill="1" applyBorder="1" applyAlignment="1">
      <alignment horizontal="center" wrapText="1"/>
    </xf>
    <xf numFmtId="0" fontId="16" fillId="0" borderId="8" xfId="0" applyFont="1" applyFill="1" applyBorder="1" applyAlignment="1">
      <alignment horizontal="center" wrapText="1"/>
    </xf>
    <xf numFmtId="0" fontId="19" fillId="0" borderId="12" xfId="0" applyFont="1" applyFill="1" applyBorder="1" applyAlignment="1">
      <alignment horizontal="center" wrapText="1"/>
    </xf>
    <xf numFmtId="0" fontId="19" fillId="0" borderId="11" xfId="0" applyFont="1" applyFill="1" applyBorder="1" applyAlignment="1">
      <alignment horizontal="center" wrapText="1"/>
    </xf>
    <xf numFmtId="164" fontId="18" fillId="0" borderId="15" xfId="0" applyNumberFormat="1" applyFont="1" applyFill="1" applyBorder="1" applyAlignment="1"/>
    <xf numFmtId="164" fontId="18" fillId="0" borderId="1" xfId="0" applyNumberFormat="1" applyFont="1" applyFill="1" applyBorder="1" applyAlignment="1"/>
    <xf numFmtId="0" fontId="36" fillId="0" borderId="16" xfId="0" applyFont="1" applyFill="1" applyBorder="1"/>
    <xf numFmtId="0" fontId="32" fillId="0" borderId="0" xfId="0" applyFont="1" applyFill="1" applyBorder="1"/>
    <xf numFmtId="0" fontId="32" fillId="0" borderId="0" xfId="0" applyFont="1" applyFill="1"/>
    <xf numFmtId="0" fontId="16" fillId="0" borderId="14" xfId="0" applyFont="1" applyFill="1" applyBorder="1"/>
    <xf numFmtId="0" fontId="19" fillId="0" borderId="0" xfId="0" applyFont="1" applyFill="1" applyBorder="1"/>
    <xf numFmtId="0" fontId="16" fillId="0" borderId="14" xfId="0" applyFont="1" applyFill="1" applyBorder="1" applyAlignment="1">
      <alignment horizontal="left" indent="1"/>
    </xf>
    <xf numFmtId="164" fontId="18" fillId="0" borderId="3" xfId="0" applyNumberFormat="1" applyFont="1" applyFill="1" applyBorder="1" applyAlignment="1">
      <alignment horizontal="right"/>
    </xf>
    <xf numFmtId="164" fontId="16" fillId="0" borderId="0" xfId="0" applyNumberFormat="1" applyFont="1" applyFill="1" applyBorder="1" applyAlignment="1"/>
    <xf numFmtId="0" fontId="19" fillId="0" borderId="0" xfId="0" applyFont="1" applyFill="1" applyBorder="1" applyAlignment="1">
      <alignment horizontal="left" indent="5"/>
    </xf>
    <xf numFmtId="0" fontId="19" fillId="0" borderId="0" xfId="0" applyFont="1" applyFill="1" applyBorder="1" applyAlignment="1">
      <alignment horizontal="left" indent="6"/>
    </xf>
    <xf numFmtId="164" fontId="8" fillId="0" borderId="0" xfId="3" applyNumberFormat="1" applyFont="1" applyFill="1" applyBorder="1" applyAlignment="1"/>
    <xf numFmtId="164" fontId="13" fillId="0" borderId="4" xfId="3" applyNumberFormat="1" applyFont="1" applyFill="1" applyBorder="1" applyAlignment="1"/>
    <xf numFmtId="164" fontId="13" fillId="0" borderId="3" xfId="3" applyNumberFormat="1" applyFont="1" applyFill="1" applyBorder="1" applyAlignment="1"/>
    <xf numFmtId="164" fontId="13" fillId="0" borderId="0" xfId="3" applyNumberFormat="1" applyFont="1" applyFill="1" applyBorder="1" applyAlignment="1"/>
    <xf numFmtId="164" fontId="8" fillId="0" borderId="4" xfId="3" applyNumberFormat="1" applyFont="1" applyFill="1" applyBorder="1" applyAlignment="1"/>
    <xf numFmtId="164" fontId="8" fillId="0" borderId="4" xfId="3" applyNumberFormat="1" applyFont="1" applyFill="1" applyBorder="1" applyAlignment="1">
      <alignment horizontal="center"/>
    </xf>
    <xf numFmtId="167" fontId="13" fillId="0" borderId="4" xfId="3" applyNumberFormat="1" applyFont="1" applyFill="1" applyBorder="1" applyAlignment="1">
      <alignment horizontal="center"/>
    </xf>
    <xf numFmtId="167" fontId="13" fillId="0" borderId="3" xfId="3" applyNumberFormat="1" applyFont="1" applyFill="1" applyBorder="1" applyAlignment="1">
      <alignment horizontal="center"/>
    </xf>
    <xf numFmtId="164" fontId="13" fillId="0" borderId="4" xfId="3" applyNumberFormat="1" applyFont="1" applyFill="1" applyBorder="1" applyAlignment="1">
      <alignment horizontal="center"/>
    </xf>
    <xf numFmtId="164" fontId="8" fillId="0" borderId="3" xfId="3" applyNumberFormat="1" applyFont="1" applyFill="1" applyBorder="1" applyAlignment="1">
      <alignment horizontal="center"/>
    </xf>
    <xf numFmtId="164" fontId="13" fillId="0" borderId="0" xfId="3" applyNumberFormat="1" applyFont="1" applyFill="1" applyBorder="1" applyAlignment="1">
      <alignment horizontal="center"/>
    </xf>
    <xf numFmtId="164" fontId="8" fillId="0" borderId="3" xfId="3" applyNumberFormat="1" applyFont="1" applyFill="1" applyBorder="1" applyAlignment="1">
      <alignment horizontal="center" vertical="center"/>
    </xf>
    <xf numFmtId="164" fontId="8" fillId="0" borderId="4" xfId="3" applyNumberFormat="1" applyFont="1" applyFill="1" applyBorder="1" applyAlignment="1">
      <alignment horizontal="center" vertical="center"/>
    </xf>
    <xf numFmtId="164" fontId="8" fillId="0" borderId="0" xfId="3" applyNumberFormat="1" applyFont="1" applyFill="1" applyBorder="1" applyAlignment="1">
      <alignment horizontal="center" vertical="center"/>
    </xf>
    <xf numFmtId="0" fontId="3" fillId="0" borderId="0" xfId="0" applyFont="1" applyFill="1" applyAlignment="1">
      <alignment horizontal="left"/>
    </xf>
    <xf numFmtId="3" fontId="9" fillId="0" borderId="0" xfId="0" applyNumberFormat="1" applyFont="1" applyFill="1" applyBorder="1" applyAlignment="1">
      <alignment horizontal="left" indent="1"/>
    </xf>
    <xf numFmtId="3" fontId="8" fillId="0" borderId="0" xfId="0" applyNumberFormat="1" applyFont="1" applyFill="1" applyBorder="1" applyAlignment="1">
      <alignment horizontal="left" indent="1"/>
    </xf>
    <xf numFmtId="170" fontId="8" fillId="0" borderId="14" xfId="3" applyNumberFormat="1" applyFont="1" applyFill="1" applyBorder="1" applyAlignment="1">
      <alignment horizontal="center"/>
    </xf>
    <xf numFmtId="170" fontId="16" fillId="0" borderId="0" xfId="0" applyNumberFormat="1" applyFont="1" applyFill="1" applyAlignment="1">
      <alignment horizontal="center"/>
    </xf>
    <xf numFmtId="170" fontId="8" fillId="0" borderId="14" xfId="13" applyNumberFormat="1" applyFont="1" applyFill="1" applyBorder="1" applyAlignment="1">
      <alignment horizontal="center"/>
    </xf>
    <xf numFmtId="170" fontId="16" fillId="0" borderId="14" xfId="0" applyNumberFormat="1" applyFont="1" applyFill="1" applyBorder="1" applyAlignment="1">
      <alignment horizontal="center"/>
    </xf>
    <xf numFmtId="1" fontId="16" fillId="0" borderId="0" xfId="0" applyNumberFormat="1" applyFont="1" applyFill="1" applyAlignment="1">
      <alignment horizontal="center"/>
    </xf>
    <xf numFmtId="164" fontId="13" fillId="0" borderId="14" xfId="3" applyNumberFormat="1" applyFont="1" applyFill="1" applyBorder="1" applyAlignment="1">
      <alignment horizontal="center"/>
    </xf>
    <xf numFmtId="1" fontId="18" fillId="0" borderId="9" xfId="0" applyNumberFormat="1" applyFont="1" applyFill="1" applyBorder="1" applyAlignment="1">
      <alignment horizontal="center"/>
    </xf>
    <xf numFmtId="1" fontId="16" fillId="0" borderId="14" xfId="0" applyNumberFormat="1" applyFont="1" applyFill="1" applyBorder="1" applyAlignment="1">
      <alignment horizontal="center"/>
    </xf>
    <xf numFmtId="0" fontId="16" fillId="0" borderId="0" xfId="0" applyFont="1" applyFill="1" applyAlignment="1">
      <alignment vertical="top" wrapText="1"/>
    </xf>
    <xf numFmtId="164" fontId="18" fillId="0" borderId="15" xfId="0" applyNumberFormat="1" applyFont="1" applyFill="1" applyBorder="1" applyAlignment="1">
      <alignment horizontal="center"/>
    </xf>
    <xf numFmtId="164" fontId="13" fillId="0" borderId="15" xfId="0" applyNumberFormat="1" applyFont="1" applyFill="1" applyBorder="1" applyAlignment="1">
      <alignment horizontal="center"/>
    </xf>
    <xf numFmtId="164" fontId="16" fillId="0" borderId="4" xfId="0" applyNumberFormat="1" applyFont="1" applyFill="1" applyBorder="1" applyAlignment="1">
      <alignment horizontal="center"/>
    </xf>
    <xf numFmtId="0" fontId="8" fillId="0" borderId="0" xfId="0" applyFont="1" applyFill="1" applyBorder="1"/>
    <xf numFmtId="0" fontId="8" fillId="0" borderId="50" xfId="0" applyFont="1" applyFill="1" applyBorder="1" applyAlignment="1">
      <alignment horizontal="center" vertical="center"/>
    </xf>
    <xf numFmtId="1" fontId="8" fillId="0" borderId="51" xfId="0" applyNumberFormat="1" applyFont="1" applyFill="1" applyBorder="1" applyAlignment="1">
      <alignment horizontal="center" vertical="center"/>
    </xf>
    <xf numFmtId="0" fontId="8" fillId="0" borderId="52" xfId="0" applyFont="1" applyFill="1" applyBorder="1" applyAlignment="1">
      <alignment horizontal="center" vertical="center"/>
    </xf>
    <xf numFmtId="0" fontId="9" fillId="0" borderId="52" xfId="0" applyFont="1" applyFill="1" applyBorder="1" applyAlignment="1">
      <alignment horizontal="center" vertical="center"/>
    </xf>
    <xf numFmtId="0" fontId="3" fillId="0" borderId="0" xfId="0" applyFont="1" applyFill="1" applyAlignment="1"/>
    <xf numFmtId="0" fontId="7" fillId="0" borderId="0" xfId="0" applyFont="1" applyFill="1" applyAlignment="1">
      <alignment horizontal="right"/>
    </xf>
    <xf numFmtId="171" fontId="8" fillId="0" borderId="14" xfId="0" applyNumberFormat="1" applyFont="1" applyFill="1" applyBorder="1" applyAlignment="1">
      <alignment horizontal="center"/>
    </xf>
    <xf numFmtId="171" fontId="8" fillId="0" borderId="14" xfId="0" applyNumberFormat="1" applyFont="1" applyFill="1" applyBorder="1" applyAlignment="1"/>
    <xf numFmtId="0" fontId="8" fillId="0" borderId="0" xfId="0" applyFont="1" applyFill="1" applyBorder="1" applyAlignment="1">
      <alignment horizontal="left" wrapText="1" indent="1"/>
    </xf>
    <xf numFmtId="0" fontId="8" fillId="0" borderId="3" xfId="0" applyFont="1" applyFill="1" applyBorder="1" applyAlignment="1">
      <alignment horizontal="left" indent="1"/>
    </xf>
    <xf numFmtId="3" fontId="9" fillId="0" borderId="0" xfId="0" applyNumberFormat="1" applyFont="1" applyFill="1" applyBorder="1" applyAlignment="1">
      <alignment horizontal="left" wrapText="1" indent="1"/>
    </xf>
    <xf numFmtId="0" fontId="9" fillId="0" borderId="12" xfId="0" applyFont="1" applyFill="1" applyBorder="1" applyAlignment="1">
      <alignment horizontal="center" vertical="center"/>
    </xf>
    <xf numFmtId="171" fontId="8" fillId="0" borderId="15" xfId="0" applyNumberFormat="1" applyFont="1" applyFill="1" applyBorder="1" applyAlignment="1"/>
    <xf numFmtId="164" fontId="8" fillId="0" borderId="24" xfId="0" applyNumberFormat="1" applyFont="1" applyFill="1" applyBorder="1" applyAlignment="1">
      <alignment horizontal="right"/>
    </xf>
    <xf numFmtId="164" fontId="13" fillId="0" borderId="25" xfId="0" applyNumberFormat="1" applyFont="1" applyFill="1" applyBorder="1" applyAlignment="1">
      <alignment horizontal="right"/>
    </xf>
    <xf numFmtId="164" fontId="8" fillId="0" borderId="23" xfId="0" applyNumberFormat="1" applyFont="1" applyFill="1" applyBorder="1" applyAlignment="1">
      <alignment horizontal="right"/>
    </xf>
    <xf numFmtId="164" fontId="8" fillId="0" borderId="24" xfId="0" applyNumberFormat="1" applyFont="1" applyFill="1" applyBorder="1"/>
    <xf numFmtId="0" fontId="9" fillId="0" borderId="0" xfId="3" applyFont="1" applyFill="1" applyAlignment="1">
      <alignment horizontal="left" vertical="center" wrapText="1" indent="2"/>
    </xf>
    <xf numFmtId="0" fontId="8" fillId="0" borderId="1" xfId="3" applyFont="1" applyFill="1" applyBorder="1" applyAlignment="1">
      <alignment horizontal="center" vertical="center"/>
    </xf>
    <xf numFmtId="0" fontId="2" fillId="0" borderId="11" xfId="3" applyFont="1" applyFill="1" applyBorder="1" applyAlignment="1">
      <alignment horizontal="center" vertical="center"/>
    </xf>
    <xf numFmtId="0" fontId="9" fillId="0" borderId="16" xfId="3" applyFont="1" applyFill="1" applyBorder="1" applyAlignment="1">
      <alignment horizontal="center" vertical="center" wrapText="1"/>
    </xf>
    <xf numFmtId="0" fontId="2" fillId="0" borderId="18" xfId="3" applyFont="1" applyFill="1" applyBorder="1" applyAlignment="1">
      <alignment horizontal="center" vertical="center" wrapText="1"/>
    </xf>
    <xf numFmtId="0" fontId="8" fillId="0" borderId="0" xfId="3" applyFont="1" applyFill="1" applyAlignment="1">
      <alignment horizontal="left" vertical="center"/>
    </xf>
    <xf numFmtId="0" fontId="8" fillId="0" borderId="0" xfId="3" applyFont="1" applyFill="1" applyAlignment="1">
      <alignment horizontal="left"/>
    </xf>
    <xf numFmtId="0" fontId="19" fillId="0" borderId="5" xfId="0" applyFont="1" applyFill="1" applyBorder="1" applyAlignment="1">
      <alignment horizontal="center"/>
    </xf>
    <xf numFmtId="0" fontId="19" fillId="0" borderId="6" xfId="0" applyFont="1" applyFill="1" applyBorder="1" applyAlignment="1">
      <alignment horizontal="center"/>
    </xf>
    <xf numFmtId="0" fontId="19" fillId="0"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8" xfId="0" applyFont="1" applyFill="1" applyBorder="1" applyAlignment="1">
      <alignment horizontal="center" vertical="center"/>
    </xf>
    <xf numFmtId="0" fontId="16" fillId="0" borderId="17" xfId="0" applyFont="1" applyFill="1" applyBorder="1" applyAlignment="1">
      <alignment horizontal="center"/>
    </xf>
    <xf numFmtId="0" fontId="16" fillId="0" borderId="8" xfId="0" applyFont="1" applyFill="1" applyBorder="1" applyAlignment="1">
      <alignment horizontal="center"/>
    </xf>
    <xf numFmtId="0" fontId="16" fillId="0" borderId="10" xfId="0" applyFont="1" applyFill="1" applyBorder="1" applyAlignment="1">
      <alignment horizontal="center"/>
    </xf>
    <xf numFmtId="0" fontId="19" fillId="0" borderId="3" xfId="0" applyFont="1" applyFill="1" applyBorder="1" applyAlignment="1">
      <alignment horizontal="center" vertical="top"/>
    </xf>
    <xf numFmtId="0" fontId="19" fillId="0" borderId="11" xfId="0" applyFont="1" applyFill="1" applyBorder="1" applyAlignment="1">
      <alignment horizontal="center" vertical="top"/>
    </xf>
    <xf numFmtId="0" fontId="19" fillId="0" borderId="7" xfId="0" applyFont="1" applyFill="1" applyBorder="1" applyAlignment="1">
      <alignment horizontal="center"/>
    </xf>
    <xf numFmtId="0" fontId="16" fillId="0" borderId="1" xfId="0" applyFont="1" applyFill="1" applyBorder="1" applyAlignment="1">
      <alignment horizontal="center"/>
    </xf>
    <xf numFmtId="0" fontId="16" fillId="0" borderId="3" xfId="0" applyFont="1" applyFill="1" applyBorder="1" applyAlignment="1">
      <alignment horizont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 xfId="0" applyFont="1" applyFill="1" applyBorder="1" applyAlignment="1">
      <alignment horizontal="center"/>
    </xf>
    <xf numFmtId="0" fontId="16" fillId="0" borderId="16"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Alignment="1">
      <alignment horizontal="left" wrapText="1"/>
    </xf>
    <xf numFmtId="0" fontId="19" fillId="0" borderId="0" xfId="0" applyFont="1" applyFill="1" applyAlignment="1">
      <alignment horizontal="left" wrapText="1" indent="2"/>
    </xf>
    <xf numFmtId="164" fontId="13" fillId="0" borderId="2" xfId="3" applyNumberFormat="1" applyFont="1" applyFill="1" applyBorder="1" applyAlignment="1">
      <alignment horizontal="center"/>
    </xf>
    <xf numFmtId="164" fontId="16" fillId="0" borderId="1" xfId="0" applyNumberFormat="1" applyFont="1" applyFill="1" applyBorder="1" applyAlignment="1">
      <alignment horizontal="center"/>
    </xf>
    <xf numFmtId="164" fontId="13" fillId="0" borderId="16" xfId="3" applyNumberFormat="1" applyFont="1" applyFill="1" applyBorder="1" applyAlignment="1">
      <alignment horizontal="center"/>
    </xf>
    <xf numFmtId="0" fontId="9" fillId="0" borderId="0" xfId="3" applyFont="1" applyFill="1" applyAlignment="1">
      <alignment horizontal="left" indent="2"/>
    </xf>
    <xf numFmtId="0" fontId="8" fillId="0" borderId="0" xfId="3" applyFont="1" applyFill="1" applyAlignment="1">
      <alignment horizontal="left" wrapText="1"/>
    </xf>
    <xf numFmtId="0" fontId="9" fillId="0" borderId="0" xfId="3" applyFont="1" applyFill="1" applyAlignment="1">
      <alignment horizontal="left" wrapText="1" indent="2"/>
    </xf>
    <xf numFmtId="164" fontId="13" fillId="0" borderId="1" xfId="3" applyNumberFormat="1" applyFont="1" applyFill="1" applyBorder="1" applyAlignment="1">
      <alignment horizontal="center"/>
    </xf>
    <xf numFmtId="0" fontId="9" fillId="0" borderId="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9" fillId="0" borderId="22" xfId="3" applyFont="1" applyFill="1" applyBorder="1" applyAlignment="1">
      <alignment horizontal="center" vertical="center"/>
    </xf>
    <xf numFmtId="0" fontId="8" fillId="0" borderId="22" xfId="3" applyFont="1" applyFill="1" applyBorder="1" applyAlignment="1">
      <alignment horizontal="center" vertical="center"/>
    </xf>
    <xf numFmtId="10" fontId="8" fillId="0" borderId="9" xfId="3" applyNumberFormat="1" applyFont="1" applyFill="1" applyBorder="1" applyAlignment="1">
      <alignment horizontal="center" vertical="center" wrapText="1"/>
    </xf>
    <xf numFmtId="10" fontId="8" fillId="0" borderId="12" xfId="3" applyNumberFormat="1" applyFont="1" applyFill="1" applyBorder="1" applyAlignment="1">
      <alignment horizontal="center" vertical="center" wrapText="1"/>
    </xf>
    <xf numFmtId="0" fontId="9" fillId="0" borderId="0" xfId="3" applyFont="1" applyFill="1" applyAlignment="1">
      <alignment horizontal="left" wrapText="1" indent="3"/>
    </xf>
    <xf numFmtId="0" fontId="9" fillId="0" borderId="0" xfId="3" applyFont="1" applyFill="1" applyAlignment="1">
      <alignment horizontal="left" indent="3"/>
    </xf>
    <xf numFmtId="166" fontId="8" fillId="0" borderId="9" xfId="3" applyNumberFormat="1" applyFont="1" applyFill="1" applyBorder="1" applyAlignment="1">
      <alignment horizontal="center" vertical="center" wrapText="1"/>
    </xf>
    <xf numFmtId="166" fontId="8" fillId="0" borderId="12" xfId="3" applyNumberFormat="1" applyFont="1" applyFill="1" applyBorder="1" applyAlignment="1">
      <alignment horizontal="center" vertical="center" wrapText="1"/>
    </xf>
    <xf numFmtId="0" fontId="8" fillId="0" borderId="9" xfId="3" applyFont="1" applyFill="1" applyBorder="1" applyAlignment="1">
      <alignment horizontal="center" vertical="center" wrapText="1"/>
    </xf>
    <xf numFmtId="0" fontId="8" fillId="0" borderId="9" xfId="3" applyFont="1" applyFill="1" applyBorder="1" applyAlignment="1">
      <alignment horizontal="center" vertical="center"/>
    </xf>
    <xf numFmtId="0" fontId="9" fillId="0" borderId="22"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15"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13"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6" xfId="3" applyFont="1" applyFill="1" applyBorder="1" applyAlignment="1">
      <alignment horizontal="center" vertical="center"/>
    </xf>
    <xf numFmtId="0" fontId="8" fillId="0" borderId="0" xfId="0" applyFont="1" applyFill="1" applyAlignment="1">
      <alignment horizontal="left" vertical="top" wrapText="1"/>
    </xf>
    <xf numFmtId="0" fontId="9" fillId="0" borderId="0" xfId="0" applyFont="1" applyFill="1" applyBorder="1" applyAlignment="1">
      <alignment horizontal="left" vertical="top" wrapText="1"/>
    </xf>
    <xf numFmtId="0" fontId="3" fillId="0" borderId="0" xfId="0" applyFont="1" applyFill="1" applyAlignment="1">
      <alignment horizontal="left"/>
    </xf>
    <xf numFmtId="0" fontId="8" fillId="0" borderId="0" xfId="0" applyFont="1" applyFill="1" applyAlignment="1">
      <alignment horizontal="left" wrapText="1"/>
    </xf>
    <xf numFmtId="0" fontId="9" fillId="0" borderId="0" xfId="0" applyFont="1" applyFill="1" applyAlignment="1">
      <alignment horizontal="right" wrapText="1"/>
    </xf>
    <xf numFmtId="0" fontId="10" fillId="0" borderId="0" xfId="0" applyFont="1" applyFill="1" applyBorder="1" applyAlignment="1">
      <alignment horizontal="left" wrapText="1"/>
    </xf>
    <xf numFmtId="0" fontId="11" fillId="0" borderId="0" xfId="0" applyFont="1" applyFill="1" applyBorder="1" applyAlignment="1">
      <alignment horizontal="left" wrapText="1"/>
    </xf>
    <xf numFmtId="0" fontId="8" fillId="0" borderId="1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 xfId="0" applyNumberFormat="1" applyFont="1" applyFill="1" applyBorder="1" applyAlignment="1"/>
    <xf numFmtId="3" fontId="8" fillId="0" borderId="1"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xf>
    <xf numFmtId="3" fontId="9" fillId="0" borderId="16"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5"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0" xfId="0" applyFont="1" applyFill="1" applyBorder="1" applyAlignment="1">
      <alignment horizontal="left" wrapText="1"/>
    </xf>
    <xf numFmtId="0" fontId="13" fillId="0" borderId="3" xfId="0" applyFont="1" applyFill="1" applyBorder="1" applyAlignment="1">
      <alignment horizontal="left"/>
    </xf>
    <xf numFmtId="3" fontId="27" fillId="0" borderId="0" xfId="0" applyNumberFormat="1" applyFont="1" applyFill="1" applyBorder="1" applyAlignment="1">
      <alignment horizontal="left"/>
    </xf>
    <xf numFmtId="0" fontId="8" fillId="0" borderId="0" xfId="0" applyFont="1" applyFill="1" applyBorder="1"/>
    <xf numFmtId="0" fontId="8" fillId="0" borderId="3" xfId="0" applyFont="1" applyFill="1" applyBorder="1"/>
    <xf numFmtId="3" fontId="9" fillId="0" borderId="0" xfId="0" applyNumberFormat="1" applyFont="1" applyFill="1" applyBorder="1" applyAlignment="1">
      <alignment horizontal="left"/>
    </xf>
    <xf numFmtId="0" fontId="8" fillId="0" borderId="0" xfId="0" applyFont="1" applyFill="1" applyBorder="1" applyAlignment="1">
      <alignment horizontal="left" wrapText="1" indent="1"/>
    </xf>
    <xf numFmtId="0" fontId="8" fillId="0" borderId="3" xfId="0" applyFont="1" applyFill="1" applyBorder="1" applyAlignment="1">
      <alignment horizontal="left" indent="1"/>
    </xf>
    <xf numFmtId="3" fontId="9" fillId="0" borderId="0" xfId="0" applyNumberFormat="1" applyFont="1" applyFill="1" applyBorder="1" applyAlignment="1">
      <alignment horizontal="left" wrapText="1" indent="1"/>
    </xf>
    <xf numFmtId="3" fontId="9" fillId="0" borderId="0" xfId="0" applyNumberFormat="1" applyFont="1" applyFill="1" applyBorder="1" applyAlignment="1">
      <alignment horizontal="left" indent="1"/>
    </xf>
    <xf numFmtId="0" fontId="8" fillId="0" borderId="0" xfId="0" applyFont="1" applyFill="1" applyBorder="1" applyAlignment="1">
      <alignment horizontal="left" indent="1"/>
    </xf>
    <xf numFmtId="3" fontId="8" fillId="0" borderId="0" xfId="0" applyNumberFormat="1" applyFont="1" applyFill="1" applyBorder="1" applyAlignment="1">
      <alignment horizontal="left" wrapText="1" indent="1"/>
    </xf>
    <xf numFmtId="3" fontId="9" fillId="0" borderId="0" xfId="0" applyNumberFormat="1" applyFont="1" applyFill="1" applyAlignment="1">
      <alignment horizontal="left" wrapText="1" indent="2"/>
    </xf>
    <xf numFmtId="3" fontId="11" fillId="0" borderId="0" xfId="0" applyNumberFormat="1" applyFont="1" applyFill="1" applyAlignment="1">
      <alignment horizontal="left" wrapText="1" indent="2"/>
    </xf>
    <xf numFmtId="3" fontId="8" fillId="0" borderId="0" xfId="0" applyNumberFormat="1" applyFont="1" applyFill="1" applyBorder="1" applyAlignment="1">
      <alignment horizontal="left" indent="1"/>
    </xf>
    <xf numFmtId="0" fontId="9" fillId="0" borderId="0" xfId="0" applyFont="1" applyFill="1" applyAlignment="1">
      <alignment horizontal="left" wrapText="1" indent="2"/>
    </xf>
    <xf numFmtId="0" fontId="0" fillId="0" borderId="0" xfId="0" applyFill="1" applyAlignment="1">
      <alignment horizontal="left" wrapText="1" inden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0" xfId="0" applyFont="1" applyFill="1" applyAlignment="1">
      <alignment horizontal="left" wrapText="1"/>
    </xf>
    <xf numFmtId="0" fontId="11" fillId="0" borderId="0" xfId="0" applyFont="1" applyFill="1" applyAlignment="1">
      <alignment horizontal="left" wrapText="1" indent="5"/>
    </xf>
    <xf numFmtId="0" fontId="8" fillId="0" borderId="1" xfId="0" applyNumberFormat="1" applyFont="1" applyFill="1" applyBorder="1" applyAlignment="1" applyProtection="1">
      <alignment horizontal="center"/>
      <protection locked="0"/>
    </xf>
    <xf numFmtId="0" fontId="8" fillId="0" borderId="3"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vertical="center"/>
      <protection locked="0"/>
    </xf>
    <xf numFmtId="0" fontId="8" fillId="0" borderId="23"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0" fontId="8" fillId="0" borderId="28" xfId="0" applyNumberFormat="1" applyFont="1" applyFill="1" applyBorder="1" applyAlignment="1" applyProtection="1">
      <alignment horizontal="center" vertical="center"/>
      <protection locked="0"/>
    </xf>
    <xf numFmtId="0" fontId="8" fillId="0" borderId="29" xfId="0" applyNumberFormat="1" applyFont="1" applyFill="1" applyBorder="1" applyAlignment="1" applyProtection="1">
      <alignment horizontal="center" vertical="center"/>
      <protection locked="0"/>
    </xf>
    <xf numFmtId="0" fontId="8" fillId="0" borderId="30" xfId="0" applyNumberFormat="1" applyFont="1" applyFill="1" applyBorder="1" applyAlignment="1" applyProtection="1">
      <alignment horizontal="center" vertical="center"/>
      <protection locked="0"/>
    </xf>
    <xf numFmtId="0" fontId="9" fillId="0" borderId="31" xfId="0" applyNumberFormat="1" applyFont="1" applyFill="1" applyBorder="1" applyAlignment="1" applyProtection="1">
      <alignment horizontal="center" vertical="center"/>
      <protection locked="0"/>
    </xf>
    <xf numFmtId="0" fontId="9" fillId="0" borderId="4" xfId="0" applyNumberFormat="1" applyFont="1" applyFill="1" applyBorder="1" applyAlignment="1" applyProtection="1">
      <alignment horizontal="center" vertical="center"/>
      <protection locked="0"/>
    </xf>
    <xf numFmtId="0" fontId="9" fillId="0" borderId="40" xfId="0" applyNumberFormat="1" applyFont="1" applyFill="1" applyBorder="1" applyAlignment="1" applyProtection="1">
      <alignment horizontal="center" vertical="center"/>
      <protection locked="0"/>
    </xf>
    <xf numFmtId="0" fontId="8" fillId="0" borderId="32"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33" xfId="0" applyNumberFormat="1" applyFont="1" applyFill="1" applyBorder="1" applyAlignment="1" applyProtection="1">
      <alignment horizontal="center" vertical="center"/>
      <protection locked="0"/>
    </xf>
    <xf numFmtId="0" fontId="8" fillId="0" borderId="34" xfId="0" applyNumberFormat="1" applyFont="1" applyFill="1" applyBorder="1" applyAlignment="1" applyProtection="1">
      <alignment horizontal="center" vertical="center"/>
      <protection locked="0"/>
    </xf>
    <xf numFmtId="0" fontId="8" fillId="0" borderId="35" xfId="0" applyNumberFormat="1" applyFont="1" applyFill="1" applyBorder="1" applyAlignment="1" applyProtection="1">
      <alignment horizontal="center" vertical="center"/>
      <protection locked="0"/>
    </xf>
    <xf numFmtId="0" fontId="8" fillId="0" borderId="0" xfId="0" applyFont="1" applyFill="1" applyBorder="1" applyAlignment="1">
      <alignment horizontal="left" wrapText="1"/>
    </xf>
    <xf numFmtId="0" fontId="10" fillId="0" borderId="0" xfId="0" applyFont="1" applyFill="1" applyAlignment="1">
      <alignment horizontal="left"/>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cellXfs>
  <cellStyles count="14">
    <cellStyle name="Hypertextový odkaz" xfId="10" builtinId="8"/>
    <cellStyle name="Kč" xfId="5"/>
    <cellStyle name="Normální" xfId="0" builtinId="0"/>
    <cellStyle name="Normální 2" xfId="3"/>
    <cellStyle name="normální 2 11" xfId="2"/>
    <cellStyle name="Normální 2 2" xfId="7"/>
    <cellStyle name="Normální 3" xfId="4"/>
    <cellStyle name="Normální 47" xfId="8"/>
    <cellStyle name="normální 7" xfId="9"/>
    <cellStyle name="normální_List1" xfId="1"/>
    <cellStyle name="normální_Sestava11" xfId="12"/>
    <cellStyle name="PB_TR10" xfId="6"/>
    <cellStyle name="Procenta" xfId="11" builtinId="5"/>
    <cellStyle name="Procenta 2" xfId="13"/>
  </cellStyles>
  <dxfs count="0"/>
  <tableStyles count="0" defaultTableStyle="TableStyleMedium2" defaultPivotStyle="PivotStyleLight16"/>
  <colors>
    <mruColors>
      <color rgb="FFF2A6A9"/>
      <color rgb="FF8AD0FF"/>
      <color rgb="FF0071BC"/>
      <color rgb="FFBD1B21"/>
      <color rgb="FFA9D18E"/>
      <color rgb="FF6AA343"/>
      <color rgb="FF548235"/>
      <color rgb="FFFFF2CC"/>
      <color rgb="FFFFD966"/>
      <color rgb="FFF2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TAT_UDZ\PREHL_A_H\I_Nt_Rn_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STAT_UDZ\R2013\STAV1213\OCR_12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STAT_UDZ\R2014\STAV1214\OCR_12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TAT_UDZ\PREHL_A_H\I_Nt_Rn_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STAT_UDZ\R2000\STAV1200\OCR_12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TAT_UDZ\R2005\STAV1205\OCR_1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STAT_UDZ\R2008\STAV1208\OCR_12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STAT_UDZ\R2009\STAV1209\OCR_1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STAT_UDZ\R2010\STAV1210\OCR_1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STAT_UDZ\R2011\STAV1211\OCR_12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TAT_UDZ\R2012\STAV1212\OCR_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P_S_zm"/>
      <sheetName val="nt_V2_zm"/>
      <sheetName val="nt_V2_zmp"/>
      <sheetName val="nt_V_S_zm"/>
      <sheetName val="g_nt_P_S"/>
      <sheetName val="g_nt_P_S_pohl"/>
      <sheetName val="g_nt_P_S_pod"/>
      <sheetName val="g_nt_V"/>
      <sheetName val="g_nt_V_S"/>
      <sheetName val="g_nt_P_X"/>
      <sheetName val="g_nt_V_X"/>
    </sheetNames>
    <sheetDataSet>
      <sheetData sheetId="0"/>
      <sheetData sheetId="1"/>
      <sheetData sheetId="2"/>
      <sheetData sheetId="3"/>
      <sheetData sheetId="4">
        <row r="1">
          <cell r="L1" t="str">
            <v>Tabulka č. 4</v>
          </cell>
        </row>
        <row r="2">
          <cell r="C2" t="str">
            <v>Vývoj průměrné výše*) nově přiznaných důchodů</v>
          </cell>
        </row>
        <row r="3">
          <cell r="D3" t="str">
            <v>Důchody přiznané v roce</v>
          </cell>
        </row>
        <row r="4">
          <cell r="A4" t="str">
            <v>Důchody</v>
          </cell>
          <cell r="D4" t="str">
            <v>2002</v>
          </cell>
          <cell r="E4" t="str">
            <v>2003</v>
          </cell>
          <cell r="F4" t="str">
            <v>2004</v>
          </cell>
          <cell r="G4" t="str">
            <v>2005</v>
          </cell>
          <cell r="H4" t="str">
            <v>2006</v>
          </cell>
          <cell r="I4" t="str">
            <v>2007</v>
          </cell>
          <cell r="J4" t="str">
            <v>2008</v>
          </cell>
          <cell r="K4" t="str">
            <v>2009</v>
          </cell>
          <cell r="L4" t="str">
            <v>2009</v>
          </cell>
          <cell r="M4" t="str">
            <v>řádek</v>
          </cell>
        </row>
        <row r="5">
          <cell r="B5" t="str">
            <v>muži a ženy</v>
          </cell>
          <cell r="C5" t="str">
            <v>ZZ_A</v>
          </cell>
          <cell r="D5">
            <v>2002</v>
          </cell>
          <cell r="E5">
            <v>2003</v>
          </cell>
          <cell r="F5">
            <v>2004</v>
          </cell>
          <cell r="G5">
            <v>2005</v>
          </cell>
          <cell r="H5">
            <v>2006</v>
          </cell>
          <cell r="I5">
            <v>2007</v>
          </cell>
          <cell r="J5">
            <v>2008</v>
          </cell>
          <cell r="K5">
            <v>2009</v>
          </cell>
          <cell r="L5">
            <v>2009</v>
          </cell>
          <cell r="M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10830.603107476043</v>
          </cell>
          <cell r="M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11410.482270335006</v>
          </cell>
          <cell r="M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13830.44683013696</v>
          </cell>
          <cell r="M8">
            <v>7</v>
          </cell>
        </row>
        <row r="9">
          <cell r="B9" t="str">
            <v>po věkové hranici celkem</v>
          </cell>
          <cell r="D9">
            <v>7781.1509994923981</v>
          </cell>
          <cell r="E9">
            <v>8095.8048508502925</v>
          </cell>
          <cell r="F9">
            <v>8489.156151672767</v>
          </cell>
          <cell r="G9">
            <v>9091.9793174767328</v>
          </cell>
          <cell r="H9">
            <v>9565.1590545640629</v>
          </cell>
          <cell r="I9">
            <v>9957.7628460915166</v>
          </cell>
          <cell r="J9">
            <v>10977.907142200007</v>
          </cell>
          <cell r="K9">
            <v>11775.48876009583</v>
          </cell>
          <cell r="L9">
            <v>11775.48876009583</v>
          </cell>
          <cell r="M9">
            <v>8</v>
          </cell>
        </row>
        <row r="10">
          <cell r="B10" t="str">
            <v>předčasné</v>
          </cell>
          <cell r="C10" t="str">
            <v>dočasné</v>
          </cell>
          <cell r="D10">
            <v>5994.436898395722</v>
          </cell>
          <cell r="E10">
            <v>6319.2463972210489</v>
          </cell>
          <cell r="F10">
            <v>6403.6471571906359</v>
          </cell>
          <cell r="G10">
            <v>6836.0336787564765</v>
          </cell>
          <cell r="H10">
            <v>7549.6548725637185</v>
          </cell>
          <cell r="I10">
            <v>8609.9315159574471</v>
          </cell>
          <cell r="J10">
            <v>9373.4269662921361</v>
          </cell>
          <cell r="K10">
            <v>0</v>
          </cell>
          <cell r="L10">
            <v>0</v>
          </cell>
          <cell r="M10">
            <v>9</v>
          </cell>
        </row>
        <row r="11">
          <cell r="C11" t="str">
            <v>trvalé</v>
          </cell>
          <cell r="D11">
            <v>5764.9836274042282</v>
          </cell>
          <cell r="E11">
            <v>6088.4778084768677</v>
          </cell>
          <cell r="F11">
            <v>6290.7052095130239</v>
          </cell>
          <cell r="G11">
            <v>6984.0771820553828</v>
          </cell>
          <cell r="H11">
            <v>7575.7639994264</v>
          </cell>
          <cell r="I11">
            <v>7950.8953496220302</v>
          </cell>
          <cell r="J11">
            <v>8648.1741893910548</v>
          </cell>
          <cell r="K11">
            <v>9473.2305869260581</v>
          </cell>
          <cell r="L11">
            <v>9473.2305869260581</v>
          </cell>
          <cell r="M11">
            <v>10</v>
          </cell>
        </row>
        <row r="12">
          <cell r="B12" t="str">
            <v>předčasné celkem</v>
          </cell>
          <cell r="D12">
            <v>5862.803620280868</v>
          </cell>
          <cell r="E12">
            <v>6216.7876494231878</v>
          </cell>
          <cell r="F12">
            <v>6307.9819978256701</v>
          </cell>
          <cell r="G12">
            <v>6959.926392899908</v>
          </cell>
          <cell r="H12">
            <v>7570.725581529915</v>
          </cell>
          <cell r="I12">
            <v>7982.72957348407</v>
          </cell>
          <cell r="J12">
            <v>8651.935808152919</v>
          </cell>
          <cell r="K12">
            <v>9473.2305869260581</v>
          </cell>
          <cell r="L12">
            <v>9473.2305869260581</v>
          </cell>
          <cell r="M12">
            <v>11</v>
          </cell>
        </row>
        <row r="13">
          <cell r="M13">
            <v>12</v>
          </cell>
        </row>
        <row r="14">
          <cell r="A14" t="str">
            <v>Poměrné starobní</v>
          </cell>
          <cell r="D14">
            <v>2300.9239543726235</v>
          </cell>
          <cell r="E14">
            <v>2371.8776371308018</v>
          </cell>
          <cell r="F14">
            <v>2365.8973214285716</v>
          </cell>
          <cell r="G14">
            <v>2488.6652173913044</v>
          </cell>
          <cell r="H14">
            <v>2526.3905579399143</v>
          </cell>
          <cell r="I14">
            <v>2665.2754237288136</v>
          </cell>
          <cell r="J14">
            <v>3196.8178137651821</v>
          </cell>
          <cell r="K14">
            <v>3272.1488549618321</v>
          </cell>
          <cell r="L14">
            <v>3272.1488549618321</v>
          </cell>
          <cell r="M14">
            <v>13</v>
          </cell>
        </row>
        <row r="15">
          <cell r="M15">
            <v>14</v>
          </cell>
        </row>
        <row r="16">
          <cell r="A16" t="str">
            <v>Starobní + poměrné starobní</v>
          </cell>
          <cell r="D16">
            <v>7096.5948777648427</v>
          </cell>
          <cell r="E16">
            <v>7234.7164072221831</v>
          </cell>
          <cell r="F16">
            <v>7747.2257703379892</v>
          </cell>
          <cell r="G16">
            <v>8375.7580790360553</v>
          </cell>
          <cell r="H16">
            <v>8840.0346659269071</v>
          </cell>
          <cell r="I16">
            <v>9304.5802688544245</v>
          </cell>
          <cell r="J16">
            <v>10158.668193297523</v>
          </cell>
          <cell r="K16">
            <v>10813.890601132556</v>
          </cell>
          <cell r="L16">
            <v>10813.890601132556</v>
          </cell>
          <cell r="M16">
            <v>15</v>
          </cell>
        </row>
        <row r="17">
          <cell r="M17">
            <v>16</v>
          </cell>
        </row>
        <row r="18">
          <cell r="A18" t="str">
            <v>Invalidní plné</v>
          </cell>
          <cell r="D18">
            <v>7163.945636155232</v>
          </cell>
          <cell r="E18">
            <v>7413.2471408428637</v>
          </cell>
          <cell r="F18">
            <v>7739.5994002201724</v>
          </cell>
          <cell r="G18">
            <v>8396.3054308226729</v>
          </cell>
          <cell r="H18">
            <v>8950.0931184128949</v>
          </cell>
          <cell r="I18">
            <v>9370.5522336916947</v>
          </cell>
          <cell r="J18">
            <v>10102.684251606979</v>
          </cell>
          <cell r="K18">
            <v>10801.53120830951</v>
          </cell>
          <cell r="L18">
            <v>10801.53120830951</v>
          </cell>
          <cell r="M18">
            <v>17</v>
          </cell>
        </row>
        <row r="19">
          <cell r="B19" t="str">
            <v xml:space="preserve">z toho </v>
          </cell>
          <cell r="C19" t="str">
            <v xml:space="preserve"> z mládí</v>
          </cell>
          <cell r="D19">
            <v>5566.7101694915254</v>
          </cell>
          <cell r="E19">
            <v>5766.3955094991361</v>
          </cell>
          <cell r="F19">
            <v>5978.5110732538333</v>
          </cell>
          <cell r="G19">
            <v>6483.4326599326596</v>
          </cell>
          <cell r="H19">
            <v>6907.9197761194027</v>
          </cell>
          <cell r="I19">
            <v>7344.3262032085559</v>
          </cell>
          <cell r="J19">
            <v>8049.3567662565902</v>
          </cell>
          <cell r="K19">
            <v>8658</v>
          </cell>
          <cell r="L19">
            <v>8658</v>
          </cell>
          <cell r="M19">
            <v>18</v>
          </cell>
        </row>
        <row r="20">
          <cell r="C20" t="str">
            <v xml:space="preserve"> ostatní</v>
          </cell>
          <cell r="D20">
            <v>7203.4778504908127</v>
          </cell>
          <cell r="E20">
            <v>7451.4600649220538</v>
          </cell>
          <cell r="F20">
            <v>7779.7360226743285</v>
          </cell>
          <cell r="G20">
            <v>8445.681687815053</v>
          </cell>
          <cell r="H20">
            <v>8996.3590177099632</v>
          </cell>
          <cell r="I20">
            <v>9420.4386904239436</v>
          </cell>
          <cell r="J20">
            <v>10157.766206213757</v>
          </cell>
          <cell r="K20">
            <v>10864.072328740254</v>
          </cell>
          <cell r="L20">
            <v>10864.072328740254</v>
          </cell>
          <cell r="M20">
            <v>19</v>
          </cell>
        </row>
        <row r="21">
          <cell r="M21">
            <v>20</v>
          </cell>
        </row>
        <row r="22">
          <cell r="A22" t="str">
            <v>Invalidní částečné</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6419.2239791218917</v>
          </cell>
          <cell r="M22">
            <v>21</v>
          </cell>
        </row>
        <row r="23">
          <cell r="M23">
            <v>22</v>
          </cell>
        </row>
        <row r="24">
          <cell r="A24" t="str">
            <v>Vdovské a vdovecké</v>
          </cell>
          <cell r="D24">
            <v>4385.757310523175</v>
          </cell>
          <cell r="E24">
            <v>4513.0682207421505</v>
          </cell>
          <cell r="F24">
            <v>4658.5685641627542</v>
          </cell>
          <cell r="G24">
            <v>4960.9878880407123</v>
          </cell>
          <cell r="H24">
            <v>5244.8378555083364</v>
          </cell>
          <cell r="I24">
            <v>5594.0639895527265</v>
          </cell>
          <cell r="J24">
            <v>6148.5487525749595</v>
          </cell>
          <cell r="K24">
            <v>6539.4733364794711</v>
          </cell>
          <cell r="L24">
            <v>6539.4733364794711</v>
          </cell>
          <cell r="M24">
            <v>23</v>
          </cell>
        </row>
        <row r="25">
          <cell r="M25">
            <v>24</v>
          </cell>
        </row>
        <row r="26">
          <cell r="A26" t="str">
            <v>Sirotčí</v>
          </cell>
          <cell r="D26">
            <v>3573.5763351915125</v>
          </cell>
          <cell r="E26">
            <v>3637.0842105263159</v>
          </cell>
          <cell r="F26">
            <v>3778.4386959603116</v>
          </cell>
          <cell r="G26">
            <v>4049.6068556108771</v>
          </cell>
          <cell r="H26">
            <v>4295.8077634011088</v>
          </cell>
          <cell r="I26">
            <v>4538.080760095012</v>
          </cell>
          <cell r="J26">
            <v>5118.9023793640208</v>
          </cell>
          <cell r="K26">
            <v>5414.9533820840952</v>
          </cell>
          <cell r="L26">
            <v>5414.9533820840952</v>
          </cell>
          <cell r="M26">
            <v>25</v>
          </cell>
        </row>
        <row r="27">
          <cell r="B27" t="str">
            <v>Ú H R N E M</v>
          </cell>
          <cell r="D27">
            <v>6230.7600568971857</v>
          </cell>
          <cell r="E27">
            <v>6488.1429620775543</v>
          </cell>
          <cell r="F27">
            <v>6915.6231371984968</v>
          </cell>
          <cell r="G27">
            <v>7458.2054020015439</v>
          </cell>
          <cell r="H27">
            <v>7944.5278145529937</v>
          </cell>
          <cell r="I27">
            <v>8315.3526117313213</v>
          </cell>
          <cell r="J27">
            <v>9119.6682513770156</v>
          </cell>
          <cell r="K27">
            <v>9835.0043332268251</v>
          </cell>
          <cell r="L27">
            <v>9835.0043332268251</v>
          </cell>
          <cell r="M27">
            <v>26</v>
          </cell>
        </row>
        <row r="28">
          <cell r="A28" t="str">
            <v>muži</v>
          </cell>
          <cell r="B28" t="str">
            <v>muži</v>
          </cell>
        </row>
        <row r="29">
          <cell r="A29" t="str">
            <v>Starobní</v>
          </cell>
          <cell r="D29">
            <v>7880.4949946309189</v>
          </cell>
          <cell r="E29">
            <v>8087.6783711357293</v>
          </cell>
          <cell r="F29">
            <v>8638.7175084257924</v>
          </cell>
          <cell r="G29">
            <v>9276.7036532101283</v>
          </cell>
          <cell r="H29">
            <v>9706.2086310055365</v>
          </cell>
          <cell r="I29">
            <v>10275.091549463934</v>
          </cell>
          <cell r="J29">
            <v>11080.087281194797</v>
          </cell>
          <cell r="K29">
            <v>11771.191831175438</v>
          </cell>
          <cell r="L29">
            <v>11771.191831175438</v>
          </cell>
          <cell r="M29">
            <v>5</v>
          </cell>
        </row>
        <row r="30">
          <cell r="A30" t="str">
            <v>z toho</v>
          </cell>
          <cell r="B30" t="str">
            <v>k věkové hranici</v>
          </cell>
          <cell r="D30">
            <v>8059.7458571327834</v>
          </cell>
          <cell r="E30">
            <v>8389.7132347306306</v>
          </cell>
          <cell r="F30">
            <v>8788.4597484276728</v>
          </cell>
          <cell r="G30">
            <v>9536.9152658505391</v>
          </cell>
          <cell r="H30">
            <v>10159.215080666034</v>
          </cell>
          <cell r="I30">
            <v>10718.094058300969</v>
          </cell>
          <cell r="J30">
            <v>11421.805986068061</v>
          </cell>
          <cell r="K30">
            <v>12231.333205349179</v>
          </cell>
          <cell r="L30">
            <v>12231.333205349179</v>
          </cell>
          <cell r="M30">
            <v>6</v>
          </cell>
        </row>
        <row r="31">
          <cell r="B31" t="str">
            <v>po přesluhování</v>
          </cell>
          <cell r="D31">
            <v>9484.6108977875301</v>
          </cell>
          <cell r="E31">
            <v>9984</v>
          </cell>
          <cell r="F31">
            <v>10339.426314601669</v>
          </cell>
          <cell r="G31">
            <v>11483.141908101126</v>
          </cell>
          <cell r="H31">
            <v>12178.774112208448</v>
          </cell>
          <cell r="I31">
            <v>13089.156800391389</v>
          </cell>
          <cell r="J31">
            <v>14141.500124223603</v>
          </cell>
          <cell r="K31">
            <v>15247.08545</v>
          </cell>
          <cell r="L31">
            <v>15247.08545</v>
          </cell>
          <cell r="M31">
            <v>7</v>
          </cell>
        </row>
        <row r="32">
          <cell r="B32" t="str">
            <v>po věkové hranici celkem</v>
          </cell>
          <cell r="D32">
            <v>8456.3151653944024</v>
          </cell>
          <cell r="E32">
            <v>8936</v>
          </cell>
          <cell r="F32">
            <v>9280.3596020327823</v>
          </cell>
          <cell r="G32">
            <v>9923.0820914649776</v>
          </cell>
          <cell r="H32">
            <v>10503.192799112416</v>
          </cell>
          <cell r="I32">
            <v>11084.015931141228</v>
          </cell>
          <cell r="J32">
            <v>11743.504848947925</v>
          </cell>
          <cell r="K32">
            <v>12565</v>
          </cell>
          <cell r="L32">
            <v>12565</v>
          </cell>
          <cell r="M32">
            <v>8</v>
          </cell>
        </row>
        <row r="33">
          <cell r="B33" t="str">
            <v>předčasné</v>
          </cell>
          <cell r="C33" t="str">
            <v>dočasné</v>
          </cell>
          <cell r="D33">
            <v>6831.4350477200423</v>
          </cell>
          <cell r="E33">
            <v>7160</v>
          </cell>
          <cell r="F33">
            <v>7228.3628480146053</v>
          </cell>
          <cell r="G33">
            <v>7856.675067024129</v>
          </cell>
          <cell r="H33">
            <v>8340.8094274146897</v>
          </cell>
          <cell r="I33">
            <v>9570.0996119016818</v>
          </cell>
          <cell r="J33">
            <v>10588.590163934427</v>
          </cell>
          <cell r="K33">
            <v>0</v>
          </cell>
          <cell r="L33">
            <v>0</v>
          </cell>
          <cell r="M33">
            <v>9</v>
          </cell>
        </row>
        <row r="34">
          <cell r="C34" t="str">
            <v>trvalé</v>
          </cell>
          <cell r="D34">
            <v>6529.6941435652652</v>
          </cell>
          <cell r="E34">
            <v>6927</v>
          </cell>
          <cell r="F34">
            <v>7227.6604222137694</v>
          </cell>
          <cell r="G34">
            <v>7838.4895044570112</v>
          </cell>
          <cell r="H34">
            <v>8396.047786156947</v>
          </cell>
          <cell r="I34">
            <v>8846.4372990353695</v>
          </cell>
          <cell r="J34">
            <v>9646.5785591657659</v>
          </cell>
          <cell r="K34">
            <v>10449</v>
          </cell>
          <cell r="L34">
            <v>10449</v>
          </cell>
          <cell r="M34">
            <v>10</v>
          </cell>
        </row>
        <row r="35">
          <cell r="B35" t="str">
            <v>předčasné celkem</v>
          </cell>
          <cell r="D35">
            <v>6653.1529450048811</v>
          </cell>
          <cell r="E35">
            <v>7057.4549125168232</v>
          </cell>
          <cell r="F35">
            <v>7227.7815377351062</v>
          </cell>
          <cell r="G35">
            <v>7841.2473572938688</v>
          </cell>
          <cell r="H35">
            <v>8384.7123019405353</v>
          </cell>
          <cell r="I35">
            <v>8882.7849902534108</v>
          </cell>
          <cell r="J35">
            <v>9650.2182036990125</v>
          </cell>
          <cell r="K35">
            <v>10449</v>
          </cell>
          <cell r="L35">
            <v>10449</v>
          </cell>
          <cell r="M35">
            <v>11</v>
          </cell>
        </row>
        <row r="36">
          <cell r="M36">
            <v>12</v>
          </cell>
        </row>
        <row r="37">
          <cell r="A37" t="str">
            <v>Poměrné starobní</v>
          </cell>
          <cell r="D37">
            <v>2440.957142857143</v>
          </cell>
          <cell r="E37">
            <v>2575</v>
          </cell>
          <cell r="F37">
            <v>2616.7460317460318</v>
          </cell>
          <cell r="G37">
            <v>2591.2549019607845</v>
          </cell>
          <cell r="H37">
            <v>2760.4074074074074</v>
          </cell>
          <cell r="I37">
            <v>3057.6521739130435</v>
          </cell>
          <cell r="J37">
            <v>3565.8987341772154</v>
          </cell>
          <cell r="K37">
            <v>3668</v>
          </cell>
          <cell r="L37">
            <v>3668</v>
          </cell>
          <cell r="M37">
            <v>13</v>
          </cell>
        </row>
        <row r="38">
          <cell r="M38">
            <v>14</v>
          </cell>
        </row>
        <row r="39">
          <cell r="A39" t="str">
            <v>Starobní + poměrné starobní</v>
          </cell>
          <cell r="D39">
            <v>7867.3373993572686</v>
          </cell>
          <cell r="E39">
            <v>8076.886483952796</v>
          </cell>
          <cell r="F39">
            <v>8629.3987767734325</v>
          </cell>
          <cell r="G39">
            <v>9268.1066313666161</v>
          </cell>
          <cell r="H39">
            <v>9697.8450474958754</v>
          </cell>
          <cell r="I39">
            <v>10263.219629064557</v>
          </cell>
          <cell r="J39">
            <v>11068.189878745365</v>
          </cell>
          <cell r="K39">
            <v>11761.761793148664</v>
          </cell>
          <cell r="L39">
            <v>11761.761793148664</v>
          </cell>
          <cell r="M39">
            <v>15</v>
          </cell>
        </row>
        <row r="40">
          <cell r="M40">
            <v>16</v>
          </cell>
        </row>
        <row r="41">
          <cell r="A41" t="str">
            <v>Invalidní plné</v>
          </cell>
          <cell r="D41">
            <v>7538.5674409127951</v>
          </cell>
          <cell r="E41">
            <v>7803.5304104598972</v>
          </cell>
          <cell r="F41">
            <v>8121.0574493747226</v>
          </cell>
          <cell r="G41">
            <v>8798.9910473213022</v>
          </cell>
          <cell r="H41">
            <v>9372.4798489529694</v>
          </cell>
          <cell r="I41">
            <v>9795.4592006963085</v>
          </cell>
          <cell r="J41">
            <v>10560.858355604465</v>
          </cell>
          <cell r="K41">
            <v>11273.188202247191</v>
          </cell>
          <cell r="L41">
            <v>11273.188202247191</v>
          </cell>
          <cell r="M41">
            <v>17</v>
          </cell>
        </row>
        <row r="42">
          <cell r="B42" t="str">
            <v xml:space="preserve">z toho </v>
          </cell>
          <cell r="C42" t="str">
            <v xml:space="preserve"> z mládí</v>
          </cell>
          <cell r="D42">
            <v>5561.8211143695016</v>
          </cell>
          <cell r="E42">
            <v>5766</v>
          </cell>
          <cell r="F42">
            <v>5982.666666666667</v>
          </cell>
          <cell r="G42">
            <v>6484.9889807162535</v>
          </cell>
          <cell r="H42">
            <v>6915.3782051282051</v>
          </cell>
          <cell r="I42">
            <v>7344.4688427299707</v>
          </cell>
          <cell r="J42">
            <v>8046.613636363636</v>
          </cell>
          <cell r="K42">
            <v>8658</v>
          </cell>
          <cell r="L42">
            <v>8658</v>
          </cell>
          <cell r="M42">
            <v>18</v>
          </cell>
        </row>
        <row r="43">
          <cell r="C43" t="str">
            <v xml:space="preserve"> ostatní</v>
          </cell>
          <cell r="D43">
            <v>7585.4332197733438</v>
          </cell>
          <cell r="E43">
            <v>7851</v>
          </cell>
          <cell r="F43">
            <v>8169.7897675626546</v>
          </cell>
          <cell r="G43">
            <v>8860.2544672161039</v>
          </cell>
          <cell r="H43">
            <v>9426.2661194134562</v>
          </cell>
          <cell r="I43">
            <v>9856.8706319702596</v>
          </cell>
          <cell r="J43">
            <v>10632.403556992724</v>
          </cell>
          <cell r="K43">
            <v>11353</v>
          </cell>
          <cell r="L43">
            <v>11353</v>
          </cell>
          <cell r="M43">
            <v>19</v>
          </cell>
        </row>
        <row r="44">
          <cell r="M44">
            <v>20</v>
          </cell>
        </row>
        <row r="45">
          <cell r="A45" t="str">
            <v>Invalidní částečné</v>
          </cell>
          <cell r="D45">
            <v>4389.025388601036</v>
          </cell>
          <cell r="E45">
            <v>4522</v>
          </cell>
          <cell r="F45">
            <v>4692.7676879343016</v>
          </cell>
          <cell r="G45">
            <v>5066.6754056362088</v>
          </cell>
          <cell r="H45">
            <v>5395.6839655040831</v>
          </cell>
          <cell r="I45">
            <v>5666.2251897465276</v>
          </cell>
          <cell r="J45">
            <v>6250.4931454972357</v>
          </cell>
          <cell r="K45">
            <v>6715</v>
          </cell>
          <cell r="L45">
            <v>6715</v>
          </cell>
          <cell r="M45">
            <v>21</v>
          </cell>
        </row>
        <row r="46">
          <cell r="M46">
            <v>22</v>
          </cell>
        </row>
        <row r="47">
          <cell r="A47" t="str">
            <v>Vdovské a vdovecké</v>
          </cell>
          <cell r="D47">
            <v>3858.4073319755603</v>
          </cell>
          <cell r="E47">
            <v>3949</v>
          </cell>
          <cell r="F47">
            <v>4079.959486166008</v>
          </cell>
          <cell r="G47">
            <v>4350.4795061728391</v>
          </cell>
          <cell r="H47">
            <v>4622.8746048472076</v>
          </cell>
          <cell r="I47">
            <v>4934.1931072210064</v>
          </cell>
          <cell r="J47">
            <v>5504.4354012521344</v>
          </cell>
          <cell r="K47">
            <v>5796</v>
          </cell>
          <cell r="L47">
            <v>5796</v>
          </cell>
          <cell r="M47">
            <v>23</v>
          </cell>
        </row>
        <row r="48">
          <cell r="M48">
            <v>24</v>
          </cell>
        </row>
        <row r="49">
          <cell r="A49" t="str">
            <v>Sirotčí</v>
          </cell>
          <cell r="D49">
            <v>3578.454004896817</v>
          </cell>
          <cell r="E49">
            <v>3642</v>
          </cell>
          <cell r="F49">
            <v>3742.4078993358967</v>
          </cell>
          <cell r="G49">
            <v>4021.5346798780488</v>
          </cell>
          <cell r="H49">
            <v>4269.7213584288056</v>
          </cell>
          <cell r="I49">
            <v>4495.0288544358309</v>
          </cell>
          <cell r="J49">
            <v>5085.6546438232645</v>
          </cell>
          <cell r="K49">
            <v>5381</v>
          </cell>
          <cell r="L49">
            <v>5381</v>
          </cell>
          <cell r="M49">
            <v>25</v>
          </cell>
        </row>
        <row r="50">
          <cell r="B50" t="str">
            <v>Ú H R N E M</v>
          </cell>
          <cell r="D50">
            <v>6780.9471248293539</v>
          </cell>
          <cell r="E50">
            <v>7073.4058015222827</v>
          </cell>
          <cell r="F50">
            <v>7534.3202367119738</v>
          </cell>
          <cell r="G50">
            <v>8133.5241179575705</v>
          </cell>
          <cell r="H50">
            <v>8604.7776360986772</v>
          </cell>
          <cell r="I50">
            <v>8993.2864280781578</v>
          </cell>
          <cell r="J50">
            <v>9901.3611128516823</v>
          </cell>
          <cell r="K50">
            <v>10685.214615545687</v>
          </cell>
          <cell r="L50">
            <v>10685.214615545687</v>
          </cell>
          <cell r="M50">
            <v>26</v>
          </cell>
        </row>
        <row r="51">
          <cell r="A51" t="str">
            <v>ženy</v>
          </cell>
          <cell r="B51" t="str">
            <v>ženy</v>
          </cell>
        </row>
        <row r="52">
          <cell r="A52" t="str">
            <v>Starobní</v>
          </cell>
          <cell r="D52">
            <v>6476.0119939594579</v>
          </cell>
          <cell r="E52">
            <v>6625.0058258800364</v>
          </cell>
          <cell r="F52">
            <v>7085.1922066632651</v>
          </cell>
          <cell r="G52">
            <v>7642.256916996047</v>
          </cell>
          <cell r="H52">
            <v>8126.3878097277457</v>
          </cell>
          <cell r="I52">
            <v>8589.7453444554194</v>
          </cell>
          <cell r="J52">
            <v>9270.0731079423167</v>
          </cell>
          <cell r="K52">
            <v>9830.1399322767575</v>
          </cell>
          <cell r="L52">
            <v>9830.1399322767575</v>
          </cell>
          <cell r="M52">
            <v>5</v>
          </cell>
        </row>
        <row r="53">
          <cell r="A53" t="str">
            <v>z toho</v>
          </cell>
          <cell r="B53" t="str">
            <v>k věkové hranici</v>
          </cell>
          <cell r="D53">
            <v>6650.7204030226703</v>
          </cell>
          <cell r="E53">
            <v>6908.9979677091569</v>
          </cell>
          <cell r="F53">
            <v>7211.7407711635096</v>
          </cell>
          <cell r="G53">
            <v>7844.9925626664217</v>
          </cell>
          <cell r="H53">
            <v>8382.2450680334823</v>
          </cell>
          <cell r="I53">
            <v>8798.4101666563402</v>
          </cell>
          <cell r="J53">
            <v>9632.030253713905</v>
          </cell>
          <cell r="K53">
            <v>10312.957123688802</v>
          </cell>
          <cell r="L53">
            <v>10312.957123688802</v>
          </cell>
          <cell r="M53">
            <v>6</v>
          </cell>
        </row>
        <row r="54">
          <cell r="B54" t="str">
            <v>po přesluhování</v>
          </cell>
          <cell r="D54">
            <v>8092.9778941988243</v>
          </cell>
          <cell r="E54">
            <v>8575</v>
          </cell>
          <cell r="F54">
            <v>8806.2487183243011</v>
          </cell>
          <cell r="G54">
            <v>9591.9924946790634</v>
          </cell>
          <cell r="H54">
            <v>10350.737687366167</v>
          </cell>
          <cell r="I54">
            <v>11101.617203977101</v>
          </cell>
          <cell r="J54">
            <v>11836.035427622475</v>
          </cell>
          <cell r="K54">
            <v>12883.24821</v>
          </cell>
          <cell r="L54">
            <v>12883.24821</v>
          </cell>
          <cell r="M54">
            <v>7</v>
          </cell>
        </row>
        <row r="55">
          <cell r="B55" t="str">
            <v>po věkové hranici celkem</v>
          </cell>
          <cell r="D55">
            <v>7170.3607108328342</v>
          </cell>
          <cell r="E55">
            <v>7473</v>
          </cell>
          <cell r="F55">
            <v>7845.5518777292573</v>
          </cell>
          <cell r="G55">
            <v>8352.8393956169202</v>
          </cell>
          <cell r="H55">
            <v>8807.4590500419181</v>
          </cell>
          <cell r="I55">
            <v>9191.233607399794</v>
          </cell>
          <cell r="J55">
            <v>10142.647162552101</v>
          </cell>
          <cell r="K55">
            <v>10825</v>
          </cell>
          <cell r="L55">
            <v>10825</v>
          </cell>
          <cell r="M55">
            <v>8</v>
          </cell>
        </row>
        <row r="56">
          <cell r="B56" t="str">
            <v>předčasné</v>
          </cell>
          <cell r="C56" t="str">
            <v>dočasné</v>
          </cell>
          <cell r="D56">
            <v>5428.4352814628901</v>
          </cell>
          <cell r="E56">
            <v>5686</v>
          </cell>
          <cell r="F56">
            <v>5706.7894330890858</v>
          </cell>
          <cell r="G56">
            <v>6148.1058908565237</v>
          </cell>
          <cell r="H56">
            <v>6697.9075342465758</v>
          </cell>
          <cell r="I56">
            <v>7594.5964432284545</v>
          </cell>
          <cell r="J56">
            <v>8739.8803418803436</v>
          </cell>
          <cell r="K56">
            <v>0</v>
          </cell>
          <cell r="L56">
            <v>0</v>
          </cell>
          <cell r="M56">
            <v>9</v>
          </cell>
        </row>
        <row r="57">
          <cell r="C57" t="str">
            <v>trvalé</v>
          </cell>
          <cell r="D57">
            <v>5181.1885073580943</v>
          </cell>
          <cell r="E57">
            <v>5474</v>
          </cell>
          <cell r="F57">
            <v>5673.8890697383249</v>
          </cell>
          <cell r="G57">
            <v>6315.3035486533126</v>
          </cell>
          <cell r="H57">
            <v>6818.1568857320181</v>
          </cell>
          <cell r="I57">
            <v>7079.0913752913757</v>
          </cell>
          <cell r="J57">
            <v>7795.4585641359836</v>
          </cell>
          <cell r="K57">
            <v>8604</v>
          </cell>
          <cell r="L57">
            <v>8604</v>
          </cell>
          <cell r="M57">
            <v>10</v>
          </cell>
        </row>
        <row r="58">
          <cell r="B58" t="str">
            <v>předčasné celkem</v>
          </cell>
          <cell r="D58">
            <v>5289.6713600251715</v>
          </cell>
          <cell r="E58">
            <v>5591.2620174799713</v>
          </cell>
          <cell r="F58">
            <v>5678.4838153713581</v>
          </cell>
          <cell r="G58">
            <v>6286.5612574552688</v>
          </cell>
          <cell r="H58">
            <v>6796.351380342122</v>
          </cell>
          <cell r="I58">
            <v>7103.0234345230538</v>
          </cell>
          <cell r="J58">
            <v>7801.4214019750689</v>
          </cell>
          <cell r="K58">
            <v>8604</v>
          </cell>
          <cell r="L58">
            <v>8604</v>
          </cell>
          <cell r="M58">
            <v>11</v>
          </cell>
        </row>
        <row r="59">
          <cell r="M59">
            <v>12</v>
          </cell>
        </row>
        <row r="60">
          <cell r="A60" t="str">
            <v>Poměrné starobní</v>
          </cell>
          <cell r="D60">
            <v>2250.1347150259066</v>
          </cell>
          <cell r="E60">
            <v>2285</v>
          </cell>
          <cell r="F60">
            <v>2267.7391304347825</v>
          </cell>
          <cell r="G60">
            <v>2459.435754189944</v>
          </cell>
          <cell r="H60">
            <v>2455.7932960893854</v>
          </cell>
          <cell r="I60">
            <v>2503.1556886227545</v>
          </cell>
          <cell r="J60">
            <v>3023.2619047619046</v>
          </cell>
          <cell r="K60">
            <v>3125</v>
          </cell>
          <cell r="L60">
            <v>3125</v>
          </cell>
          <cell r="M60">
            <v>13</v>
          </cell>
        </row>
        <row r="61">
          <cell r="M61">
            <v>14</v>
          </cell>
        </row>
        <row r="62">
          <cell r="A62" t="str">
            <v>Starobní + poměrné starobní</v>
          </cell>
          <cell r="D62">
            <v>6452.4582839980358</v>
          </cell>
          <cell r="E62">
            <v>6610.2770985811831</v>
          </cell>
          <cell r="F62">
            <v>7070.5795621538118</v>
          </cell>
          <cell r="G62">
            <v>7622.5113655712585</v>
          </cell>
          <cell r="H62">
            <v>8107.0475201493819</v>
          </cell>
          <cell r="I62">
            <v>8571.2079587109947</v>
          </cell>
          <cell r="J62">
            <v>9249.0371224117534</v>
          </cell>
          <cell r="K62">
            <v>9807.8606196614655</v>
          </cell>
          <cell r="L62">
            <v>9807.8606196614655</v>
          </cell>
          <cell r="M62">
            <v>15</v>
          </cell>
        </row>
        <row r="63">
          <cell r="M63">
            <v>16</v>
          </cell>
        </row>
        <row r="64">
          <cell r="A64" t="str">
            <v>Invalidní plné</v>
          </cell>
          <cell r="D64">
            <v>6595.5273083264628</v>
          </cell>
          <cell r="E64">
            <v>6822.6550841618273</v>
          </cell>
          <cell r="F64">
            <v>7172.1670443814919</v>
          </cell>
          <cell r="G64">
            <v>7801.7400335711291</v>
          </cell>
          <cell r="H64">
            <v>8311.2496365524403</v>
          </cell>
          <cell r="I64">
            <v>8757.7706066945611</v>
          </cell>
          <cell r="J64">
            <v>9459.1767498343997</v>
          </cell>
          <cell r="K64">
            <v>10112.407598499061</v>
          </cell>
          <cell r="L64">
            <v>10112.407598499061</v>
          </cell>
          <cell r="M64">
            <v>17</v>
          </cell>
        </row>
        <row r="65">
          <cell r="B65" t="str">
            <v xml:space="preserve">z toho </v>
          </cell>
          <cell r="C65" t="str">
            <v xml:space="preserve"> z mládí</v>
          </cell>
          <cell r="D65">
            <v>5573.4056224899596</v>
          </cell>
          <cell r="E65">
            <v>5767</v>
          </cell>
          <cell r="F65">
            <v>5972.3305084745762</v>
          </cell>
          <cell r="G65">
            <v>6480.9870129870133</v>
          </cell>
          <cell r="H65">
            <v>6897.53125</v>
          </cell>
          <cell r="I65">
            <v>7344.1116071428569</v>
          </cell>
          <cell r="J65">
            <v>8053.8064516129034</v>
          </cell>
          <cell r="K65">
            <v>8658</v>
          </cell>
          <cell r="L65">
            <v>8658</v>
          </cell>
          <cell r="M65">
            <v>18</v>
          </cell>
        </row>
        <row r="66">
          <cell r="C66" t="str">
            <v xml:space="preserve"> ostatní</v>
          </cell>
          <cell r="D66">
            <v>6622.4451612903222</v>
          </cell>
          <cell r="E66">
            <v>6847</v>
          </cell>
          <cell r="F66">
            <v>7199.5150666409118</v>
          </cell>
          <cell r="G66">
            <v>7834.5423072787871</v>
          </cell>
          <cell r="H66">
            <v>8344.9167552625986</v>
          </cell>
          <cell r="I66">
            <v>8791.6887317909168</v>
          </cell>
          <cell r="J66">
            <v>9493.671191041738</v>
          </cell>
          <cell r="K66">
            <v>10152</v>
          </cell>
          <cell r="L66">
            <v>10152</v>
          </cell>
          <cell r="M66">
            <v>19</v>
          </cell>
        </row>
        <row r="67">
          <cell r="M67">
            <v>20</v>
          </cell>
        </row>
        <row r="68">
          <cell r="A68" t="str">
            <v>Invalidní částečné</v>
          </cell>
          <cell r="D68">
            <v>3900.8806915267864</v>
          </cell>
          <cell r="E68">
            <v>4019</v>
          </cell>
          <cell r="F68">
            <v>4178.6207080590639</v>
          </cell>
          <cell r="G68">
            <v>4526.700252832662</v>
          </cell>
          <cell r="H68">
            <v>4842.139715507461</v>
          </cell>
          <cell r="I68">
            <v>5117.7613423028788</v>
          </cell>
          <cell r="J68">
            <v>5656.82970376301</v>
          </cell>
          <cell r="K68">
            <v>6105</v>
          </cell>
          <cell r="L68">
            <v>6105</v>
          </cell>
          <cell r="M68">
            <v>21</v>
          </cell>
        </row>
        <row r="69">
          <cell r="M69">
            <v>22</v>
          </cell>
        </row>
        <row r="70">
          <cell r="A70" t="str">
            <v>Vdovské a vdovecké</v>
          </cell>
          <cell r="D70">
            <v>4513.7814585908527</v>
          </cell>
          <cell r="E70">
            <v>4650</v>
          </cell>
          <cell r="F70">
            <v>4801.3862195121956</v>
          </cell>
          <cell r="G70">
            <v>5119.4852564102566</v>
          </cell>
          <cell r="H70">
            <v>5407.0148372029125</v>
          </cell>
          <cell r="I70">
            <v>5757.9335688085857</v>
          </cell>
          <cell r="J70">
            <v>6310.6612233204414</v>
          </cell>
          <cell r="K70">
            <v>6720</v>
          </cell>
          <cell r="L70">
            <v>6720</v>
          </cell>
          <cell r="M70">
            <v>23</v>
          </cell>
        </row>
        <row r="71">
          <cell r="M71">
            <v>24</v>
          </cell>
        </row>
        <row r="72">
          <cell r="A72" t="str">
            <v>Sirotčí</v>
          </cell>
          <cell r="D72">
            <v>3568.4152479644708</v>
          </cell>
          <cell r="E72">
            <v>3632</v>
          </cell>
          <cell r="F72">
            <v>3815.4793388429753</v>
          </cell>
          <cell r="G72">
            <v>4077.9599692070824</v>
          </cell>
          <cell r="H72">
            <v>4322.0985567010312</v>
          </cell>
          <cell r="I72">
            <v>4581.3750541359896</v>
          </cell>
          <cell r="J72">
            <v>5151.2602018429134</v>
          </cell>
          <cell r="K72">
            <v>5449</v>
          </cell>
          <cell r="L72">
            <v>5449</v>
          </cell>
          <cell r="M72">
            <v>25</v>
          </cell>
        </row>
        <row r="73">
          <cell r="B73" t="str">
            <v>Ú H R N E M</v>
          </cell>
          <cell r="D73">
            <v>5722.8989734447987</v>
          </cell>
          <cell r="E73">
            <v>5990.153431633069</v>
          </cell>
          <cell r="F73">
            <v>6382.4918328618169</v>
          </cell>
          <cell r="G73">
            <v>6848.1617800574795</v>
          </cell>
          <cell r="H73">
            <v>7335.1786589173353</v>
          </cell>
          <cell r="I73">
            <v>7738.8664893433279</v>
          </cell>
          <cell r="J73">
            <v>8346.7128517788769</v>
          </cell>
          <cell r="K73">
            <v>8954.8305647461493</v>
          </cell>
          <cell r="L73">
            <v>8954.8305647461493</v>
          </cell>
          <cell r="M73">
            <v>26</v>
          </cell>
        </row>
        <row r="74">
          <cell r="A74" t="str">
            <v>Poznámky :</v>
          </cell>
          <cell r="B74" t="str">
            <v>Podle statistických údajů ČSSZ.  Nejsou zahrnuty důchody vyplácené do ciziny.</v>
          </cell>
        </row>
        <row r="75">
          <cell r="B75" t="str">
            <v>Po přesluhování  =  starobní důchody zvýšené za další činnost po dosažení věkové hranice bez pobírání důchodu.</v>
          </cell>
        </row>
        <row r="76">
          <cell r="B76" t="str">
            <v>Předčasné dočasné  =  až o 2 roky před věkovou hranicí přiznané starobní důchody podle §30 zák. č. 155/1995 Sb.</v>
          </cell>
        </row>
        <row r="77">
          <cell r="B77" t="str">
            <v>Předčasné trvalé  =  až o 3 roky před věkovou hranicí přiznané starobní důchody podle §31 zák. č. 155/1995 Sb.</v>
          </cell>
        </row>
        <row r="78">
          <cell r="B78" t="str">
            <v>Poměrné starobní = starobní důchody přiznané podle §26 zák.č. 100/88 Sb. a podle §29 písm. b) zák.č. 155/95 Sb (krátká doba pojištění).</v>
          </cell>
        </row>
        <row r="79">
          <cell r="B79" t="str">
            <v>Invalidní z mládí  =  invalidní důchody podle §42 zák. č. 155/1995 Sb.</v>
          </cell>
        </row>
        <row r="80">
          <cell r="A80" t="str">
            <v>*)</v>
          </cell>
          <cell r="B80" t="str">
            <v>Průměrná výše důchodů nekrácených pro souběh s jiným důchodem</v>
          </cell>
        </row>
        <row r="81">
          <cell r="B81"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2013</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41609</v>
          </cell>
          <cell r="B5" t="str">
            <v>Počet důchodců</v>
          </cell>
        </row>
        <row r="6">
          <cell r="A6" t="str">
            <v>sólo</v>
          </cell>
          <cell r="B6" t="str">
            <v>muži</v>
          </cell>
          <cell r="C6">
            <v>796838</v>
          </cell>
          <cell r="D6">
            <v>537930</v>
          </cell>
          <cell r="E6">
            <v>40718</v>
          </cell>
          <cell r="F6">
            <v>217080</v>
          </cell>
          <cell r="G6">
            <v>1110</v>
          </cell>
          <cell r="H6">
            <v>1545</v>
          </cell>
          <cell r="I6">
            <v>107775</v>
          </cell>
          <cell r="J6">
            <v>34846</v>
          </cell>
          <cell r="K6">
            <v>81117</v>
          </cell>
          <cell r="L6">
            <v>6760</v>
          </cell>
          <cell r="M6">
            <v>21877</v>
          </cell>
          <cell r="N6">
            <v>1050758</v>
          </cell>
          <cell r="O6">
            <v>1</v>
          </cell>
        </row>
        <row r="7">
          <cell r="B7" t="str">
            <v>ženy</v>
          </cell>
          <cell r="C7">
            <v>926413</v>
          </cell>
          <cell r="D7">
            <v>631330</v>
          </cell>
          <cell r="E7">
            <v>33914</v>
          </cell>
          <cell r="F7">
            <v>260198</v>
          </cell>
          <cell r="G7">
            <v>971</v>
          </cell>
          <cell r="H7">
            <v>3296</v>
          </cell>
          <cell r="I7">
            <v>90171</v>
          </cell>
          <cell r="J7">
            <v>29699</v>
          </cell>
          <cell r="K7">
            <v>77654</v>
          </cell>
          <cell r="L7">
            <v>32103</v>
          </cell>
          <cell r="M7">
            <v>23381</v>
          </cell>
          <cell r="N7">
            <v>1182717</v>
          </cell>
          <cell r="O7">
            <v>2</v>
          </cell>
        </row>
        <row r="8">
          <cell r="B8" t="str">
            <v>celkem</v>
          </cell>
          <cell r="C8">
            <v>1723251</v>
          </cell>
          <cell r="D8">
            <v>1169260</v>
          </cell>
          <cell r="E8">
            <v>74632</v>
          </cell>
          <cell r="F8">
            <v>477278</v>
          </cell>
          <cell r="G8">
            <v>2081</v>
          </cell>
          <cell r="H8">
            <v>4841</v>
          </cell>
          <cell r="I8">
            <v>197946</v>
          </cell>
          <cell r="J8">
            <v>64545</v>
          </cell>
          <cell r="K8">
            <v>158771</v>
          </cell>
          <cell r="L8">
            <v>38863</v>
          </cell>
          <cell r="M8">
            <v>45258</v>
          </cell>
          <cell r="N8">
            <v>2233475</v>
          </cell>
          <cell r="O8">
            <v>3</v>
          </cell>
        </row>
        <row r="9">
          <cell r="A9" t="str">
            <v>s V</v>
          </cell>
          <cell r="B9" t="str">
            <v>muži</v>
          </cell>
          <cell r="C9">
            <v>88556</v>
          </cell>
          <cell r="D9">
            <v>70056</v>
          </cell>
          <cell r="E9">
            <v>5829</v>
          </cell>
          <cell r="F9">
            <v>12572</v>
          </cell>
          <cell r="G9">
            <v>99</v>
          </cell>
          <cell r="H9">
            <v>64</v>
          </cell>
          <cell r="I9">
            <v>1757</v>
          </cell>
          <cell r="J9">
            <v>244</v>
          </cell>
          <cell r="K9">
            <v>571</v>
          </cell>
          <cell r="N9">
            <v>91192</v>
          </cell>
          <cell r="O9">
            <v>1</v>
          </cell>
        </row>
        <row r="10">
          <cell r="B10" t="str">
            <v>ženy</v>
          </cell>
          <cell r="C10">
            <v>517243</v>
          </cell>
          <cell r="D10">
            <v>436099</v>
          </cell>
          <cell r="E10">
            <v>29818</v>
          </cell>
          <cell r="F10">
            <v>50861</v>
          </cell>
          <cell r="G10">
            <v>465</v>
          </cell>
          <cell r="H10">
            <v>6366</v>
          </cell>
          <cell r="I10">
            <v>6781</v>
          </cell>
          <cell r="J10">
            <v>827</v>
          </cell>
          <cell r="K10">
            <v>1972</v>
          </cell>
          <cell r="N10">
            <v>533189</v>
          </cell>
          <cell r="O10">
            <v>2</v>
          </cell>
        </row>
        <row r="11">
          <cell r="B11" t="str">
            <v>celkem</v>
          </cell>
          <cell r="C11">
            <v>605799</v>
          </cell>
          <cell r="D11">
            <v>506155</v>
          </cell>
          <cell r="E11">
            <v>35647</v>
          </cell>
          <cell r="F11">
            <v>63433</v>
          </cell>
          <cell r="G11">
            <v>564</v>
          </cell>
          <cell r="H11">
            <v>6430</v>
          </cell>
          <cell r="I11">
            <v>8538</v>
          </cell>
          <cell r="J11">
            <v>1071</v>
          </cell>
          <cell r="K11">
            <v>2543</v>
          </cell>
          <cell r="N11">
            <v>624381</v>
          </cell>
          <cell r="O11">
            <v>3</v>
          </cell>
        </row>
        <row r="12">
          <cell r="A12" t="str">
            <v>celkem</v>
          </cell>
          <cell r="B12" t="str">
            <v>muži</v>
          </cell>
          <cell r="C12">
            <v>885394</v>
          </cell>
          <cell r="D12">
            <v>607986</v>
          </cell>
          <cell r="E12">
            <v>46547</v>
          </cell>
          <cell r="F12">
            <v>229652</v>
          </cell>
          <cell r="G12">
            <v>1209</v>
          </cell>
          <cell r="H12">
            <v>1609</v>
          </cell>
          <cell r="I12">
            <v>109532</v>
          </cell>
          <cell r="J12">
            <v>35090</v>
          </cell>
          <cell r="K12">
            <v>81688</v>
          </cell>
          <cell r="L12">
            <v>6760</v>
          </cell>
          <cell r="M12">
            <v>21877</v>
          </cell>
          <cell r="N12">
            <v>1141950</v>
          </cell>
          <cell r="O12">
            <v>1</v>
          </cell>
        </row>
        <row r="13">
          <cell r="B13" t="str">
            <v>ženy</v>
          </cell>
          <cell r="C13">
            <v>1443656</v>
          </cell>
          <cell r="D13">
            <v>1067429</v>
          </cell>
          <cell r="E13">
            <v>63732</v>
          </cell>
          <cell r="F13">
            <v>311059</v>
          </cell>
          <cell r="G13">
            <v>1436</v>
          </cell>
          <cell r="H13">
            <v>9662</v>
          </cell>
          <cell r="I13">
            <v>96952</v>
          </cell>
          <cell r="J13">
            <v>30526</v>
          </cell>
          <cell r="K13">
            <v>79626</v>
          </cell>
          <cell r="L13">
            <v>32103</v>
          </cell>
          <cell r="M13">
            <v>23381</v>
          </cell>
          <cell r="N13">
            <v>1715906</v>
          </cell>
          <cell r="O13">
            <v>2</v>
          </cell>
        </row>
        <row r="14">
          <cell r="B14" t="str">
            <v>celkem</v>
          </cell>
          <cell r="C14">
            <v>2329050</v>
          </cell>
          <cell r="D14">
            <v>1675415</v>
          </cell>
          <cell r="E14">
            <v>110279</v>
          </cell>
          <cell r="F14">
            <v>540711</v>
          </cell>
          <cell r="G14">
            <v>2645</v>
          </cell>
          <cell r="H14">
            <v>11271</v>
          </cell>
          <cell r="I14">
            <v>206484</v>
          </cell>
          <cell r="J14">
            <v>65616</v>
          </cell>
          <cell r="K14">
            <v>161314</v>
          </cell>
          <cell r="L14">
            <v>38863</v>
          </cell>
          <cell r="M14">
            <v>45258</v>
          </cell>
          <cell r="N14">
            <v>2857856</v>
          </cell>
          <cell r="O14">
            <v>3</v>
          </cell>
        </row>
        <row r="15">
          <cell r="B15" t="str">
            <v xml:space="preserve">Průměrná výše důchodu </v>
          </cell>
        </row>
        <row r="16">
          <cell r="A16" t="str">
            <v>sólo</v>
          </cell>
          <cell r="B16" t="str">
            <v>muži</v>
          </cell>
          <cell r="C16">
            <v>12164.518403991777</v>
          </cell>
          <cell r="D16">
            <v>12713</v>
          </cell>
          <cell r="E16">
            <v>11559</v>
          </cell>
          <cell r="F16">
            <v>10929</v>
          </cell>
          <cell r="G16">
            <v>10277</v>
          </cell>
          <cell r="H16">
            <v>4300.8349514563106</v>
          </cell>
          <cell r="I16">
            <v>10676</v>
          </cell>
          <cell r="J16">
            <v>6961</v>
          </cell>
          <cell r="K16">
            <v>6305</v>
          </cell>
          <cell r="L16">
            <v>6240</v>
          </cell>
          <cell r="M16">
            <v>5645</v>
          </cell>
          <cell r="N16">
            <v>11201.60178461644</v>
          </cell>
          <cell r="O16">
            <v>4</v>
          </cell>
        </row>
        <row r="17">
          <cell r="B17" t="str">
            <v>ženy</v>
          </cell>
          <cell r="C17">
            <v>9970.0865218860272</v>
          </cell>
          <cell r="D17">
            <v>10463</v>
          </cell>
          <cell r="E17">
            <v>9304</v>
          </cell>
          <cell r="F17">
            <v>8868</v>
          </cell>
          <cell r="G17">
            <v>7717</v>
          </cell>
          <cell r="H17">
            <v>4452.8276699029129</v>
          </cell>
          <cell r="I17">
            <v>9730</v>
          </cell>
          <cell r="J17">
            <v>6338</v>
          </cell>
          <cell r="K17">
            <v>5659</v>
          </cell>
          <cell r="L17">
            <v>7216</v>
          </cell>
          <cell r="M17">
            <v>5668</v>
          </cell>
          <cell r="N17">
            <v>9402.0514383407026</v>
          </cell>
          <cell r="O17">
            <v>5</v>
          </cell>
        </row>
        <row r="18">
          <cell r="B18" t="str">
            <v>celkem</v>
          </cell>
          <cell r="C18">
            <v>10985.127395834965</v>
          </cell>
          <cell r="D18">
            <v>11498</v>
          </cell>
          <cell r="E18">
            <v>10535</v>
          </cell>
          <cell r="F18">
            <v>9806</v>
          </cell>
          <cell r="G18">
            <v>9082</v>
          </cell>
          <cell r="H18">
            <v>4404.6791985127038</v>
          </cell>
          <cell r="I18">
            <v>10245</v>
          </cell>
          <cell r="J18">
            <v>6675</v>
          </cell>
          <cell r="K18">
            <v>5989</v>
          </cell>
          <cell r="L18">
            <v>7046.2302961685918</v>
          </cell>
          <cell r="M18">
            <v>5657</v>
          </cell>
          <cell r="N18">
            <v>10248.758853356318</v>
          </cell>
          <cell r="O18">
            <v>6</v>
          </cell>
        </row>
        <row r="19">
          <cell r="A19" t="str">
            <v>s V</v>
          </cell>
          <cell r="B19" t="str">
            <v>muži</v>
          </cell>
          <cell r="C19">
            <v>13508.871685712995</v>
          </cell>
          <cell r="D19">
            <v>13715</v>
          </cell>
          <cell r="E19">
            <v>13203</v>
          </cell>
          <cell r="F19">
            <v>12515</v>
          </cell>
          <cell r="G19">
            <v>11866</v>
          </cell>
          <cell r="H19">
            <v>6305.625</v>
          </cell>
          <cell r="I19">
            <v>13549</v>
          </cell>
          <cell r="J19">
            <v>9223</v>
          </cell>
          <cell r="K19">
            <v>8765</v>
          </cell>
          <cell r="N19">
            <v>13463</v>
          </cell>
          <cell r="O19">
            <v>4</v>
          </cell>
        </row>
        <row r="20">
          <cell r="B20" t="str">
            <v>ženy</v>
          </cell>
          <cell r="C20">
            <v>11907.912530474072</v>
          </cell>
          <cell r="D20">
            <v>12040</v>
          </cell>
          <cell r="E20">
            <v>11362</v>
          </cell>
          <cell r="F20">
            <v>11110</v>
          </cell>
          <cell r="G20">
            <v>10311</v>
          </cell>
          <cell r="H20">
            <v>9229.0216776625821</v>
          </cell>
          <cell r="I20">
            <v>12212</v>
          </cell>
          <cell r="J20">
            <v>9106</v>
          </cell>
          <cell r="K20">
            <v>8748</v>
          </cell>
          <cell r="N20">
            <v>11864</v>
          </cell>
          <cell r="O20">
            <v>5</v>
          </cell>
        </row>
        <row r="21">
          <cell r="B21" t="str">
            <v>celkem</v>
          </cell>
          <cell r="C21">
            <v>12141.941538365036</v>
          </cell>
          <cell r="D21">
            <v>12271.833726822812</v>
          </cell>
          <cell r="E21">
            <v>11663.040452211968</v>
          </cell>
          <cell r="F21">
            <v>11388.461683981524</v>
          </cell>
          <cell r="G21">
            <v>10583.952127659575</v>
          </cell>
          <cell r="H21">
            <v>9199.9241057542768</v>
          </cell>
          <cell r="I21">
            <v>12487.135746076365</v>
          </cell>
          <cell r="J21">
            <v>9132.6554621848736</v>
          </cell>
          <cell r="K21">
            <v>8751.8171451042072</v>
          </cell>
          <cell r="N21">
            <v>12097.53690775344</v>
          </cell>
          <cell r="O21">
            <v>6</v>
          </cell>
        </row>
        <row r="22">
          <cell r="A22" t="str">
            <v>celkem</v>
          </cell>
          <cell r="B22" t="str">
            <v>muži</v>
          </cell>
          <cell r="C22">
            <v>12298.978937060789</v>
          </cell>
          <cell r="D22">
            <v>12828.456790123457</v>
          </cell>
          <cell r="E22">
            <v>11764.875265860313</v>
          </cell>
          <cell r="F22">
            <v>11015.823506871266</v>
          </cell>
          <cell r="G22">
            <v>10407.116625310173</v>
          </cell>
          <cell r="H22">
            <v>4380.5779987569922</v>
          </cell>
          <cell r="I22">
            <v>10722.085719241866</v>
          </cell>
          <cell r="J22">
            <v>6976.7289256198346</v>
          </cell>
          <cell r="K22">
            <v>6322.1954265008326</v>
          </cell>
          <cell r="L22">
            <v>6240</v>
          </cell>
          <cell r="M22">
            <v>5645</v>
          </cell>
          <cell r="N22">
            <v>11382</v>
          </cell>
          <cell r="O22">
            <v>4</v>
          </cell>
        </row>
        <row r="23">
          <cell r="B23" t="str">
            <v>ženy</v>
          </cell>
          <cell r="C23">
            <v>10664.384151072001</v>
          </cell>
          <cell r="D23">
            <v>11107.28465312447</v>
          </cell>
          <cell r="E23">
            <v>10266.867068348711</v>
          </cell>
          <cell r="F23">
            <v>9234.5875669888992</v>
          </cell>
          <cell r="G23">
            <v>8556.9791086350979</v>
          </cell>
          <cell r="H23">
            <v>7599.717656799834</v>
          </cell>
          <cell r="I23">
            <v>9903.5956143246149</v>
          </cell>
          <cell r="J23">
            <v>6412.989713686693</v>
          </cell>
          <cell r="K23">
            <v>5735.5014944867253</v>
          </cell>
          <cell r="L23">
            <v>7216</v>
          </cell>
          <cell r="M23">
            <v>5668</v>
          </cell>
          <cell r="N23">
            <v>10167</v>
          </cell>
          <cell r="O23">
            <v>5</v>
          </cell>
        </row>
        <row r="24">
          <cell r="B24" t="str">
            <v>celkem</v>
          </cell>
          <cell r="C24">
            <v>11286.021258453018</v>
          </cell>
          <cell r="D24">
            <v>11731.780770734415</v>
          </cell>
          <cell r="E24">
            <v>10899.632051433184</v>
          </cell>
          <cell r="F24">
            <v>9991.6449970501799</v>
          </cell>
          <cell r="G24">
            <v>9402.2650283553867</v>
          </cell>
          <cell r="H24">
            <v>7140.3215331381425</v>
          </cell>
          <cell r="I24">
            <v>10337.711081730304</v>
          </cell>
          <cell r="J24">
            <v>6715.1144385515727</v>
          </cell>
          <cell r="K24">
            <v>6032.5538390964202</v>
          </cell>
          <cell r="L24">
            <v>7046.2302961685918</v>
          </cell>
          <cell r="M24">
            <v>5657</v>
          </cell>
          <cell r="N24">
            <v>10653</v>
          </cell>
          <cell r="O24">
            <v>6</v>
          </cell>
        </row>
        <row r="25">
          <cell r="B25" t="str">
            <v xml:space="preserve">Průměrný věk důchodců </v>
          </cell>
        </row>
        <row r="26">
          <cell r="A26" t="str">
            <v>sólo</v>
          </cell>
          <cell r="B26" t="str">
            <v>muži</v>
          </cell>
          <cell r="C26">
            <v>69.9909078131314</v>
          </cell>
          <cell r="D26">
            <v>72</v>
          </cell>
          <cell r="E26">
            <v>72</v>
          </cell>
          <cell r="F26">
            <v>66</v>
          </cell>
          <cell r="G26">
            <v>71</v>
          </cell>
          <cell r="H26">
            <v>75.68349514563107</v>
          </cell>
          <cell r="I26">
            <v>50</v>
          </cell>
          <cell r="J26">
            <v>51</v>
          </cell>
          <cell r="K26">
            <v>50</v>
          </cell>
          <cell r="L26">
            <v>54</v>
          </cell>
          <cell r="M26">
            <v>16</v>
          </cell>
          <cell r="N26">
            <v>64.831764307290541</v>
          </cell>
          <cell r="O26">
            <v>7</v>
          </cell>
        </row>
        <row r="27">
          <cell r="B27" t="str">
            <v>ženy</v>
          </cell>
          <cell r="C27">
            <v>67.985745018690366</v>
          </cell>
          <cell r="D27">
            <v>69</v>
          </cell>
          <cell r="E27">
            <v>72</v>
          </cell>
          <cell r="F27">
            <v>64</v>
          </cell>
          <cell r="G27">
            <v>68</v>
          </cell>
          <cell r="H27">
            <v>77.654429611650485</v>
          </cell>
          <cell r="I27">
            <v>50</v>
          </cell>
          <cell r="J27">
            <v>49</v>
          </cell>
          <cell r="K27">
            <v>49</v>
          </cell>
          <cell r="L27">
            <v>56</v>
          </cell>
          <cell r="M27">
            <v>17</v>
          </cell>
          <cell r="N27">
            <v>63.364540291549034</v>
          </cell>
          <cell r="O27">
            <v>8</v>
          </cell>
        </row>
        <row r="28">
          <cell r="B28" t="str">
            <v>celkem</v>
          </cell>
          <cell r="C28">
            <v>68.987291462474133</v>
          </cell>
          <cell r="D28">
            <v>70</v>
          </cell>
          <cell r="E28">
            <v>72</v>
          </cell>
          <cell r="F28">
            <v>65</v>
          </cell>
          <cell r="G28">
            <v>69</v>
          </cell>
          <cell r="H28">
            <v>77.460235488535432</v>
          </cell>
          <cell r="I28">
            <v>50</v>
          </cell>
          <cell r="J28">
            <v>50</v>
          </cell>
          <cell r="K28">
            <v>49</v>
          </cell>
          <cell r="L28">
            <v>55.65211126264056</v>
          </cell>
          <cell r="M28">
            <v>17</v>
          </cell>
          <cell r="N28">
            <v>63.846638534122839</v>
          </cell>
          <cell r="O28">
            <v>9</v>
          </cell>
        </row>
        <row r="29">
          <cell r="A29" t="str">
            <v>s V</v>
          </cell>
          <cell r="B29" t="str">
            <v>muži</v>
          </cell>
          <cell r="C29">
            <v>77.440862279235745</v>
          </cell>
          <cell r="D29">
            <v>79</v>
          </cell>
          <cell r="E29">
            <v>77</v>
          </cell>
          <cell r="F29">
            <v>69</v>
          </cell>
          <cell r="G29">
            <v>72</v>
          </cell>
          <cell r="H29">
            <v>79.1875</v>
          </cell>
          <cell r="I29">
            <v>59</v>
          </cell>
          <cell r="J29">
            <v>59</v>
          </cell>
          <cell r="K29">
            <v>58</v>
          </cell>
          <cell r="N29">
            <v>77</v>
          </cell>
          <cell r="O29">
            <v>7</v>
          </cell>
        </row>
        <row r="30">
          <cell r="B30" t="str">
            <v>ženy</v>
          </cell>
          <cell r="C30">
            <v>76.754289569892677</v>
          </cell>
          <cell r="D30">
            <v>78</v>
          </cell>
          <cell r="E30">
            <v>77</v>
          </cell>
          <cell r="F30">
            <v>66</v>
          </cell>
          <cell r="G30">
            <v>69</v>
          </cell>
          <cell r="H30">
            <v>84.57304429783224</v>
          </cell>
          <cell r="I30">
            <v>59</v>
          </cell>
          <cell r="J30">
            <v>55</v>
          </cell>
          <cell r="K30">
            <v>55</v>
          </cell>
          <cell r="N30">
            <v>76</v>
          </cell>
          <cell r="O30">
            <v>8</v>
          </cell>
        </row>
        <row r="31">
          <cell r="B31" t="str">
            <v>celkem</v>
          </cell>
          <cell r="C31">
            <v>76.854653111015367</v>
          </cell>
          <cell r="D31">
            <v>78.138408195118103</v>
          </cell>
          <cell r="E31">
            <v>77</v>
          </cell>
          <cell r="F31">
            <v>66.594580108145607</v>
          </cell>
          <cell r="G31">
            <v>69.526595744680847</v>
          </cell>
          <cell r="H31">
            <v>84.519440124416789</v>
          </cell>
          <cell r="I31">
            <v>59</v>
          </cell>
          <cell r="J31">
            <v>55.91129785247432</v>
          </cell>
          <cell r="K31">
            <v>55.673613841918993</v>
          </cell>
          <cell r="N31">
            <v>76.146051849751998</v>
          </cell>
          <cell r="O31">
            <v>9</v>
          </cell>
        </row>
        <row r="32">
          <cell r="A32" t="str">
            <v>celkem</v>
          </cell>
          <cell r="B32" t="str">
            <v>muži</v>
          </cell>
          <cell r="C32">
            <v>70.73604293681683</v>
          </cell>
          <cell r="D32">
            <v>72.806584362139915</v>
          </cell>
          <cell r="E32">
            <v>72.626141319526496</v>
          </cell>
          <cell r="F32">
            <v>66.164231097486635</v>
          </cell>
          <cell r="G32">
            <v>71.08188585607941</v>
          </cell>
          <cell r="H32">
            <v>75.822871348663767</v>
          </cell>
          <cell r="I32">
            <v>50.144368768944233</v>
          </cell>
          <cell r="J32">
            <v>51.055628384155028</v>
          </cell>
          <cell r="K32">
            <v>50.055920086181565</v>
          </cell>
          <cell r="L32">
            <v>54</v>
          </cell>
          <cell r="M32">
            <v>16</v>
          </cell>
          <cell r="N32">
            <v>66</v>
          </cell>
          <cell r="O32">
            <v>7</v>
          </cell>
        </row>
        <row r="33">
          <cell r="B33" t="str">
            <v>ženy</v>
          </cell>
          <cell r="C33">
            <v>71.127399463584126</v>
          </cell>
          <cell r="D33">
            <v>72.676957436981752</v>
          </cell>
          <cell r="E33">
            <v>74.339327182577037</v>
          </cell>
          <cell r="F33">
            <v>64.327018347001697</v>
          </cell>
          <cell r="G33">
            <v>68.323816155988851</v>
          </cell>
          <cell r="H33">
            <v>82.21289588077002</v>
          </cell>
          <cell r="I33">
            <v>50.629476441950658</v>
          </cell>
          <cell r="J33">
            <v>49.162549957413354</v>
          </cell>
          <cell r="K33">
            <v>49.148594680129605</v>
          </cell>
          <cell r="L33">
            <v>56</v>
          </cell>
          <cell r="M33">
            <v>17</v>
          </cell>
          <cell r="N33">
            <v>67</v>
          </cell>
          <cell r="O33">
            <v>8</v>
          </cell>
        </row>
        <row r="34">
          <cell r="B34" t="str">
            <v>celkem</v>
          </cell>
          <cell r="C34">
            <v>71.033636461218094</v>
          </cell>
          <cell r="D34">
            <v>72.458672030511849</v>
          </cell>
          <cell r="E34">
            <v>73.616218863065498</v>
          </cell>
          <cell r="F34">
            <v>65.187066658529233</v>
          </cell>
          <cell r="G34">
            <v>69.112287334593574</v>
          </cell>
          <cell r="H34">
            <v>81.487445656995831</v>
          </cell>
          <cell r="I34">
            <v>50.372145057244147</v>
          </cell>
          <cell r="J34">
            <v>50.09648561326506</v>
          </cell>
          <cell r="K34">
            <v>49.105204755941827</v>
          </cell>
          <cell r="L34">
            <v>55.65211126264056</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2014</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41974</v>
          </cell>
          <cell r="B5" t="str">
            <v>Počet důchodců</v>
          </cell>
        </row>
        <row r="6">
          <cell r="A6" t="str">
            <v>sólo</v>
          </cell>
          <cell r="B6" t="str">
            <v>muži</v>
          </cell>
          <cell r="C6">
            <v>807410</v>
          </cell>
          <cell r="D6">
            <v>539614</v>
          </cell>
          <cell r="E6">
            <v>40507</v>
          </cell>
          <cell r="F6">
            <v>226260</v>
          </cell>
          <cell r="G6">
            <v>1029</v>
          </cell>
          <cell r="H6">
            <v>1534</v>
          </cell>
          <cell r="I6">
            <v>104065</v>
          </cell>
          <cell r="J6">
            <v>35359</v>
          </cell>
          <cell r="K6">
            <v>80026</v>
          </cell>
          <cell r="L6">
            <v>6471</v>
          </cell>
          <cell r="M6">
            <v>21089</v>
          </cell>
          <cell r="N6">
            <v>1055954</v>
          </cell>
          <cell r="O6">
            <v>1</v>
          </cell>
        </row>
        <row r="7">
          <cell r="B7" t="str">
            <v>ženy</v>
          </cell>
          <cell r="C7">
            <v>932288</v>
          </cell>
          <cell r="D7">
            <v>628800</v>
          </cell>
          <cell r="E7">
            <v>34668</v>
          </cell>
          <cell r="F7">
            <v>267909</v>
          </cell>
          <cell r="G7">
            <v>911</v>
          </cell>
          <cell r="H7">
            <v>2977</v>
          </cell>
          <cell r="I7">
            <v>87573</v>
          </cell>
          <cell r="J7">
            <v>30873</v>
          </cell>
          <cell r="K7">
            <v>79290</v>
          </cell>
          <cell r="L7">
            <v>29734</v>
          </cell>
          <cell r="M7">
            <v>22474</v>
          </cell>
          <cell r="N7">
            <v>1185209</v>
          </cell>
          <cell r="O7">
            <v>2</v>
          </cell>
        </row>
        <row r="8">
          <cell r="B8" t="str">
            <v>celkem</v>
          </cell>
          <cell r="C8">
            <v>1739698</v>
          </cell>
          <cell r="D8">
            <v>1168414</v>
          </cell>
          <cell r="E8">
            <v>75175</v>
          </cell>
          <cell r="F8">
            <v>494169</v>
          </cell>
          <cell r="G8">
            <v>1940</v>
          </cell>
          <cell r="H8">
            <v>4511</v>
          </cell>
          <cell r="I8">
            <v>191638</v>
          </cell>
          <cell r="J8">
            <v>66232</v>
          </cell>
          <cell r="K8">
            <v>159316</v>
          </cell>
          <cell r="L8">
            <v>36205</v>
          </cell>
          <cell r="M8">
            <v>43563</v>
          </cell>
          <cell r="N8">
            <v>2241163</v>
          </cell>
          <cell r="O8">
            <v>3</v>
          </cell>
        </row>
        <row r="9">
          <cell r="A9" t="str">
            <v>s V</v>
          </cell>
          <cell r="B9" t="str">
            <v>muži</v>
          </cell>
          <cell r="C9">
            <v>89149</v>
          </cell>
          <cell r="D9">
            <v>69706</v>
          </cell>
          <cell r="E9">
            <v>5671</v>
          </cell>
          <cell r="F9">
            <v>13679</v>
          </cell>
          <cell r="G9">
            <v>93</v>
          </cell>
          <cell r="H9">
            <v>69</v>
          </cell>
          <cell r="I9">
            <v>1557</v>
          </cell>
          <cell r="J9">
            <v>234</v>
          </cell>
          <cell r="K9">
            <v>516</v>
          </cell>
          <cell r="N9">
            <v>91525</v>
          </cell>
          <cell r="O9">
            <v>1</v>
          </cell>
        </row>
        <row r="10">
          <cell r="B10" t="str">
            <v>ženy</v>
          </cell>
          <cell r="C10">
            <v>515871</v>
          </cell>
          <cell r="D10">
            <v>430420</v>
          </cell>
          <cell r="E10">
            <v>29406</v>
          </cell>
          <cell r="F10">
            <v>55576</v>
          </cell>
          <cell r="G10">
            <v>469</v>
          </cell>
          <cell r="H10">
            <v>5846</v>
          </cell>
          <cell r="I10">
            <v>6182</v>
          </cell>
          <cell r="J10">
            <v>798</v>
          </cell>
          <cell r="K10">
            <v>1825</v>
          </cell>
          <cell r="N10">
            <v>530522</v>
          </cell>
          <cell r="O10">
            <v>2</v>
          </cell>
        </row>
        <row r="11">
          <cell r="B11" t="str">
            <v>celkem</v>
          </cell>
          <cell r="C11">
            <v>605020</v>
          </cell>
          <cell r="D11">
            <v>500126</v>
          </cell>
          <cell r="E11">
            <v>35077</v>
          </cell>
          <cell r="F11">
            <v>69255</v>
          </cell>
          <cell r="G11">
            <v>562</v>
          </cell>
          <cell r="H11">
            <v>5915</v>
          </cell>
          <cell r="I11">
            <v>7739</v>
          </cell>
          <cell r="J11">
            <v>1032</v>
          </cell>
          <cell r="K11">
            <v>2341</v>
          </cell>
          <cell r="N11">
            <v>622047</v>
          </cell>
          <cell r="O11">
            <v>3</v>
          </cell>
        </row>
        <row r="12">
          <cell r="A12" t="str">
            <v>celkem</v>
          </cell>
          <cell r="B12" t="str">
            <v>muži</v>
          </cell>
          <cell r="C12">
            <v>896559</v>
          </cell>
          <cell r="D12">
            <v>609320</v>
          </cell>
          <cell r="E12">
            <v>46178</v>
          </cell>
          <cell r="F12">
            <v>239939</v>
          </cell>
          <cell r="G12">
            <v>1122</v>
          </cell>
          <cell r="H12">
            <v>1603</v>
          </cell>
          <cell r="I12">
            <v>105622</v>
          </cell>
          <cell r="J12">
            <v>35593</v>
          </cell>
          <cell r="K12">
            <v>80542</v>
          </cell>
          <cell r="L12">
            <v>6471</v>
          </cell>
          <cell r="M12">
            <v>21089</v>
          </cell>
          <cell r="N12">
            <v>1147479</v>
          </cell>
          <cell r="O12">
            <v>1</v>
          </cell>
        </row>
        <row r="13">
          <cell r="B13" t="str">
            <v>ženy</v>
          </cell>
          <cell r="C13">
            <v>1448159</v>
          </cell>
          <cell r="D13">
            <v>1059220</v>
          </cell>
          <cell r="E13">
            <v>64074</v>
          </cell>
          <cell r="F13">
            <v>323485</v>
          </cell>
          <cell r="G13">
            <v>1380</v>
          </cell>
          <cell r="H13">
            <v>8823</v>
          </cell>
          <cell r="I13">
            <v>93755</v>
          </cell>
          <cell r="J13">
            <v>31671</v>
          </cell>
          <cell r="K13">
            <v>81115</v>
          </cell>
          <cell r="L13">
            <v>29734</v>
          </cell>
          <cell r="M13">
            <v>22474</v>
          </cell>
          <cell r="N13">
            <v>1715731</v>
          </cell>
          <cell r="O13">
            <v>2</v>
          </cell>
        </row>
        <row r="14">
          <cell r="B14" t="str">
            <v>celkem</v>
          </cell>
          <cell r="C14">
            <v>2344718</v>
          </cell>
          <cell r="D14">
            <v>1668540</v>
          </cell>
          <cell r="E14">
            <v>110252</v>
          </cell>
          <cell r="F14">
            <v>563424</v>
          </cell>
          <cell r="G14">
            <v>2502</v>
          </cell>
          <cell r="H14">
            <v>10426</v>
          </cell>
          <cell r="I14">
            <v>199377</v>
          </cell>
          <cell r="J14">
            <v>67264</v>
          </cell>
          <cell r="K14">
            <v>161657</v>
          </cell>
          <cell r="L14">
            <v>36205</v>
          </cell>
          <cell r="M14">
            <v>43563</v>
          </cell>
          <cell r="N14">
            <v>2863210</v>
          </cell>
          <cell r="O14">
            <v>3</v>
          </cell>
        </row>
        <row r="15">
          <cell r="B15" t="str">
            <v xml:space="preserve">Průměrná výše důchodu </v>
          </cell>
        </row>
        <row r="16">
          <cell r="A16" t="str">
            <v>sólo</v>
          </cell>
          <cell r="B16" t="str">
            <v>muži</v>
          </cell>
          <cell r="C16">
            <v>12273.548593651305</v>
          </cell>
          <cell r="D16">
            <v>12853</v>
          </cell>
          <cell r="E16">
            <v>11640</v>
          </cell>
          <cell r="F16">
            <v>11014</v>
          </cell>
          <cell r="G16">
            <v>10358</v>
          </cell>
          <cell r="H16">
            <v>4283.5541069100391</v>
          </cell>
          <cell r="I16">
            <v>10664</v>
          </cell>
          <cell r="J16">
            <v>6945</v>
          </cell>
          <cell r="K16">
            <v>6222</v>
          </cell>
          <cell r="L16">
            <v>6314</v>
          </cell>
          <cell r="M16">
            <v>5693</v>
          </cell>
          <cell r="N16">
            <v>11298.38418529595</v>
          </cell>
          <cell r="O16">
            <v>4</v>
          </cell>
        </row>
        <row r="17">
          <cell r="B17" t="str">
            <v>ženy</v>
          </cell>
          <cell r="C17">
            <v>10064.549373155076</v>
          </cell>
          <cell r="D17">
            <v>10580</v>
          </cell>
          <cell r="E17">
            <v>9420</v>
          </cell>
          <cell r="F17">
            <v>8947</v>
          </cell>
          <cell r="G17">
            <v>7755</v>
          </cell>
          <cell r="H17">
            <v>4354.4319785018479</v>
          </cell>
          <cell r="I17">
            <v>9784</v>
          </cell>
          <cell r="J17">
            <v>6338</v>
          </cell>
          <cell r="K17">
            <v>5598</v>
          </cell>
          <cell r="L17">
            <v>7250</v>
          </cell>
          <cell r="M17">
            <v>5713</v>
          </cell>
          <cell r="N17">
            <v>9480.6945610436633</v>
          </cell>
          <cell r="O17">
            <v>5</v>
          </cell>
        </row>
        <row r="18">
          <cell r="B18" t="str">
            <v>celkem</v>
          </cell>
          <cell r="C18">
            <v>11089.798646661662</v>
          </cell>
          <cell r="D18">
            <v>11630</v>
          </cell>
          <cell r="E18">
            <v>10616</v>
          </cell>
          <cell r="F18">
            <v>9893</v>
          </cell>
          <cell r="G18">
            <v>9136</v>
          </cell>
          <cell r="H18">
            <v>4330.6087342052761</v>
          </cell>
          <cell r="I18">
            <v>10262</v>
          </cell>
          <cell r="J18">
            <v>6662</v>
          </cell>
          <cell r="K18">
            <v>5911</v>
          </cell>
          <cell r="L18">
            <v>7082.7066427289046</v>
          </cell>
          <cell r="M18">
            <v>5703</v>
          </cell>
          <cell r="N18">
            <v>10337.132351372926</v>
          </cell>
          <cell r="O18">
            <v>6</v>
          </cell>
        </row>
        <row r="19">
          <cell r="A19" t="str">
            <v>s V</v>
          </cell>
          <cell r="B19" t="str">
            <v>muži</v>
          </cell>
          <cell r="C19">
            <v>13641.660669216704</v>
          </cell>
          <cell r="D19">
            <v>13873</v>
          </cell>
          <cell r="E19">
            <v>13300</v>
          </cell>
          <cell r="F19">
            <v>12615</v>
          </cell>
          <cell r="G19">
            <v>12088</v>
          </cell>
          <cell r="H19">
            <v>6280.826086956522</v>
          </cell>
          <cell r="I19">
            <v>13595</v>
          </cell>
          <cell r="J19">
            <v>9214</v>
          </cell>
          <cell r="K19">
            <v>8715</v>
          </cell>
          <cell r="N19">
            <v>13596</v>
          </cell>
          <cell r="O19">
            <v>4</v>
          </cell>
        </row>
        <row r="20">
          <cell r="B20" t="str">
            <v>ženy</v>
          </cell>
          <cell r="C20">
            <v>11997.214425699449</v>
          </cell>
          <cell r="D20">
            <v>12141</v>
          </cell>
          <cell r="E20">
            <v>11450</v>
          </cell>
          <cell r="F20">
            <v>11187</v>
          </cell>
          <cell r="G20">
            <v>10359</v>
          </cell>
          <cell r="H20">
            <v>9187.5726992815598</v>
          </cell>
          <cell r="I20">
            <v>12320</v>
          </cell>
          <cell r="J20">
            <v>9086</v>
          </cell>
          <cell r="K20">
            <v>8709</v>
          </cell>
          <cell r="N20">
            <v>11955</v>
          </cell>
          <cell r="O20">
            <v>5</v>
          </cell>
        </row>
        <row r="21">
          <cell r="B21" t="str">
            <v>celkem</v>
          </cell>
          <cell r="C21">
            <v>12239.521685233545</v>
          </cell>
          <cell r="D21">
            <v>12382.400751010746</v>
          </cell>
          <cell r="E21">
            <v>11749.09484847621</v>
          </cell>
          <cell r="F21">
            <v>11469.053454624214</v>
          </cell>
          <cell r="G21">
            <v>10645.115658362989</v>
          </cell>
          <cell r="H21">
            <v>9153.6647506339814</v>
          </cell>
          <cell r="I21">
            <v>12576.515699702804</v>
          </cell>
          <cell r="J21">
            <v>9115.0232558139542</v>
          </cell>
          <cell r="K21">
            <v>8710.3225117471175</v>
          </cell>
          <cell r="N21">
            <v>12196.448837467266</v>
          </cell>
          <cell r="O21">
            <v>6</v>
          </cell>
        </row>
        <row r="22">
          <cell r="A22" t="str">
            <v>celkem</v>
          </cell>
          <cell r="B22" t="str">
            <v>muži</v>
          </cell>
          <cell r="C22">
            <v>12409.586292703547</v>
          </cell>
          <cell r="D22">
            <v>12969.687651808574</v>
          </cell>
          <cell r="E22">
            <v>11843.860279786912</v>
          </cell>
          <cell r="F22">
            <v>11105.273527854997</v>
          </cell>
          <cell r="G22">
            <v>10501.395721925133</v>
          </cell>
          <cell r="H22">
            <v>4369.5252651278852</v>
          </cell>
          <cell r="I22">
            <v>10707.206595216905</v>
          </cell>
          <cell r="J22">
            <v>6959.9171466299549</v>
          </cell>
          <cell r="K22">
            <v>6237.9716421246058</v>
          </cell>
          <cell r="L22">
            <v>6314</v>
          </cell>
          <cell r="M22">
            <v>5693</v>
          </cell>
          <cell r="N22">
            <v>11482</v>
          </cell>
          <cell r="O22">
            <v>4</v>
          </cell>
        </row>
        <row r="23">
          <cell r="B23" t="str">
            <v>ženy</v>
          </cell>
          <cell r="C23">
            <v>10753.013729155431</v>
          </cell>
          <cell r="D23">
            <v>11214.321123090576</v>
          </cell>
          <cell r="E23">
            <v>10351.644348721791</v>
          </cell>
          <cell r="F23">
            <v>9331.8408426974984</v>
          </cell>
          <cell r="G23">
            <v>8639.9826086956527</v>
          </cell>
          <cell r="H23">
            <v>7556.805394990366</v>
          </cell>
          <cell r="I23">
            <v>9951.2183030238393</v>
          </cell>
          <cell r="J23">
            <v>6407.2401250355215</v>
          </cell>
          <cell r="K23">
            <v>5667.9941441163783</v>
          </cell>
          <cell r="L23">
            <v>7250</v>
          </cell>
          <cell r="M23">
            <v>5713</v>
          </cell>
          <cell r="N23">
            <v>10246</v>
          </cell>
          <cell r="O23">
            <v>5</v>
          </cell>
        </row>
        <row r="24">
          <cell r="B24" t="str">
            <v>celkem</v>
          </cell>
          <cell r="C24">
            <v>11386.467769684883</v>
          </cell>
          <cell r="D24">
            <v>11855.523618253084</v>
          </cell>
          <cell r="E24">
            <v>10976.497478503792</v>
          </cell>
          <cell r="F24">
            <v>10086.725474953144</v>
          </cell>
          <cell r="G24">
            <v>9474.9780175859305</v>
          </cell>
          <cell r="H24">
            <v>7066.8811624784194</v>
          </cell>
          <cell r="I24">
            <v>10351.840036714366</v>
          </cell>
          <cell r="J24">
            <v>6699.6355851569933</v>
          </cell>
          <cell r="K24">
            <v>5951.5377682376884</v>
          </cell>
          <cell r="L24">
            <v>7082.7066427289046</v>
          </cell>
          <cell r="M24">
            <v>5703</v>
          </cell>
          <cell r="N24">
            <v>10741</v>
          </cell>
          <cell r="O24">
            <v>6</v>
          </cell>
        </row>
        <row r="25">
          <cell r="B25" t="str">
            <v xml:space="preserve">Průměrný věk důchodců </v>
          </cell>
        </row>
        <row r="26">
          <cell r="A26" t="str">
            <v>sólo</v>
          </cell>
          <cell r="B26" t="str">
            <v>muži</v>
          </cell>
          <cell r="C26">
            <v>69.99100828575321</v>
          </cell>
          <cell r="D26">
            <v>72</v>
          </cell>
          <cell r="E26">
            <v>72</v>
          </cell>
          <cell r="F26">
            <v>67</v>
          </cell>
          <cell r="G26">
            <v>72</v>
          </cell>
          <cell r="H26">
            <v>75.588005215123857</v>
          </cell>
          <cell r="I26">
            <v>50</v>
          </cell>
          <cell r="J26">
            <v>51</v>
          </cell>
          <cell r="K26">
            <v>50</v>
          </cell>
          <cell r="L26">
            <v>54</v>
          </cell>
          <cell r="M26">
            <v>16</v>
          </cell>
          <cell r="N26">
            <v>65.166559338759072</v>
          </cell>
          <cell r="O26">
            <v>7</v>
          </cell>
        </row>
        <row r="27">
          <cell r="B27" t="str">
            <v>ženy</v>
          </cell>
          <cell r="C27">
            <v>67.984217323402206</v>
          </cell>
          <cell r="D27">
            <v>70</v>
          </cell>
          <cell r="E27">
            <v>72</v>
          </cell>
          <cell r="F27">
            <v>64</v>
          </cell>
          <cell r="G27">
            <v>68</v>
          </cell>
          <cell r="H27">
            <v>77.939200537453814</v>
          </cell>
          <cell r="I27">
            <v>50</v>
          </cell>
          <cell r="J27">
            <v>49</v>
          </cell>
          <cell r="K27">
            <v>49</v>
          </cell>
          <cell r="L27">
            <v>56</v>
          </cell>
          <cell r="M27">
            <v>17</v>
          </cell>
          <cell r="N27">
            <v>63.934752436068237</v>
          </cell>
          <cell r="O27">
            <v>8</v>
          </cell>
        </row>
        <row r="28">
          <cell r="B28" t="str">
            <v>celkem</v>
          </cell>
          <cell r="C28">
            <v>68.987742700169804</v>
          </cell>
          <cell r="D28">
            <v>71</v>
          </cell>
          <cell r="E28">
            <v>72</v>
          </cell>
          <cell r="F28">
            <v>65</v>
          </cell>
          <cell r="G28">
            <v>70</v>
          </cell>
          <cell r="H28">
            <v>77.333628907115937</v>
          </cell>
          <cell r="I28">
            <v>50</v>
          </cell>
          <cell r="J28">
            <v>50</v>
          </cell>
          <cell r="K28">
            <v>50</v>
          </cell>
          <cell r="L28">
            <v>55.642535561386552</v>
          </cell>
          <cell r="M28">
            <v>17</v>
          </cell>
          <cell r="N28">
            <v>64.515628715983624</v>
          </cell>
          <cell r="O28">
            <v>9</v>
          </cell>
        </row>
        <row r="29">
          <cell r="A29" t="str">
            <v>s V</v>
          </cell>
          <cell r="B29" t="str">
            <v>muži</v>
          </cell>
          <cell r="C29">
            <v>77.485557886235398</v>
          </cell>
          <cell r="D29">
            <v>79</v>
          </cell>
          <cell r="E29">
            <v>77</v>
          </cell>
          <cell r="F29">
            <v>70</v>
          </cell>
          <cell r="G29">
            <v>73</v>
          </cell>
          <cell r="H29">
            <v>79.231884057971016</v>
          </cell>
          <cell r="I29">
            <v>59</v>
          </cell>
          <cell r="J29">
            <v>59</v>
          </cell>
          <cell r="K29">
            <v>58</v>
          </cell>
          <cell r="N29">
            <v>77</v>
          </cell>
          <cell r="O29">
            <v>7</v>
          </cell>
        </row>
        <row r="30">
          <cell r="B30" t="str">
            <v>ženy</v>
          </cell>
          <cell r="C30">
            <v>76.750668287226844</v>
          </cell>
          <cell r="D30">
            <v>78</v>
          </cell>
          <cell r="E30">
            <v>77</v>
          </cell>
          <cell r="F30">
            <v>67</v>
          </cell>
          <cell r="G30">
            <v>70</v>
          </cell>
          <cell r="H30">
            <v>85.287033869312353</v>
          </cell>
          <cell r="I30">
            <v>59</v>
          </cell>
          <cell r="J30">
            <v>56</v>
          </cell>
          <cell r="K30">
            <v>55</v>
          </cell>
          <cell r="N30">
            <v>76</v>
          </cell>
          <cell r="O30">
            <v>8</v>
          </cell>
        </row>
        <row r="31">
          <cell r="B31" t="str">
            <v>celkem</v>
          </cell>
          <cell r="C31">
            <v>76.858953423027344</v>
          </cell>
          <cell r="D31">
            <v>78.13937687702699</v>
          </cell>
          <cell r="E31">
            <v>77</v>
          </cell>
          <cell r="F31">
            <v>67.59254927442062</v>
          </cell>
          <cell r="G31">
            <v>70.496441281138786</v>
          </cell>
          <cell r="H31">
            <v>85.216398985629752</v>
          </cell>
          <cell r="I31">
            <v>59</v>
          </cell>
          <cell r="J31">
            <v>56.680232558139537</v>
          </cell>
          <cell r="K31">
            <v>55.661255873558311</v>
          </cell>
          <cell r="N31">
            <v>76.14713518431887</v>
          </cell>
          <cell r="O31">
            <v>9</v>
          </cell>
        </row>
        <row r="32">
          <cell r="A32" t="str">
            <v>celkem</v>
          </cell>
          <cell r="B32" t="str">
            <v>muži</v>
          </cell>
          <cell r="C32">
            <v>70.736225948320183</v>
          </cell>
          <cell r="D32">
            <v>72.800797610450999</v>
          </cell>
          <cell r="E32">
            <v>72.614036987309973</v>
          </cell>
          <cell r="F32">
            <v>67.171030970371632</v>
          </cell>
          <cell r="G32">
            <v>72.082887700534755</v>
          </cell>
          <cell r="H32">
            <v>75.74485339987524</v>
          </cell>
          <cell r="I32">
            <v>50.13267122379807</v>
          </cell>
          <cell r="J32">
            <v>51.052594611299973</v>
          </cell>
          <cell r="K32">
            <v>50.051252762533835</v>
          </cell>
          <cell r="L32">
            <v>54</v>
          </cell>
          <cell r="M32">
            <v>16</v>
          </cell>
          <cell r="N32">
            <v>66</v>
          </cell>
          <cell r="O32">
            <v>7</v>
          </cell>
        </row>
        <row r="33">
          <cell r="B33" t="str">
            <v>ženy</v>
          </cell>
          <cell r="C33">
            <v>71.107049709320592</v>
          </cell>
          <cell r="D33">
            <v>73.250844961386676</v>
          </cell>
          <cell r="E33">
            <v>74.294690514093077</v>
          </cell>
          <cell r="F33">
            <v>64.51541184289843</v>
          </cell>
          <cell r="G33">
            <v>68.67971014492754</v>
          </cell>
          <cell r="H33">
            <v>82.807775133174658</v>
          </cell>
          <cell r="I33">
            <v>50.593440349848009</v>
          </cell>
          <cell r="J33">
            <v>49.176375864355407</v>
          </cell>
          <cell r="K33">
            <v>49.134993527707579</v>
          </cell>
          <cell r="L33">
            <v>56</v>
          </cell>
          <cell r="M33">
            <v>17</v>
          </cell>
          <cell r="N33">
            <v>68</v>
          </cell>
          <cell r="O33">
            <v>8</v>
          </cell>
        </row>
        <row r="34">
          <cell r="B34" t="str">
            <v>celkem</v>
          </cell>
          <cell r="C34">
            <v>71.018792878290697</v>
          </cell>
          <cell r="D34">
            <v>73.139947499011114</v>
          </cell>
          <cell r="E34">
            <v>73.590764793382434</v>
          </cell>
          <cell r="F34">
            <v>65.318671196115176</v>
          </cell>
          <cell r="G34">
            <v>70.111510791366911</v>
          </cell>
          <cell r="H34">
            <v>81.805774026472278</v>
          </cell>
          <cell r="I34">
            <v>50.349343204080711</v>
          </cell>
          <cell r="J34">
            <v>50.102491674595626</v>
          </cell>
          <cell r="K34">
            <v>50.081982221617373</v>
          </cell>
          <cell r="L34">
            <v>55.642535561386552</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V2_zm"/>
      <sheetName val="nt_V2_zmp"/>
      <sheetName val="g_nt_P_S"/>
      <sheetName val="g_nt_P_S_pohl"/>
      <sheetName val="g_nt_P_S_pod"/>
      <sheetName val="g_nt_V_S"/>
      <sheetName val="g_nt_P_X"/>
      <sheetName val="g_nt_V_X"/>
    </sheetNames>
    <sheetDataSet>
      <sheetData sheetId="0"/>
      <sheetData sheetId="1"/>
      <sheetData sheetId="2"/>
      <sheetData sheetId="3"/>
      <sheetData sheetId="4">
        <row r="1">
          <cell r="Q1" t="str">
            <v>Tabulka č. 4</v>
          </cell>
        </row>
        <row r="2">
          <cell r="C2" t="str">
            <v>Vývoj průměrné výše*) nově přiznaných důchodů</v>
          </cell>
        </row>
        <row r="3">
          <cell r="D3" t="str">
            <v>Důchody přiznané v roce</v>
          </cell>
          <cell r="R3">
            <v>2014</v>
          </cell>
          <cell r="S3" t="str">
            <v>do09</v>
          </cell>
          <cell r="T3" t="str">
            <v>od10</v>
          </cell>
        </row>
        <row r="4">
          <cell r="A4" t="str">
            <v>Důchody</v>
          </cell>
          <cell r="D4" t="str">
            <v>2002</v>
          </cell>
          <cell r="E4" t="str">
            <v>2003</v>
          </cell>
          <cell r="F4" t="str">
            <v>2004</v>
          </cell>
          <cell r="G4" t="str">
            <v>2005</v>
          </cell>
          <cell r="H4" t="str">
            <v>2006</v>
          </cell>
          <cell r="I4" t="str">
            <v>2007</v>
          </cell>
          <cell r="J4" t="str">
            <v>2008</v>
          </cell>
          <cell r="K4" t="str">
            <v>2009</v>
          </cell>
          <cell r="L4" t="str">
            <v>2010</v>
          </cell>
          <cell r="M4" t="str">
            <v>2011</v>
          </cell>
          <cell r="N4" t="str">
            <v>2012</v>
          </cell>
          <cell r="O4" t="str">
            <v>2013</v>
          </cell>
          <cell r="P4" t="str">
            <v>2014</v>
          </cell>
          <cell r="Q4" t="str">
            <v>2014</v>
          </cell>
          <cell r="R4" t="str">
            <v>řádek</v>
          </cell>
          <cell r="S4" t="str">
            <v>řádek</v>
          </cell>
          <cell r="T4" t="str">
            <v>řádek</v>
          </cell>
        </row>
        <row r="5">
          <cell r="B5" t="str">
            <v>muži a ženy</v>
          </cell>
          <cell r="C5" t="str">
            <v>ZZ_A</v>
          </cell>
          <cell r="D5">
            <v>2002</v>
          </cell>
          <cell r="E5">
            <v>2003</v>
          </cell>
          <cell r="F5">
            <v>2004</v>
          </cell>
          <cell r="G5">
            <v>2005</v>
          </cell>
          <cell r="H5">
            <v>2006</v>
          </cell>
          <cell r="I5">
            <v>2007</v>
          </cell>
          <cell r="J5">
            <v>2008</v>
          </cell>
          <cell r="K5">
            <v>2009</v>
          </cell>
          <cell r="L5">
            <v>2010</v>
          </cell>
          <cell r="M5">
            <v>2011</v>
          </cell>
          <cell r="N5">
            <v>2012</v>
          </cell>
          <cell r="O5">
            <v>2013</v>
          </cell>
          <cell r="P5">
            <v>2014</v>
          </cell>
          <cell r="Q5">
            <v>2014</v>
          </cell>
          <cell r="R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11274.240952736087</v>
          </cell>
          <cell r="M6">
            <v>10850.194109854276</v>
          </cell>
          <cell r="N6">
            <v>11321.872478213738</v>
          </cell>
          <cell r="O6">
            <v>11588.414885804066</v>
          </cell>
          <cell r="P6">
            <v>11661.331577167664</v>
          </cell>
          <cell r="Q6">
            <v>11661.331577167664</v>
          </cell>
          <cell r="R6">
            <v>5</v>
          </cell>
          <cell r="S6">
            <v>5</v>
          </cell>
          <cell r="T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11517.706406463556</v>
          </cell>
          <cell r="M7">
            <v>11736.404594645908</v>
          </cell>
          <cell r="N7">
            <v>12243.357568753119</v>
          </cell>
          <cell r="O7">
            <v>12484.1575306738</v>
          </cell>
          <cell r="P7">
            <v>12420.286592178771</v>
          </cell>
          <cell r="Q7">
            <v>12420.286592178771</v>
          </cell>
          <cell r="R7">
            <v>6</v>
          </cell>
          <cell r="S7">
            <v>6</v>
          </cell>
          <cell r="T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14640.925539083559</v>
          </cell>
          <cell r="M8">
            <v>15087.749312242091</v>
          </cell>
          <cell r="N8">
            <v>18127.553108808293</v>
          </cell>
          <cell r="O8">
            <v>16800.340892465254</v>
          </cell>
          <cell r="P8">
            <v>16896.528455284551</v>
          </cell>
          <cell r="Q8">
            <v>16896.528455284551</v>
          </cell>
          <cell r="R8">
            <v>7</v>
          </cell>
          <cell r="S8">
            <v>7</v>
          </cell>
          <cell r="T8">
            <v>7</v>
          </cell>
        </row>
        <row r="9">
          <cell r="B9" t="str">
            <v>po invalidním</v>
          </cell>
          <cell r="D9">
            <v>0</v>
          </cell>
          <cell r="E9">
            <v>0</v>
          </cell>
          <cell r="F9">
            <v>0</v>
          </cell>
          <cell r="G9">
            <v>0</v>
          </cell>
          <cell r="H9">
            <v>0</v>
          </cell>
          <cell r="I9">
            <v>0</v>
          </cell>
          <cell r="J9">
            <v>0</v>
          </cell>
          <cell r="K9">
            <v>0</v>
          </cell>
          <cell r="L9">
            <v>10009.241975960904</v>
          </cell>
          <cell r="M9">
            <v>10384.940195979392</v>
          </cell>
          <cell r="N9">
            <v>10518.176658223098</v>
          </cell>
          <cell r="O9">
            <v>10676.767030253139</v>
          </cell>
          <cell r="P9">
            <v>10781.85736906212</v>
          </cell>
          <cell r="Q9">
            <v>10781.85736906212</v>
          </cell>
          <cell r="R9">
            <v>8</v>
          </cell>
          <cell r="T9">
            <v>8</v>
          </cell>
        </row>
        <row r="10">
          <cell r="B10" t="str">
            <v>po věkové hranici celkem</v>
          </cell>
          <cell r="D10">
            <v>7781.1509994923981</v>
          </cell>
          <cell r="E10">
            <v>8095.8048508502925</v>
          </cell>
          <cell r="F10">
            <v>8489.156151672767</v>
          </cell>
          <cell r="G10">
            <v>9091.9793174767328</v>
          </cell>
          <cell r="H10">
            <v>9565.1590545640629</v>
          </cell>
          <cell r="I10">
            <v>9957.7628460915166</v>
          </cell>
          <cell r="J10">
            <v>10977.907142200007</v>
          </cell>
          <cell r="K10">
            <v>11775.48876009583</v>
          </cell>
          <cell r="L10">
            <v>11849.878139402414</v>
          </cell>
          <cell r="M10">
            <v>11685.058393644691</v>
          </cell>
          <cell r="N10">
            <v>12058.30156741059</v>
          </cell>
          <cell r="O10">
            <v>12272.768965892201</v>
          </cell>
          <cell r="P10">
            <v>12290.771898940506</v>
          </cell>
          <cell r="Q10">
            <v>12290.771898940506</v>
          </cell>
          <cell r="R10">
            <v>9</v>
          </cell>
          <cell r="S10">
            <v>8</v>
          </cell>
          <cell r="T10">
            <v>9</v>
          </cell>
        </row>
        <row r="11">
          <cell r="B11" t="str">
            <v>předčasné</v>
          </cell>
          <cell r="C11" t="str">
            <v>dočasné</v>
          </cell>
          <cell r="D11">
            <v>5994.436898395722</v>
          </cell>
          <cell r="E11">
            <v>6319.2463972210489</v>
          </cell>
          <cell r="F11">
            <v>6403.6471571906359</v>
          </cell>
          <cell r="G11">
            <v>6836.0336787564765</v>
          </cell>
          <cell r="H11">
            <v>7549.6548725637185</v>
          </cell>
          <cell r="I11">
            <v>8609.9315159574471</v>
          </cell>
          <cell r="J11">
            <v>9373.4269662921361</v>
          </cell>
          <cell r="K11">
            <v>0</v>
          </cell>
          <cell r="L11">
            <v>12588</v>
          </cell>
          <cell r="M11">
            <v>0</v>
          </cell>
          <cell r="N11">
            <v>0</v>
          </cell>
          <cell r="O11">
            <v>0</v>
          </cell>
          <cell r="P11">
            <v>0</v>
          </cell>
          <cell r="Q11">
            <v>0</v>
          </cell>
          <cell r="R11">
            <v>10</v>
          </cell>
          <cell r="S11">
            <v>9</v>
          </cell>
          <cell r="T11">
            <v>10</v>
          </cell>
        </row>
        <row r="12">
          <cell r="C12" t="str">
            <v>trvalé</v>
          </cell>
          <cell r="D12">
            <v>5764.9836274042282</v>
          </cell>
          <cell r="E12">
            <v>6088.4778084768677</v>
          </cell>
          <cell r="F12">
            <v>6290.7052095130239</v>
          </cell>
          <cell r="G12">
            <v>6984.0771820553828</v>
          </cell>
          <cell r="H12">
            <v>7575.7639994264</v>
          </cell>
          <cell r="I12">
            <v>7950.8953496220302</v>
          </cell>
          <cell r="J12">
            <v>8648.1741893910548</v>
          </cell>
          <cell r="K12">
            <v>9473.2305869260581</v>
          </cell>
          <cell r="L12">
            <v>9793.2806661115737</v>
          </cell>
          <cell r="M12">
            <v>10077.651711553806</v>
          </cell>
          <cell r="N12">
            <v>9538.2218528689118</v>
          </cell>
          <cell r="O12">
            <v>10234.0413184606</v>
          </cell>
          <cell r="P12">
            <v>10388.005374748574</v>
          </cell>
          <cell r="Q12">
            <v>10388.005374748574</v>
          </cell>
          <cell r="R12">
            <v>11</v>
          </cell>
          <cell r="S12">
            <v>10</v>
          </cell>
          <cell r="T12">
            <v>11</v>
          </cell>
        </row>
        <row r="13">
          <cell r="B13" t="str">
            <v>předčasné celkem</v>
          </cell>
          <cell r="D13">
            <v>5862.803620280868</v>
          </cell>
          <cell r="E13">
            <v>6216.7876494231878</v>
          </cell>
          <cell r="F13">
            <v>6307.9819978256701</v>
          </cell>
          <cell r="G13">
            <v>6959.926392899908</v>
          </cell>
          <cell r="H13">
            <v>7570.725581529915</v>
          </cell>
          <cell r="I13">
            <v>7982.72957348407</v>
          </cell>
          <cell r="J13">
            <v>8651.935808152919</v>
          </cell>
          <cell r="K13">
            <v>9473.2305869260581</v>
          </cell>
          <cell r="L13">
            <v>9793.3737427562774</v>
          </cell>
          <cell r="M13">
            <v>10077.651711553806</v>
          </cell>
          <cell r="N13">
            <v>9538.2218528689118</v>
          </cell>
          <cell r="O13">
            <v>10234.0413184606</v>
          </cell>
          <cell r="P13">
            <v>10388.005374748574</v>
          </cell>
          <cell r="Q13">
            <v>10388.005374748574</v>
          </cell>
          <cell r="R13">
            <v>12</v>
          </cell>
          <cell r="S13">
            <v>11</v>
          </cell>
          <cell r="T13">
            <v>12</v>
          </cell>
        </row>
        <row r="14">
          <cell r="R14">
            <v>0</v>
          </cell>
        </row>
        <row r="15">
          <cell r="A15" t="str">
            <v>Poměrné starobní</v>
          </cell>
          <cell r="D15">
            <v>2300.9239543726235</v>
          </cell>
          <cell r="E15">
            <v>2371.8776371308018</v>
          </cell>
          <cell r="F15">
            <v>2365.8973214285716</v>
          </cell>
          <cell r="G15">
            <v>2488.6652173913044</v>
          </cell>
          <cell r="H15">
            <v>2526.3905579399143</v>
          </cell>
          <cell r="I15">
            <v>2665.2754237288136</v>
          </cell>
          <cell r="J15">
            <v>3196.8178137651821</v>
          </cell>
          <cell r="K15">
            <v>3272.1488549618321</v>
          </cell>
          <cell r="L15">
            <v>4297.4857142857145</v>
          </cell>
          <cell r="M15">
            <v>3383.2835820895521</v>
          </cell>
          <cell r="N15">
            <v>3179.3109243697477</v>
          </cell>
          <cell r="O15">
            <v>3223.0229007633588</v>
          </cell>
          <cell r="P15">
            <v>3375.4444444444443</v>
          </cell>
          <cell r="Q15">
            <v>3375.4444444444443</v>
          </cell>
          <cell r="R15">
            <v>14</v>
          </cell>
          <cell r="S15">
            <v>13</v>
          </cell>
          <cell r="T15">
            <v>14</v>
          </cell>
        </row>
        <row r="16">
          <cell r="R16">
            <v>0</v>
          </cell>
        </row>
        <row r="17">
          <cell r="A17" t="str">
            <v>Starobní + poměrné starobní</v>
          </cell>
          <cell r="D17">
            <v>7096.5948777648427</v>
          </cell>
          <cell r="E17">
            <v>7234.7164072221831</v>
          </cell>
          <cell r="F17">
            <v>7747.2257703379892</v>
          </cell>
          <cell r="G17">
            <v>8375.7580790360553</v>
          </cell>
          <cell r="H17">
            <v>8840.0346659269071</v>
          </cell>
          <cell r="I17">
            <v>9304.5802688544245</v>
          </cell>
          <cell r="J17">
            <v>10158.668193297523</v>
          </cell>
          <cell r="K17">
            <v>10813.890601132556</v>
          </cell>
          <cell r="L17">
            <v>11271.965323144308</v>
          </cell>
          <cell r="M17">
            <v>10846.79687903193</v>
          </cell>
          <cell r="N17">
            <v>11308.253858046381</v>
          </cell>
          <cell r="O17">
            <v>11575.241831950956</v>
          </cell>
          <cell r="P17">
            <v>11649.9591625546</v>
          </cell>
          <cell r="Q17">
            <v>11649.9591625546</v>
          </cell>
          <cell r="R17">
            <v>16</v>
          </cell>
          <cell r="S17">
            <v>15</v>
          </cell>
          <cell r="T17">
            <v>16</v>
          </cell>
        </row>
        <row r="18">
          <cell r="R18">
            <v>0</v>
          </cell>
        </row>
        <row r="19">
          <cell r="A19" t="str">
            <v>Invalidní třetího stupně</v>
          </cell>
          <cell r="D19">
            <v>7163.945636155232</v>
          </cell>
          <cell r="E19">
            <v>7413.2471408428637</v>
          </cell>
          <cell r="F19">
            <v>7739.5994002201724</v>
          </cell>
          <cell r="G19">
            <v>8396.3054308226729</v>
          </cell>
          <cell r="H19">
            <v>8950.0931184128949</v>
          </cell>
          <cell r="I19">
            <v>9370.5522336916947</v>
          </cell>
          <cell r="J19">
            <v>10102.684251606979</v>
          </cell>
          <cell r="K19">
            <v>10801.53120830951</v>
          </cell>
          <cell r="L19">
            <v>10481.881090874416</v>
          </cell>
          <cell r="M19">
            <v>10852.567320261438</v>
          </cell>
          <cell r="N19">
            <v>10893.153544525849</v>
          </cell>
          <cell r="O19">
            <v>11129.313096361539</v>
          </cell>
          <cell r="P19">
            <v>11139.245560629121</v>
          </cell>
          <cell r="Q19">
            <v>11139.245560629121</v>
          </cell>
          <cell r="R19">
            <v>18</v>
          </cell>
          <cell r="S19">
            <v>17</v>
          </cell>
          <cell r="T19">
            <v>18</v>
          </cell>
        </row>
        <row r="20">
          <cell r="B20" t="str">
            <v xml:space="preserve">z toho </v>
          </cell>
          <cell r="C20" t="str">
            <v xml:space="preserve"> z mládí</v>
          </cell>
          <cell r="D20">
            <v>5566.7101694915254</v>
          </cell>
          <cell r="E20">
            <v>5766.3955094991361</v>
          </cell>
          <cell r="F20">
            <v>5978.5110732538333</v>
          </cell>
          <cell r="G20">
            <v>6483.4326599326596</v>
          </cell>
          <cell r="H20">
            <v>6907.9197761194027</v>
          </cell>
          <cell r="I20">
            <v>7344.3262032085559</v>
          </cell>
          <cell r="J20">
            <v>8049.3567662565902</v>
          </cell>
          <cell r="K20">
            <v>8658</v>
          </cell>
          <cell r="L20">
            <v>8701.5736738703345</v>
          </cell>
          <cell r="M20">
            <v>9040.6987740805598</v>
          </cell>
          <cell r="N20">
            <v>9031.3059440559446</v>
          </cell>
          <cell r="O20">
            <v>9237.8823529411766</v>
          </cell>
          <cell r="P20">
            <v>9212.1702127659573</v>
          </cell>
          <cell r="Q20">
            <v>9212.1702127659573</v>
          </cell>
          <cell r="R20">
            <v>19</v>
          </cell>
          <cell r="S20">
            <v>18</v>
          </cell>
          <cell r="T20">
            <v>19</v>
          </cell>
        </row>
        <row r="21">
          <cell r="C21" t="str">
            <v xml:space="preserve"> ostatní</v>
          </cell>
          <cell r="D21">
            <v>7203.4778504908127</v>
          </cell>
          <cell r="E21">
            <v>7451.4600649220538</v>
          </cell>
          <cell r="F21">
            <v>7779.7360226743285</v>
          </cell>
          <cell r="G21">
            <v>8445.681687815053</v>
          </cell>
          <cell r="H21">
            <v>8996.3590177099632</v>
          </cell>
          <cell r="I21">
            <v>9420.4386904239436</v>
          </cell>
          <cell r="J21">
            <v>10157.766206213757</v>
          </cell>
          <cell r="K21">
            <v>10864.072328740254</v>
          </cell>
          <cell r="L21">
            <v>10572.698536780917</v>
          </cell>
          <cell r="M21">
            <v>10962.933966289736</v>
          </cell>
          <cell r="N21">
            <v>11009.940125013707</v>
          </cell>
          <cell r="O21">
            <v>11239.943951165373</v>
          </cell>
          <cell r="P21">
            <v>11225.669741306192</v>
          </cell>
          <cell r="Q21">
            <v>11225.669741306192</v>
          </cell>
          <cell r="R21">
            <v>20</v>
          </cell>
          <cell r="S21">
            <v>19</v>
          </cell>
          <cell r="T21">
            <v>20</v>
          </cell>
        </row>
        <row r="22">
          <cell r="A22" t="str">
            <v>Invalidní druhého stupně</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6395.6493194555642</v>
          </cell>
          <cell r="M22">
            <v>6613.0136307311031</v>
          </cell>
          <cell r="N22">
            <v>6641.3384711518438</v>
          </cell>
          <cell r="O22">
            <v>6792.5072178477694</v>
          </cell>
          <cell r="P22">
            <v>6779.1475444992493</v>
          </cell>
          <cell r="Q22">
            <v>6779.1475444992493</v>
          </cell>
          <cell r="R22">
            <v>21</v>
          </cell>
          <cell r="S22">
            <v>21</v>
          </cell>
          <cell r="T22">
            <v>21</v>
          </cell>
        </row>
        <row r="23">
          <cell r="A23" t="str">
            <v>Invalidní prvního stupně</v>
          </cell>
          <cell r="D23">
            <v>0</v>
          </cell>
          <cell r="E23">
            <v>0</v>
          </cell>
          <cell r="F23">
            <v>0</v>
          </cell>
          <cell r="G23">
            <v>0</v>
          </cell>
          <cell r="H23">
            <v>0</v>
          </cell>
          <cell r="I23">
            <v>0</v>
          </cell>
          <cell r="J23">
            <v>0</v>
          </cell>
          <cell r="K23">
            <v>0</v>
          </cell>
          <cell r="L23">
            <v>5074.2785154375297</v>
          </cell>
          <cell r="M23">
            <v>5069.1316915623738</v>
          </cell>
          <cell r="N23">
            <v>5087.6633478977146</v>
          </cell>
          <cell r="O23">
            <v>5223.4613235294119</v>
          </cell>
          <cell r="P23">
            <v>5233.072419420645</v>
          </cell>
          <cell r="Q23">
            <v>5233.072419420645</v>
          </cell>
          <cell r="R23">
            <v>22</v>
          </cell>
          <cell r="T23">
            <v>22</v>
          </cell>
        </row>
        <row r="24">
          <cell r="R24">
            <v>0</v>
          </cell>
        </row>
        <row r="25">
          <cell r="A25" t="str">
            <v>Vdovské a vdovecké</v>
          </cell>
          <cell r="D25">
            <v>4385.757310523175</v>
          </cell>
          <cell r="E25">
            <v>4513.0682207421505</v>
          </cell>
          <cell r="F25">
            <v>4658.5685641627542</v>
          </cell>
          <cell r="G25">
            <v>4960.9878880407123</v>
          </cell>
          <cell r="H25">
            <v>5244.8378555083364</v>
          </cell>
          <cell r="I25">
            <v>5594.0639895527265</v>
          </cell>
          <cell r="J25">
            <v>6148.5487525749595</v>
          </cell>
          <cell r="K25">
            <v>6539.4733364794711</v>
          </cell>
          <cell r="L25">
            <v>6734.6470660597861</v>
          </cell>
          <cell r="M25">
            <v>7040.4760689215063</v>
          </cell>
          <cell r="N25">
            <v>7146.1775991703398</v>
          </cell>
          <cell r="O25">
            <v>7269.2897852960314</v>
          </cell>
          <cell r="P25">
            <v>7356.7770389469397</v>
          </cell>
          <cell r="Q25">
            <v>7356.7770389469397</v>
          </cell>
          <cell r="R25">
            <v>26</v>
          </cell>
          <cell r="S25">
            <v>23</v>
          </cell>
          <cell r="T25">
            <v>26</v>
          </cell>
        </row>
        <row r="26">
          <cell r="R26">
            <v>0</v>
          </cell>
        </row>
        <row r="27">
          <cell r="A27" t="str">
            <v>Sirotčí</v>
          </cell>
          <cell r="D27">
            <v>3573.5763351915125</v>
          </cell>
          <cell r="E27">
            <v>3637.0842105263159</v>
          </cell>
          <cell r="F27">
            <v>3778.4386959603116</v>
          </cell>
          <cell r="G27">
            <v>4049.6068556108771</v>
          </cell>
          <cell r="H27">
            <v>4295.8077634011088</v>
          </cell>
          <cell r="I27">
            <v>4538.080760095012</v>
          </cell>
          <cell r="J27">
            <v>5118.9023793640208</v>
          </cell>
          <cell r="K27">
            <v>5414.9533820840952</v>
          </cell>
          <cell r="L27">
            <v>5568.4990006662229</v>
          </cell>
          <cell r="M27">
            <v>5748.8616720955479</v>
          </cell>
          <cell r="N27">
            <v>5535.2037958356368</v>
          </cell>
          <cell r="O27">
            <v>5819.9535691039273</v>
          </cell>
          <cell r="P27">
            <v>5840.9502290712207</v>
          </cell>
          <cell r="Q27">
            <v>5840.9502290712207</v>
          </cell>
          <cell r="R27">
            <v>28</v>
          </cell>
          <cell r="S27">
            <v>25</v>
          </cell>
          <cell r="T27">
            <v>28</v>
          </cell>
        </row>
        <row r="28">
          <cell r="B28" t="str">
            <v>Ú H R N E M</v>
          </cell>
          <cell r="D28">
            <v>6230.7600568971857</v>
          </cell>
          <cell r="E28">
            <v>6488.1429620775543</v>
          </cell>
          <cell r="F28">
            <v>6915.6231371984968</v>
          </cell>
          <cell r="G28">
            <v>7458.2054020015439</v>
          </cell>
          <cell r="H28">
            <v>7944.5278145529937</v>
          </cell>
          <cell r="I28">
            <v>8315.3526117313213</v>
          </cell>
          <cell r="J28">
            <v>9119.6682513770156</v>
          </cell>
          <cell r="K28">
            <v>9835.0043332268251</v>
          </cell>
          <cell r="L28">
            <v>10104.473418423224</v>
          </cell>
          <cell r="M28">
            <v>10069.2614328371</v>
          </cell>
          <cell r="N28">
            <v>9740.890087277372</v>
          </cell>
          <cell r="O28">
            <v>10178.075880934794</v>
          </cell>
          <cell r="P28">
            <v>10286.246993198096</v>
          </cell>
          <cell r="Q28">
            <v>10286.246993198096</v>
          </cell>
          <cell r="R28">
            <v>29</v>
          </cell>
          <cell r="S28">
            <v>26</v>
          </cell>
          <cell r="T28">
            <v>29</v>
          </cell>
        </row>
        <row r="29">
          <cell r="A29" t="str">
            <v>muži</v>
          </cell>
          <cell r="B29" t="str">
            <v>muži</v>
          </cell>
        </row>
        <row r="30">
          <cell r="A30" t="str">
            <v>Starobní</v>
          </cell>
          <cell r="D30">
            <v>7880.4949946309189</v>
          </cell>
          <cell r="E30">
            <v>8087.6783711357293</v>
          </cell>
          <cell r="F30">
            <v>8638.7175084257924</v>
          </cell>
          <cell r="G30">
            <v>9276.7036532101283</v>
          </cell>
          <cell r="H30">
            <v>9706.2086310055365</v>
          </cell>
          <cell r="I30">
            <v>10275.091549463934</v>
          </cell>
          <cell r="J30">
            <v>11080.087281194797</v>
          </cell>
          <cell r="K30">
            <v>11771.191831175438</v>
          </cell>
          <cell r="L30">
            <v>12078.29606356745</v>
          </cell>
          <cell r="M30">
            <v>11758.547892503537</v>
          </cell>
          <cell r="N30">
            <v>12353.530277475516</v>
          </cell>
          <cell r="O30">
            <v>12528.284883720929</v>
          </cell>
          <cell r="P30">
            <v>12612.750427314355</v>
          </cell>
          <cell r="Q30">
            <v>12612.750427314355</v>
          </cell>
          <cell r="R30">
            <v>5</v>
          </cell>
        </row>
        <row r="31">
          <cell r="A31" t="str">
            <v>z toho</v>
          </cell>
          <cell r="B31" t="str">
            <v>k věkové hranici</v>
          </cell>
          <cell r="D31">
            <v>8059.7458571327834</v>
          </cell>
          <cell r="E31">
            <v>8389.7132347306306</v>
          </cell>
          <cell r="F31">
            <v>8788.4597484276728</v>
          </cell>
          <cell r="G31">
            <v>9536.9152658505391</v>
          </cell>
          <cell r="H31">
            <v>10159.215080666034</v>
          </cell>
          <cell r="I31">
            <v>10718.094058300969</v>
          </cell>
          <cell r="J31">
            <v>11421.805986068061</v>
          </cell>
          <cell r="K31">
            <v>12231.333205349179</v>
          </cell>
          <cell r="L31">
            <v>12403.46454511672</v>
          </cell>
          <cell r="M31">
            <v>12870.135443652849</v>
          </cell>
          <cell r="N31">
            <v>13294.563797468354</v>
          </cell>
          <cell r="O31">
            <v>13470.993958210958</v>
          </cell>
          <cell r="P31">
            <v>13414.986787075761</v>
          </cell>
          <cell r="Q31">
            <v>13414.986787075761</v>
          </cell>
          <cell r="R31">
            <v>6</v>
          </cell>
        </row>
        <row r="32">
          <cell r="B32" t="str">
            <v>po přesluhování</v>
          </cell>
          <cell r="D32">
            <v>9484.6108977875301</v>
          </cell>
          <cell r="E32">
            <v>9984</v>
          </cell>
          <cell r="F32">
            <v>10339.426314601669</v>
          </cell>
          <cell r="G32">
            <v>11483.141908101126</v>
          </cell>
          <cell r="H32">
            <v>12178.774112208448</v>
          </cell>
          <cell r="I32">
            <v>13089.156800391389</v>
          </cell>
          <cell r="J32">
            <v>14141.500124223603</v>
          </cell>
          <cell r="K32">
            <v>15247.08545</v>
          </cell>
          <cell r="L32">
            <v>15693.39287136599</v>
          </cell>
          <cell r="M32">
            <v>16532.775659824048</v>
          </cell>
          <cell r="N32">
            <v>19436.942982456141</v>
          </cell>
          <cell r="O32">
            <v>18948.450892857141</v>
          </cell>
          <cell r="P32">
            <v>18919.243285939967</v>
          </cell>
          <cell r="Q32">
            <v>18919.243285939967</v>
          </cell>
          <cell r="R32">
            <v>7</v>
          </cell>
        </row>
        <row r="33">
          <cell r="B33" t="str">
            <v>po invalidním</v>
          </cell>
          <cell r="D33">
            <v>0</v>
          </cell>
          <cell r="E33">
            <v>0</v>
          </cell>
          <cell r="F33">
            <v>0</v>
          </cell>
          <cell r="G33">
            <v>0</v>
          </cell>
          <cell r="H33">
            <v>0</v>
          </cell>
          <cell r="I33">
            <v>0</v>
          </cell>
          <cell r="J33">
            <v>0</v>
          </cell>
          <cell r="K33">
            <v>0</v>
          </cell>
          <cell r="L33">
            <v>10801.339810212381</v>
          </cell>
          <cell r="M33">
            <v>11226.907769703745</v>
          </cell>
          <cell r="N33">
            <v>11395.472467954505</v>
          </cell>
          <cell r="O33">
            <v>11528.870082711317</v>
          </cell>
          <cell r="P33">
            <v>11705.567182817183</v>
          </cell>
          <cell r="Q33">
            <v>11705.567182817183</v>
          </cell>
          <cell r="R33">
            <v>8</v>
          </cell>
        </row>
        <row r="34">
          <cell r="B34" t="str">
            <v>po věkové hranici celkem</v>
          </cell>
          <cell r="D34">
            <v>8456.3151653944024</v>
          </cell>
          <cell r="E34">
            <v>8936</v>
          </cell>
          <cell r="F34">
            <v>9280.3596020327823</v>
          </cell>
          <cell r="G34">
            <v>9923.0820914649776</v>
          </cell>
          <cell r="H34">
            <v>10503.192799112416</v>
          </cell>
          <cell r="I34">
            <v>11084.015931141228</v>
          </cell>
          <cell r="J34">
            <v>11743.504848947925</v>
          </cell>
          <cell r="K34">
            <v>12565</v>
          </cell>
          <cell r="L34">
            <v>12644.982022587006</v>
          </cell>
          <cell r="M34">
            <v>12748.50790520121</v>
          </cell>
          <cell r="N34">
            <v>13106.890920193886</v>
          </cell>
          <cell r="O34">
            <v>13269.172792994603</v>
          </cell>
          <cell r="P34">
            <v>13308.835607783674</v>
          </cell>
          <cell r="Q34">
            <v>13308.835607783674</v>
          </cell>
          <cell r="R34">
            <v>9</v>
          </cell>
        </row>
        <row r="35">
          <cell r="B35" t="str">
            <v>předčasné</v>
          </cell>
          <cell r="C35" t="str">
            <v>dočasné</v>
          </cell>
          <cell r="D35">
            <v>6831.4350477200423</v>
          </cell>
          <cell r="E35">
            <v>7160</v>
          </cell>
          <cell r="F35">
            <v>7228.3628480146053</v>
          </cell>
          <cell r="G35">
            <v>7856.675067024129</v>
          </cell>
          <cell r="H35">
            <v>8340.8094274146897</v>
          </cell>
          <cell r="I35">
            <v>9570.0996119016818</v>
          </cell>
          <cell r="J35">
            <v>10588.590163934427</v>
          </cell>
          <cell r="K35">
            <v>0</v>
          </cell>
          <cell r="L35">
            <v>12588</v>
          </cell>
          <cell r="M35">
            <v>0</v>
          </cell>
          <cell r="N35">
            <v>0</v>
          </cell>
          <cell r="O35">
            <v>0</v>
          </cell>
          <cell r="P35">
            <v>0</v>
          </cell>
          <cell r="Q35">
            <v>0</v>
          </cell>
          <cell r="R35">
            <v>10</v>
          </cell>
        </row>
        <row r="36">
          <cell r="C36" t="str">
            <v>trvalé</v>
          </cell>
          <cell r="D36">
            <v>6529.6941435652652</v>
          </cell>
          <cell r="E36">
            <v>6927</v>
          </cell>
          <cell r="F36">
            <v>7227.6604222137694</v>
          </cell>
          <cell r="G36">
            <v>7838.4895044570112</v>
          </cell>
          <cell r="H36">
            <v>8396.047786156947</v>
          </cell>
          <cell r="I36">
            <v>8846.4372990353695</v>
          </cell>
          <cell r="J36">
            <v>9646.5785591657659</v>
          </cell>
          <cell r="K36">
            <v>10449</v>
          </cell>
          <cell r="L36">
            <v>10668.354698948709</v>
          </cell>
          <cell r="M36">
            <v>10966</v>
          </cell>
          <cell r="N36">
            <v>10484.148498910881</v>
          </cell>
          <cell r="O36">
            <v>11047.464011939488</v>
          </cell>
          <cell r="P36">
            <v>11212.173774868112</v>
          </cell>
          <cell r="Q36">
            <v>11212.173774868112</v>
          </cell>
          <cell r="R36">
            <v>11</v>
          </cell>
        </row>
        <row r="37">
          <cell r="B37" t="str">
            <v>předčasné celkem</v>
          </cell>
          <cell r="D37">
            <v>6653.1529450048811</v>
          </cell>
          <cell r="E37">
            <v>7057.4549125168232</v>
          </cell>
          <cell r="F37">
            <v>7227.7815377351062</v>
          </cell>
          <cell r="G37">
            <v>7841.2473572938688</v>
          </cell>
          <cell r="H37">
            <v>8384.7123019405353</v>
          </cell>
          <cell r="I37">
            <v>8882.7849902534108</v>
          </cell>
          <cell r="J37">
            <v>9650.2182036990125</v>
          </cell>
          <cell r="K37">
            <v>10449</v>
          </cell>
          <cell r="L37">
            <v>10668.477000509683</v>
          </cell>
          <cell r="M37">
            <v>10966</v>
          </cell>
          <cell r="N37">
            <v>10484.148498910881</v>
          </cell>
          <cell r="O37">
            <v>11047.464011939488</v>
          </cell>
          <cell r="P37">
            <v>11212.173774868112</v>
          </cell>
          <cell r="Q37">
            <v>11212.173774868112</v>
          </cell>
          <cell r="R37">
            <v>12</v>
          </cell>
        </row>
        <row r="38">
          <cell r="R38">
            <v>0</v>
          </cell>
        </row>
        <row r="39">
          <cell r="A39" t="str">
            <v>Poměrné starobní</v>
          </cell>
          <cell r="D39">
            <v>2440.957142857143</v>
          </cell>
          <cell r="E39">
            <v>2575</v>
          </cell>
          <cell r="F39">
            <v>2616.7460317460318</v>
          </cell>
          <cell r="G39">
            <v>2591.2549019607845</v>
          </cell>
          <cell r="H39">
            <v>2760.4074074074074</v>
          </cell>
          <cell r="I39">
            <v>3057.6521739130435</v>
          </cell>
          <cell r="J39">
            <v>3565.8987341772154</v>
          </cell>
          <cell r="K39">
            <v>3668</v>
          </cell>
          <cell r="L39">
            <v>5220</v>
          </cell>
          <cell r="M39">
            <v>3924</v>
          </cell>
          <cell r="N39">
            <v>3457.5</v>
          </cell>
          <cell r="O39">
            <v>3334.8888888888887</v>
          </cell>
          <cell r="P39">
            <v>3736.037037037037</v>
          </cell>
          <cell r="Q39">
            <v>3736.037037037037</v>
          </cell>
          <cell r="R39">
            <v>14</v>
          </cell>
        </row>
        <row r="40">
          <cell r="R40">
            <v>0</v>
          </cell>
        </row>
        <row r="41">
          <cell r="A41" t="str">
            <v>Starobní + poměrné starobní</v>
          </cell>
          <cell r="D41">
            <v>7867.3373993572686</v>
          </cell>
          <cell r="E41">
            <v>8076.886483952796</v>
          </cell>
          <cell r="F41">
            <v>8629.3987767734325</v>
          </cell>
          <cell r="G41">
            <v>9268.1066313666161</v>
          </cell>
          <cell r="H41">
            <v>9697.8450474958754</v>
          </cell>
          <cell r="I41">
            <v>10263.219629064557</v>
          </cell>
          <cell r="J41">
            <v>11068.189878745365</v>
          </cell>
          <cell r="K41">
            <v>11761.761793148664</v>
          </cell>
          <cell r="L41">
            <v>12075.916624059601</v>
          </cell>
          <cell r="M41">
            <v>11756</v>
          </cell>
          <cell r="N41">
            <v>12344.826693118817</v>
          </cell>
          <cell r="O41">
            <v>12517.067852139726</v>
          </cell>
          <cell r="P41">
            <v>12602.646881520983</v>
          </cell>
          <cell r="Q41">
            <v>12602.646881520983</v>
          </cell>
          <cell r="R41">
            <v>16</v>
          </cell>
        </row>
        <row r="42">
          <cell r="R42">
            <v>0</v>
          </cell>
        </row>
        <row r="43">
          <cell r="A43" t="str">
            <v>Invalidní třetího stupně</v>
          </cell>
          <cell r="D43">
            <v>7538.5674409127951</v>
          </cell>
          <cell r="E43">
            <v>7803.5304104598972</v>
          </cell>
          <cell r="F43">
            <v>8121.0574493747226</v>
          </cell>
          <cell r="G43">
            <v>8798.9910473213022</v>
          </cell>
          <cell r="H43">
            <v>9372.4798489529694</v>
          </cell>
          <cell r="I43">
            <v>9795.4592006963085</v>
          </cell>
          <cell r="J43">
            <v>10560.858355604465</v>
          </cell>
          <cell r="K43">
            <v>11273.188202247191</v>
          </cell>
          <cell r="L43">
            <v>10857.846450369419</v>
          </cell>
          <cell r="M43">
            <v>11232</v>
          </cell>
          <cell r="N43">
            <v>11254.398351166463</v>
          </cell>
          <cell r="O43">
            <v>11489.665529622978</v>
          </cell>
          <cell r="P43">
            <v>11516.44536752754</v>
          </cell>
          <cell r="Q43">
            <v>11516.44536752754</v>
          </cell>
          <cell r="R43">
            <v>18</v>
          </cell>
        </row>
        <row r="44">
          <cell r="B44" t="str">
            <v xml:space="preserve">z toho </v>
          </cell>
          <cell r="C44" t="str">
            <v xml:space="preserve"> z mládí</v>
          </cell>
          <cell r="D44">
            <v>5561.8211143695016</v>
          </cell>
          <cell r="E44">
            <v>5766</v>
          </cell>
          <cell r="F44">
            <v>5982.666666666667</v>
          </cell>
          <cell r="G44">
            <v>6484.9889807162535</v>
          </cell>
          <cell r="H44">
            <v>6915.3782051282051</v>
          </cell>
          <cell r="I44">
            <v>7344.4688427299707</v>
          </cell>
          <cell r="J44">
            <v>8046.613636363636</v>
          </cell>
          <cell r="K44">
            <v>8658</v>
          </cell>
          <cell r="L44">
            <v>8698.4158415841575</v>
          </cell>
          <cell r="M44">
            <v>9042</v>
          </cell>
          <cell r="N44">
            <v>9032.3714285714286</v>
          </cell>
          <cell r="O44">
            <v>9247.6041666666661</v>
          </cell>
          <cell r="P44">
            <v>9226.7479674796741</v>
          </cell>
          <cell r="Q44">
            <v>9226.7479674796741</v>
          </cell>
          <cell r="R44">
            <v>19</v>
          </cell>
        </row>
        <row r="45">
          <cell r="C45" t="str">
            <v xml:space="preserve"> ostatní</v>
          </cell>
          <cell r="D45">
            <v>7585.4332197733438</v>
          </cell>
          <cell r="E45">
            <v>7851</v>
          </cell>
          <cell r="F45">
            <v>8169.7897675626546</v>
          </cell>
          <cell r="G45">
            <v>8860.2544672161039</v>
          </cell>
          <cell r="H45">
            <v>9426.2661194134562</v>
          </cell>
          <cell r="I45">
            <v>9856.8706319702596</v>
          </cell>
          <cell r="J45">
            <v>10632.403556992724</v>
          </cell>
          <cell r="K45">
            <v>11353</v>
          </cell>
          <cell r="L45">
            <v>10968.31538071923</v>
          </cell>
          <cell r="M45">
            <v>11371</v>
          </cell>
          <cell r="N45">
            <v>11399.737432255655</v>
          </cell>
          <cell r="O45">
            <v>11633.596102407337</v>
          </cell>
          <cell r="P45">
            <v>11622.902664902665</v>
          </cell>
          <cell r="Q45">
            <v>11622.902664902665</v>
          </cell>
          <cell r="R45">
            <v>20</v>
          </cell>
        </row>
        <row r="46">
          <cell r="A46" t="str">
            <v>Invalidní druhého stupně</v>
          </cell>
          <cell r="D46">
            <v>4389.025388601036</v>
          </cell>
          <cell r="E46">
            <v>4522</v>
          </cell>
          <cell r="F46">
            <v>4692.7676879343016</v>
          </cell>
          <cell r="G46">
            <v>5066.6754056362088</v>
          </cell>
          <cell r="H46">
            <v>5395.6839655040831</v>
          </cell>
          <cell r="I46">
            <v>5666.2251897465276</v>
          </cell>
          <cell r="J46">
            <v>6250.4931454972357</v>
          </cell>
          <cell r="K46">
            <v>6715</v>
          </cell>
          <cell r="L46">
            <v>6591.1148964595859</v>
          </cell>
          <cell r="M46">
            <v>6852</v>
          </cell>
          <cell r="N46">
            <v>6846.0245639017448</v>
          </cell>
          <cell r="O46">
            <v>7017.1342105263157</v>
          </cell>
          <cell r="P46">
            <v>7003.5689922480624</v>
          </cell>
          <cell r="Q46">
            <v>7003.5689922480624</v>
          </cell>
          <cell r="R46">
            <v>21</v>
          </cell>
        </row>
        <row r="47">
          <cell r="A47" t="str">
            <v>Invalidní prvního stupně</v>
          </cell>
          <cell r="D47">
            <v>0</v>
          </cell>
          <cell r="E47">
            <v>0</v>
          </cell>
          <cell r="F47">
            <v>0</v>
          </cell>
          <cell r="G47">
            <v>0</v>
          </cell>
          <cell r="H47">
            <v>0</v>
          </cell>
          <cell r="I47">
            <v>0</v>
          </cell>
          <cell r="J47">
            <v>0</v>
          </cell>
          <cell r="K47">
            <v>0</v>
          </cell>
          <cell r="L47">
            <v>5269.1347314423656</v>
          </cell>
          <cell r="M47">
            <v>5246</v>
          </cell>
          <cell r="N47">
            <v>5270.9960588146123</v>
          </cell>
          <cell r="O47">
            <v>5422.7010325165666</v>
          </cell>
          <cell r="P47">
            <v>5433.0317624464469</v>
          </cell>
          <cell r="Q47">
            <v>5433.0317624464469</v>
          </cell>
          <cell r="R47">
            <v>22</v>
          </cell>
        </row>
        <row r="48">
          <cell r="R48">
            <v>0</v>
          </cell>
        </row>
        <row r="49">
          <cell r="A49" t="str">
            <v>Vdovské a vdovecké</v>
          </cell>
          <cell r="D49">
            <v>3858.4073319755603</v>
          </cell>
          <cell r="E49">
            <v>3949</v>
          </cell>
          <cell r="F49">
            <v>4079.959486166008</v>
          </cell>
          <cell r="G49">
            <v>4350.4795061728391</v>
          </cell>
          <cell r="H49">
            <v>4622.8746048472076</v>
          </cell>
          <cell r="I49">
            <v>4934.1931072210064</v>
          </cell>
          <cell r="J49">
            <v>5504.4354012521344</v>
          </cell>
          <cell r="K49">
            <v>5796</v>
          </cell>
          <cell r="L49">
            <v>6007.5045427013929</v>
          </cell>
          <cell r="M49">
            <v>6246</v>
          </cell>
          <cell r="N49">
            <v>6331.751519243754</v>
          </cell>
          <cell r="O49">
            <v>6458.3791281373842</v>
          </cell>
          <cell r="P49">
            <v>6502.2291371994343</v>
          </cell>
          <cell r="Q49">
            <v>6502.2291371994343</v>
          </cell>
          <cell r="R49">
            <v>26</v>
          </cell>
        </row>
        <row r="50">
          <cell r="R50">
            <v>0</v>
          </cell>
        </row>
        <row r="51">
          <cell r="A51" t="str">
            <v>Sirotčí</v>
          </cell>
          <cell r="D51">
            <v>3578.454004896817</v>
          </cell>
          <cell r="E51">
            <v>3642</v>
          </cell>
          <cell r="F51">
            <v>3742.4078993358967</v>
          </cell>
          <cell r="G51">
            <v>4021.5346798780488</v>
          </cell>
          <cell r="H51">
            <v>4269.7213584288056</v>
          </cell>
          <cell r="I51">
            <v>4495.0288544358309</v>
          </cell>
          <cell r="J51">
            <v>5085.6546438232645</v>
          </cell>
          <cell r="K51">
            <v>5381</v>
          </cell>
          <cell r="L51">
            <v>5555.187070151308</v>
          </cell>
          <cell r="M51">
            <v>5707</v>
          </cell>
          <cell r="N51">
            <v>5530.7187028657618</v>
          </cell>
          <cell r="O51">
            <v>5815.2667566351774</v>
          </cell>
          <cell r="P51">
            <v>5821.0519045625788</v>
          </cell>
          <cell r="Q51">
            <v>5821.0519045625788</v>
          </cell>
          <cell r="R51">
            <v>28</v>
          </cell>
        </row>
        <row r="52">
          <cell r="B52" t="str">
            <v>Ú H R N E M</v>
          </cell>
          <cell r="D52">
            <v>6780.9471248293539</v>
          </cell>
          <cell r="E52">
            <v>7073.4058015222827</v>
          </cell>
          <cell r="F52">
            <v>7534.3202367119738</v>
          </cell>
          <cell r="G52">
            <v>8133.5241179575705</v>
          </cell>
          <cell r="H52">
            <v>8604.7776360986772</v>
          </cell>
          <cell r="I52">
            <v>8993.2864280781578</v>
          </cell>
          <cell r="J52">
            <v>9901.3611128516823</v>
          </cell>
          <cell r="K52">
            <v>10685.214615545687</v>
          </cell>
          <cell r="L52">
            <v>10821.803315243673</v>
          </cell>
          <cell r="M52">
            <v>10856</v>
          </cell>
          <cell r="N52">
            <v>10644.043150831609</v>
          </cell>
          <cell r="O52">
            <v>11074.666485952101</v>
          </cell>
          <cell r="P52">
            <v>11183.995327526765</v>
          </cell>
          <cell r="Q52">
            <v>11183.995327526765</v>
          </cell>
          <cell r="R52">
            <v>29</v>
          </cell>
        </row>
        <row r="53">
          <cell r="A53" t="str">
            <v>ženy</v>
          </cell>
          <cell r="B53" t="str">
            <v>ženy</v>
          </cell>
        </row>
        <row r="54">
          <cell r="A54" t="str">
            <v>Starobní</v>
          </cell>
          <cell r="D54">
            <v>6476.0119939594579</v>
          </cell>
          <cell r="E54">
            <v>6625.0058258800364</v>
          </cell>
          <cell r="F54">
            <v>7085.1922066632651</v>
          </cell>
          <cell r="G54">
            <v>7642.256916996047</v>
          </cell>
          <cell r="H54">
            <v>8126.3878097277457</v>
          </cell>
          <cell r="I54">
            <v>8589.7453444554194</v>
          </cell>
          <cell r="J54">
            <v>9270.0731079423167</v>
          </cell>
          <cell r="K54">
            <v>9830.1399322767575</v>
          </cell>
          <cell r="L54">
            <v>10436.201980009519</v>
          </cell>
          <cell r="M54">
            <v>10010.972691025348</v>
          </cell>
          <cell r="N54">
            <v>10215.28846546643</v>
          </cell>
          <cell r="O54">
            <v>10519.157045425301</v>
          </cell>
          <cell r="P54">
            <v>10643.295362174855</v>
          </cell>
          <cell r="Q54">
            <v>10643.295362174855</v>
          </cell>
          <cell r="R54">
            <v>5</v>
          </cell>
        </row>
        <row r="55">
          <cell r="A55" t="str">
            <v>z toho</v>
          </cell>
          <cell r="B55" t="str">
            <v>k věkové hranici</v>
          </cell>
          <cell r="D55">
            <v>6650.7204030226703</v>
          </cell>
          <cell r="E55">
            <v>6908.9979677091569</v>
          </cell>
          <cell r="F55">
            <v>7211.7407711635096</v>
          </cell>
          <cell r="G55">
            <v>7844.9925626664217</v>
          </cell>
          <cell r="H55">
            <v>8382.2450680334823</v>
          </cell>
          <cell r="I55">
            <v>8798.4101666563402</v>
          </cell>
          <cell r="J55">
            <v>9632.030253713905</v>
          </cell>
          <cell r="K55">
            <v>10312.957123688802</v>
          </cell>
          <cell r="L55">
            <v>10587.94304964539</v>
          </cell>
          <cell r="M55">
            <v>10895.06264857172</v>
          </cell>
          <cell r="N55">
            <v>11110.159434528685</v>
          </cell>
          <cell r="O55">
            <v>11323.179228984653</v>
          </cell>
          <cell r="P55">
            <v>11340.546743802979</v>
          </cell>
          <cell r="Q55">
            <v>11340.546743802979</v>
          </cell>
          <cell r="R55">
            <v>6</v>
          </cell>
        </row>
        <row r="56">
          <cell r="B56" t="str">
            <v>po přesluhování</v>
          </cell>
          <cell r="D56">
            <v>8092.9778941988243</v>
          </cell>
          <cell r="E56">
            <v>8575</v>
          </cell>
          <cell r="F56">
            <v>8806.2487183243011</v>
          </cell>
          <cell r="G56">
            <v>9591.9924946790634</v>
          </cell>
          <cell r="H56">
            <v>10350.737687366167</v>
          </cell>
          <cell r="I56">
            <v>11101.617203977101</v>
          </cell>
          <cell r="J56">
            <v>11836.035427622475</v>
          </cell>
          <cell r="K56">
            <v>12883.24821</v>
          </cell>
          <cell r="L56">
            <v>13869.321021897811</v>
          </cell>
          <cell r="M56">
            <v>13811.184585492229</v>
          </cell>
          <cell r="N56">
            <v>16238.053797468354</v>
          </cell>
          <cell r="O56">
            <v>14723.319424460431</v>
          </cell>
          <cell r="P56">
            <v>14751.840871021775</v>
          </cell>
          <cell r="Q56">
            <v>14751.840871021775</v>
          </cell>
          <cell r="R56">
            <v>7</v>
          </cell>
        </row>
        <row r="57">
          <cell r="B57" t="str">
            <v>po invalidním</v>
          </cell>
          <cell r="D57">
            <v>0</v>
          </cell>
          <cell r="E57">
            <v>0</v>
          </cell>
          <cell r="F57">
            <v>0</v>
          </cell>
          <cell r="G57">
            <v>0</v>
          </cell>
          <cell r="H57">
            <v>0</v>
          </cell>
          <cell r="I57">
            <v>0</v>
          </cell>
          <cell r="J57">
            <v>0</v>
          </cell>
          <cell r="K57">
            <v>0</v>
          </cell>
          <cell r="L57">
            <v>8894.5122416534177</v>
          </cell>
          <cell r="M57">
            <v>9388</v>
          </cell>
          <cell r="N57">
            <v>9569.0865234374996</v>
          </cell>
          <cell r="O57">
            <v>9789.5847511027096</v>
          </cell>
          <cell r="P57">
            <v>9902.5102234902515</v>
          </cell>
          <cell r="Q57">
            <v>9902.5102234902515</v>
          </cell>
          <cell r="R57">
            <v>8</v>
          </cell>
        </row>
        <row r="58">
          <cell r="B58" t="str">
            <v>po věkové hranici celkem</v>
          </cell>
          <cell r="D58">
            <v>7170.3607108328342</v>
          </cell>
          <cell r="E58">
            <v>7473</v>
          </cell>
          <cell r="F58">
            <v>7845.5518777292573</v>
          </cell>
          <cell r="G58">
            <v>8352.8393956169202</v>
          </cell>
          <cell r="H58">
            <v>8807.4590500419181</v>
          </cell>
          <cell r="I58">
            <v>9191.233607399794</v>
          </cell>
          <cell r="J58">
            <v>10142.647162552101</v>
          </cell>
          <cell r="K58">
            <v>10825</v>
          </cell>
          <cell r="L58">
            <v>11036.996570231706</v>
          </cell>
          <cell r="M58">
            <v>10835.851891423948</v>
          </cell>
          <cell r="N58">
            <v>10917.019233165789</v>
          </cell>
          <cell r="O58">
            <v>11131.137779506127</v>
          </cell>
          <cell r="P58">
            <v>11205.440695089916</v>
          </cell>
          <cell r="Q58">
            <v>11205.440695089916</v>
          </cell>
          <cell r="R58">
            <v>9</v>
          </cell>
        </row>
        <row r="59">
          <cell r="B59" t="str">
            <v>předčasné</v>
          </cell>
          <cell r="C59" t="str">
            <v>dočasné</v>
          </cell>
          <cell r="D59">
            <v>5428.4352814628901</v>
          </cell>
          <cell r="E59">
            <v>5686</v>
          </cell>
          <cell r="F59">
            <v>5706.7894330890858</v>
          </cell>
          <cell r="G59">
            <v>6148.1058908565237</v>
          </cell>
          <cell r="H59">
            <v>6697.9075342465758</v>
          </cell>
          <cell r="I59">
            <v>7594.5964432284545</v>
          </cell>
          <cell r="J59">
            <v>8739.8803418803436</v>
          </cell>
          <cell r="K59">
            <v>0</v>
          </cell>
          <cell r="L59">
            <v>0</v>
          </cell>
          <cell r="M59">
            <v>0</v>
          </cell>
          <cell r="N59">
            <v>0</v>
          </cell>
          <cell r="O59">
            <v>0</v>
          </cell>
          <cell r="P59">
            <v>0</v>
          </cell>
          <cell r="Q59">
            <v>0</v>
          </cell>
          <cell r="R59">
            <v>10</v>
          </cell>
        </row>
        <row r="60">
          <cell r="C60" t="str">
            <v>trvalé</v>
          </cell>
          <cell r="D60">
            <v>5181.1885073580943</v>
          </cell>
          <cell r="E60">
            <v>5474</v>
          </cell>
          <cell r="F60">
            <v>5673.8890697383249</v>
          </cell>
          <cell r="G60">
            <v>6315.3035486533126</v>
          </cell>
          <cell r="H60">
            <v>6818.1568857320181</v>
          </cell>
          <cell r="I60">
            <v>7079.0913752913757</v>
          </cell>
          <cell r="J60">
            <v>7795.4585641359836</v>
          </cell>
          <cell r="K60">
            <v>8604</v>
          </cell>
          <cell r="L60">
            <v>8834.8517096999294</v>
          </cell>
          <cell r="M60">
            <v>9139</v>
          </cell>
          <cell r="N60">
            <v>8558.8102569131206</v>
          </cell>
          <cell r="O60">
            <v>9321.509817351598</v>
          </cell>
          <cell r="P60">
            <v>9499.5141153898858</v>
          </cell>
          <cell r="Q60">
            <v>9499.5141153898858</v>
          </cell>
          <cell r="R60">
            <v>11</v>
          </cell>
        </row>
        <row r="61">
          <cell r="B61" t="str">
            <v>předčasné celkem</v>
          </cell>
          <cell r="D61">
            <v>5289.6713600251715</v>
          </cell>
          <cell r="E61">
            <v>5591.2620174799713</v>
          </cell>
          <cell r="F61">
            <v>5678.4838153713581</v>
          </cell>
          <cell r="G61">
            <v>6286.5612574552688</v>
          </cell>
          <cell r="H61">
            <v>6796.351380342122</v>
          </cell>
          <cell r="I61">
            <v>7103.0234345230538</v>
          </cell>
          <cell r="J61">
            <v>7801.4214019750689</v>
          </cell>
          <cell r="K61">
            <v>8604</v>
          </cell>
          <cell r="L61">
            <v>8834.8517096999294</v>
          </cell>
          <cell r="M61">
            <v>9139</v>
          </cell>
          <cell r="N61">
            <v>8558.8102569131206</v>
          </cell>
          <cell r="O61">
            <v>9321.509817351598</v>
          </cell>
          <cell r="P61">
            <v>9499.5141153898858</v>
          </cell>
          <cell r="Q61">
            <v>9499.5141153898858</v>
          </cell>
          <cell r="R61">
            <v>12</v>
          </cell>
        </row>
        <row r="62">
          <cell r="R62">
            <v>0</v>
          </cell>
        </row>
        <row r="63">
          <cell r="A63" t="str">
            <v>Poměrné starobní</v>
          </cell>
          <cell r="D63">
            <v>2250.1347150259066</v>
          </cell>
          <cell r="E63">
            <v>2285</v>
          </cell>
          <cell r="F63">
            <v>2267.7391304347825</v>
          </cell>
          <cell r="G63">
            <v>2459.435754189944</v>
          </cell>
          <cell r="H63">
            <v>2455.7932960893854</v>
          </cell>
          <cell r="I63">
            <v>2503.1556886227545</v>
          </cell>
          <cell r="J63">
            <v>3023.2619047619046</v>
          </cell>
          <cell r="K63">
            <v>3125</v>
          </cell>
          <cell r="L63">
            <v>3202</v>
          </cell>
          <cell r="M63">
            <v>3100.386364</v>
          </cell>
          <cell r="N63">
            <v>3058.6506024096384</v>
          </cell>
          <cell r="O63">
            <v>3144.5714285714284</v>
          </cell>
          <cell r="P63">
            <v>3105</v>
          </cell>
          <cell r="Q63">
            <v>3105</v>
          </cell>
          <cell r="R63">
            <v>14</v>
          </cell>
        </row>
        <row r="64">
          <cell r="R64">
            <v>0</v>
          </cell>
        </row>
        <row r="65">
          <cell r="A65" t="str">
            <v>Starobní + poměrné starobní</v>
          </cell>
          <cell r="D65">
            <v>6452.4582839980358</v>
          </cell>
          <cell r="E65">
            <v>6610.2770985811831</v>
          </cell>
          <cell r="F65">
            <v>7070.5795621538118</v>
          </cell>
          <cell r="G65">
            <v>7622.5113655712585</v>
          </cell>
          <cell r="H65">
            <v>8107.0475201493819</v>
          </cell>
          <cell r="I65">
            <v>8571.2079587109947</v>
          </cell>
          <cell r="J65">
            <v>9249.0371224117534</v>
          </cell>
          <cell r="K65">
            <v>9807.8606196614655</v>
          </cell>
          <cell r="L65">
            <v>10433.998991263965</v>
          </cell>
          <cell r="M65">
            <v>10007</v>
          </cell>
          <cell r="N65">
            <v>10197.997875065495</v>
          </cell>
          <cell r="O65">
            <v>10504.571534984076</v>
          </cell>
          <cell r="P65">
            <v>10631.060076645626</v>
          </cell>
          <cell r="Q65">
            <v>10631.060076645626</v>
          </cell>
          <cell r="R65">
            <v>16</v>
          </cell>
        </row>
        <row r="66">
          <cell r="R66">
            <v>0</v>
          </cell>
        </row>
        <row r="67">
          <cell r="A67" t="str">
            <v>Invalidní třetího stupně</v>
          </cell>
          <cell r="D67">
            <v>6595.5273083264628</v>
          </cell>
          <cell r="E67">
            <v>6822.6550841618273</v>
          </cell>
          <cell r="F67">
            <v>7172.1670443814919</v>
          </cell>
          <cell r="G67">
            <v>7801.7400335711291</v>
          </cell>
          <cell r="H67">
            <v>8311.2496365524403</v>
          </cell>
          <cell r="I67">
            <v>8757.7706066945611</v>
          </cell>
          <cell r="J67">
            <v>9459.1767498343997</v>
          </cell>
          <cell r="K67">
            <v>10112.407598499061</v>
          </cell>
          <cell r="L67">
            <v>9932.5357897207232</v>
          </cell>
          <cell r="M67">
            <v>10307</v>
          </cell>
          <cell r="N67">
            <v>10376.998997493734</v>
          </cell>
          <cell r="O67">
            <v>10623.348122006553</v>
          </cell>
          <cell r="P67">
            <v>10655.559749884205</v>
          </cell>
          <cell r="Q67">
            <v>10655.559749884205</v>
          </cell>
          <cell r="R67">
            <v>18</v>
          </cell>
        </row>
        <row r="68">
          <cell r="B68" t="str">
            <v xml:space="preserve">z toho </v>
          </cell>
          <cell r="C68" t="str">
            <v xml:space="preserve"> z mládí</v>
          </cell>
          <cell r="D68">
            <v>5573.4056224899596</v>
          </cell>
          <cell r="E68">
            <v>5767</v>
          </cell>
          <cell r="F68">
            <v>5972.3305084745762</v>
          </cell>
          <cell r="G68">
            <v>6480.9870129870133</v>
          </cell>
          <cell r="H68">
            <v>6897.53125</v>
          </cell>
          <cell r="I68">
            <v>7344.1116071428569</v>
          </cell>
          <cell r="J68">
            <v>8053.8064516129034</v>
          </cell>
          <cell r="K68">
            <v>8658</v>
          </cell>
          <cell r="L68">
            <v>8706.2184466019426</v>
          </cell>
          <cell r="M68">
            <v>9039.1045450000001</v>
          </cell>
          <cell r="N68">
            <v>9029.6261261261261</v>
          </cell>
          <cell r="O68">
            <v>9220.7801047120411</v>
          </cell>
          <cell r="P68">
            <v>9191.9096045197748</v>
          </cell>
          <cell r="Q68">
            <v>9191.9096045197748</v>
          </cell>
          <cell r="R68">
            <v>19</v>
          </cell>
        </row>
        <row r="69">
          <cell r="C69" t="str">
            <v xml:space="preserve"> ostatní</v>
          </cell>
          <cell r="D69">
            <v>6622.4451612903222</v>
          </cell>
          <cell r="E69">
            <v>6847</v>
          </cell>
          <cell r="F69">
            <v>7199.5150666409118</v>
          </cell>
          <cell r="G69">
            <v>7834.5423072787871</v>
          </cell>
          <cell r="H69">
            <v>8344.9167552625986</v>
          </cell>
          <cell r="I69">
            <v>8791.6887317909168</v>
          </cell>
          <cell r="J69">
            <v>9493.671191041738</v>
          </cell>
          <cell r="K69">
            <v>10152</v>
          </cell>
          <cell r="L69">
            <v>9994.8345252774361</v>
          </cell>
          <cell r="M69">
            <v>10380</v>
          </cell>
          <cell r="N69">
            <v>10456.382430997877</v>
          </cell>
          <cell r="O69">
            <v>10694.293697033898</v>
          </cell>
          <cell r="P69">
            <v>10718.120985269259</v>
          </cell>
          <cell r="Q69">
            <v>10718.120985269259</v>
          </cell>
          <cell r="R69">
            <v>20</v>
          </cell>
        </row>
        <row r="70">
          <cell r="A70" t="str">
            <v>Invalidní druhého stupně</v>
          </cell>
          <cell r="D70">
            <v>3900.8806915267864</v>
          </cell>
          <cell r="E70">
            <v>4019</v>
          </cell>
          <cell r="F70">
            <v>4178.6207080590639</v>
          </cell>
          <cell r="G70">
            <v>4526.700252832662</v>
          </cell>
          <cell r="H70">
            <v>4842.139715507461</v>
          </cell>
          <cell r="I70">
            <v>5117.7613423028788</v>
          </cell>
          <cell r="J70">
            <v>5656.82970376301</v>
          </cell>
          <cell r="K70">
            <v>6105</v>
          </cell>
          <cell r="L70">
            <v>6103.3296703296701</v>
          </cell>
          <cell r="M70">
            <v>6276</v>
          </cell>
          <cell r="N70">
            <v>6352.7023092369482</v>
          </cell>
          <cell r="O70">
            <v>6480.0031380753135</v>
          </cell>
          <cell r="P70">
            <v>6501.1795487277968</v>
          </cell>
          <cell r="Q70">
            <v>6501.1795487277968</v>
          </cell>
          <cell r="R70">
            <v>21</v>
          </cell>
        </row>
        <row r="71">
          <cell r="A71" t="str">
            <v>Invalidní prvního stupně</v>
          </cell>
          <cell r="D71">
            <v>0</v>
          </cell>
          <cell r="E71">
            <v>0</v>
          </cell>
          <cell r="F71">
            <v>0</v>
          </cell>
          <cell r="G71">
            <v>0</v>
          </cell>
          <cell r="H71">
            <v>0</v>
          </cell>
          <cell r="I71">
            <v>0</v>
          </cell>
          <cell r="J71">
            <v>0</v>
          </cell>
          <cell r="K71">
            <v>0</v>
          </cell>
          <cell r="L71">
            <v>4854.4101123595501</v>
          </cell>
          <cell r="M71">
            <v>4888</v>
          </cell>
          <cell r="N71">
            <v>4923.4257197175448</v>
          </cell>
          <cell r="O71">
            <v>5041.6491351427367</v>
          </cell>
          <cell r="P71">
            <v>5062.5388685901471</v>
          </cell>
          <cell r="Q71">
            <v>5062.5388685901471</v>
          </cell>
          <cell r="R71">
            <v>22</v>
          </cell>
        </row>
        <row r="72">
          <cell r="R72">
            <v>0</v>
          </cell>
        </row>
        <row r="73">
          <cell r="A73" t="str">
            <v>Vdovské a vdovecké</v>
          </cell>
          <cell r="D73">
            <v>4513.7814585908527</v>
          </cell>
          <cell r="E73">
            <v>4650</v>
          </cell>
          <cell r="F73">
            <v>4801.3862195121956</v>
          </cell>
          <cell r="G73">
            <v>5119.4852564102566</v>
          </cell>
          <cell r="H73">
            <v>5407.0148372029125</v>
          </cell>
          <cell r="I73">
            <v>5757.9335688085857</v>
          </cell>
          <cell r="J73">
            <v>6310.6612233204414</v>
          </cell>
          <cell r="K73">
            <v>6720</v>
          </cell>
          <cell r="L73">
            <v>6919.9685087990119</v>
          </cell>
          <cell r="M73">
            <v>7241</v>
          </cell>
          <cell r="N73">
            <v>7339.6903577731428</v>
          </cell>
          <cell r="O73">
            <v>7468.2395073731968</v>
          </cell>
          <cell r="P73">
            <v>7559.6873215785054</v>
          </cell>
          <cell r="Q73">
            <v>7559.6873215785054</v>
          </cell>
          <cell r="R73">
            <v>26</v>
          </cell>
        </row>
        <row r="74">
          <cell r="R74">
            <v>0</v>
          </cell>
        </row>
        <row r="75">
          <cell r="A75" t="str">
            <v>Sirotčí</v>
          </cell>
          <cell r="D75">
            <v>3568.4152479644708</v>
          </cell>
          <cell r="E75">
            <v>3632</v>
          </cell>
          <cell r="F75">
            <v>3815.4793388429753</v>
          </cell>
          <cell r="G75">
            <v>4077.9599692070824</v>
          </cell>
          <cell r="H75">
            <v>4322.0985567010312</v>
          </cell>
          <cell r="I75">
            <v>4581.3750541359896</v>
          </cell>
          <cell r="J75">
            <v>5151.2602018429134</v>
          </cell>
          <cell r="K75">
            <v>5449</v>
          </cell>
          <cell r="L75">
            <v>5581.0025839793279</v>
          </cell>
          <cell r="M75">
            <v>5792</v>
          </cell>
          <cell r="N75">
            <v>5539.4900900900902</v>
          </cell>
          <cell r="O75">
            <v>5824.320201173512</v>
          </cell>
          <cell r="P75">
            <v>5860.6506423539158</v>
          </cell>
          <cell r="Q75">
            <v>5860.6506423539158</v>
          </cell>
          <cell r="R75">
            <v>28</v>
          </cell>
        </row>
        <row r="76">
          <cell r="B76" t="str">
            <v>Ú H R N E M</v>
          </cell>
          <cell r="D76">
            <v>5722.8989734447987</v>
          </cell>
          <cell r="E76">
            <v>5990.153431633069</v>
          </cell>
          <cell r="F76">
            <v>6382.4918328618169</v>
          </cell>
          <cell r="G76">
            <v>6848.1617800574795</v>
          </cell>
          <cell r="H76">
            <v>7335.1786589173353</v>
          </cell>
          <cell r="I76">
            <v>7738.8664893433279</v>
          </cell>
          <cell r="J76">
            <v>8346.7128517788769</v>
          </cell>
          <cell r="K76">
            <v>8954.8305647461493</v>
          </cell>
          <cell r="L76">
            <v>9377.7129344837904</v>
          </cell>
          <cell r="M76">
            <v>9344</v>
          </cell>
          <cell r="N76">
            <v>8848.4395499753118</v>
          </cell>
          <cell r="O76">
            <v>9248.351791530944</v>
          </cell>
          <cell r="P76">
            <v>9401.0012226761701</v>
          </cell>
          <cell r="Q76">
            <v>9401.0012226761701</v>
          </cell>
          <cell r="R76">
            <v>29</v>
          </cell>
        </row>
        <row r="77">
          <cell r="A77" t="str">
            <v>Poznámky :</v>
          </cell>
          <cell r="B77" t="str">
            <v>Podle statistických údajů ČSSZ.  Nejsou zahrnuty důchody vyplácené do ciziny.</v>
          </cell>
        </row>
        <row r="78">
          <cell r="B78" t="str">
            <v>Po přesluhování  =  starobní důchody zvýšené za další činnost po dosažení věkové hranice bez pobírání důchodu.</v>
          </cell>
        </row>
        <row r="79">
          <cell r="B79" t="str">
            <v>Předčasné dočasné  =  až o 2 roky před věkovou hranicí přiznané starobní důchody podle §30 zák. č. 155/1995 Sb.</v>
          </cell>
        </row>
        <row r="80">
          <cell r="B80" t="str">
            <v>Předčasné trvalé  =  až o 3 roky před věkovou hranicí přiznané starobní důchody podle §31 zák. č. 155/1995 Sb.</v>
          </cell>
        </row>
        <row r="81">
          <cell r="B81" t="str">
            <v>Poměrné starobní = starobní důchody přiznané podle §26 zák.č. 100/88 Sb. a podle §29 písm. b) zák.č. 155/95 Sb (krátká doba pojištění).</v>
          </cell>
        </row>
        <row r="82">
          <cell r="B82" t="str">
            <v>Invalidní z mládí  =  invalidní důchody podle §42 zák. č. 155/1995 Sb.</v>
          </cell>
        </row>
        <row r="83">
          <cell r="B83" t="str">
            <v>Jako invalidní třetího stupně jsou před rokem 2010 uvedeny plné invalidní důchody</v>
          </cell>
        </row>
        <row r="84">
          <cell r="B84" t="str">
            <v>Jako invalidní druhého stupně jsou před rokem 2010 uvedeny částečné invalidní důchody</v>
          </cell>
        </row>
        <row r="85">
          <cell r="A85" t="str">
            <v>*)</v>
          </cell>
          <cell r="B85" t="str">
            <v>Průměrná výše důchodů nekrácených pro souběh s jiným důchodem</v>
          </cell>
        </row>
        <row r="86">
          <cell r="B86"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Ps"/>
      <sheetName val="okr_V"/>
      <sheetName val="okr_Vs"/>
      <sheetName val="okr_PK"/>
      <sheetName val="okr_PKs"/>
      <sheetName val="okr_PKV"/>
      <sheetName val="okr_PKVs"/>
    </sheetNames>
    <sheetDataSet>
      <sheetData sheetId="0">
        <row r="1">
          <cell r="A1" t="str">
            <v>Důchody vyplácené za prosinec 2000</v>
          </cell>
          <cell r="F1" t="str">
            <v>Česká republika</v>
          </cell>
          <cell r="L1">
            <v>10195</v>
          </cell>
          <cell r="N1" t="str">
            <v>NEMAZAT</v>
          </cell>
        </row>
        <row r="2">
          <cell r="N2" t="str">
            <v>nepřemísťovat</v>
          </cell>
        </row>
        <row r="3">
          <cell r="A3" t="str">
            <v>Druh</v>
          </cell>
          <cell r="C3" t="str">
            <v>starobní</v>
          </cell>
          <cell r="G3" t="str">
            <v>poměrný</v>
          </cell>
          <cell r="H3" t="str">
            <v>invalidní</v>
          </cell>
          <cell r="J3" t="str">
            <v>vdovský</v>
          </cell>
          <cell r="N3" t="str">
            <v>slouží pro</v>
          </cell>
        </row>
        <row r="4">
          <cell r="A4" t="str">
            <v>důchodu</v>
          </cell>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36861</v>
          </cell>
          <cell r="B5" t="str">
            <v>počet důchodců</v>
          </cell>
        </row>
        <row r="6">
          <cell r="A6" t="str">
            <v>sólo</v>
          </cell>
          <cell r="B6" t="str">
            <v>muži</v>
          </cell>
          <cell r="C6">
            <v>594588</v>
          </cell>
          <cell r="D6">
            <v>526518</v>
          </cell>
          <cell r="E6">
            <v>59733</v>
          </cell>
          <cell r="F6">
            <v>8337</v>
          </cell>
          <cell r="G6">
            <v>859</v>
          </cell>
          <cell r="H6">
            <v>179770</v>
          </cell>
          <cell r="I6">
            <v>84409</v>
          </cell>
          <cell r="J6">
            <v>6664</v>
          </cell>
          <cell r="K6">
            <v>26249</v>
          </cell>
          <cell r="L6">
            <v>892539</v>
          </cell>
          <cell r="N6" t="str">
            <v>P_m_j</v>
          </cell>
        </row>
        <row r="7">
          <cell r="B7" t="str">
            <v>ženy</v>
          </cell>
          <cell r="C7">
            <v>742295</v>
          </cell>
          <cell r="D7">
            <v>645416</v>
          </cell>
          <cell r="E7">
            <v>87340</v>
          </cell>
          <cell r="F7">
            <v>9539</v>
          </cell>
          <cell r="G7">
            <v>9314</v>
          </cell>
          <cell r="H7">
            <v>145792</v>
          </cell>
          <cell r="I7">
            <v>62456</v>
          </cell>
          <cell r="J7">
            <v>70881</v>
          </cell>
          <cell r="K7">
            <v>29024</v>
          </cell>
          <cell r="L7">
            <v>1059762</v>
          </cell>
          <cell r="N7" t="str">
            <v>P_z_j</v>
          </cell>
        </row>
        <row r="8">
          <cell r="B8" t="str">
            <v>celkem</v>
          </cell>
          <cell r="C8">
            <v>1336883</v>
          </cell>
          <cell r="D8">
            <v>1171934</v>
          </cell>
          <cell r="E8">
            <v>147073</v>
          </cell>
          <cell r="F8">
            <v>17876</v>
          </cell>
          <cell r="G8">
            <v>10173</v>
          </cell>
          <cell r="H8">
            <v>325562</v>
          </cell>
          <cell r="I8">
            <v>146865</v>
          </cell>
          <cell r="J8">
            <v>77545</v>
          </cell>
          <cell r="K8">
            <v>55273</v>
          </cell>
          <cell r="L8">
            <v>1952301</v>
          </cell>
          <cell r="N8" t="str">
            <v>P_mz_j</v>
          </cell>
        </row>
        <row r="9">
          <cell r="A9" t="str">
            <v>s V</v>
          </cell>
          <cell r="B9" t="str">
            <v>muži</v>
          </cell>
          <cell r="C9">
            <v>63901</v>
          </cell>
          <cell r="D9">
            <v>62021</v>
          </cell>
          <cell r="E9">
            <v>1657</v>
          </cell>
          <cell r="F9">
            <v>223</v>
          </cell>
          <cell r="G9">
            <v>32</v>
          </cell>
          <cell r="H9">
            <v>7600</v>
          </cell>
          <cell r="I9">
            <v>378</v>
          </cell>
          <cell r="L9">
            <v>71911</v>
          </cell>
          <cell r="N9" t="str">
            <v>ne</v>
          </cell>
        </row>
        <row r="10">
          <cell r="B10" t="str">
            <v>ženy</v>
          </cell>
          <cell r="C10">
            <v>477771</v>
          </cell>
          <cell r="D10">
            <v>468891</v>
          </cell>
          <cell r="E10">
            <v>7690</v>
          </cell>
          <cell r="F10">
            <v>1190</v>
          </cell>
          <cell r="G10">
            <v>17999</v>
          </cell>
          <cell r="H10">
            <v>44517</v>
          </cell>
          <cell r="I10">
            <v>3366</v>
          </cell>
          <cell r="L10">
            <v>543653</v>
          </cell>
          <cell r="N10" t="str">
            <v>ne</v>
          </cell>
        </row>
        <row r="11">
          <cell r="B11" t="str">
            <v>celkem</v>
          </cell>
          <cell r="C11">
            <v>541672</v>
          </cell>
          <cell r="D11">
            <v>530912</v>
          </cell>
          <cell r="E11">
            <v>9347</v>
          </cell>
          <cell r="F11">
            <v>1413</v>
          </cell>
          <cell r="G11">
            <v>18031</v>
          </cell>
          <cell r="H11">
            <v>52117</v>
          </cell>
          <cell r="I11">
            <v>3744</v>
          </cell>
          <cell r="L11">
            <v>615564</v>
          </cell>
          <cell r="N11" t="str">
            <v>ne</v>
          </cell>
        </row>
        <row r="12">
          <cell r="A12" t="str">
            <v>celkem</v>
          </cell>
          <cell r="B12" t="str">
            <v>muži</v>
          </cell>
          <cell r="C12">
            <v>658489</v>
          </cell>
          <cell r="D12">
            <v>588539</v>
          </cell>
          <cell r="E12">
            <v>61390</v>
          </cell>
          <cell r="F12">
            <v>8560</v>
          </cell>
          <cell r="G12">
            <v>891</v>
          </cell>
          <cell r="H12">
            <v>187370</v>
          </cell>
          <cell r="I12">
            <v>84787</v>
          </cell>
          <cell r="J12">
            <v>6664</v>
          </cell>
          <cell r="K12">
            <v>26249</v>
          </cell>
          <cell r="L12">
            <v>964450</v>
          </cell>
          <cell r="N12" t="str">
            <v>P_m_U</v>
          </cell>
        </row>
        <row r="13">
          <cell r="B13" t="str">
            <v>ženy</v>
          </cell>
          <cell r="C13">
            <v>1220066</v>
          </cell>
          <cell r="D13">
            <v>1114307</v>
          </cell>
          <cell r="E13">
            <v>95030</v>
          </cell>
          <cell r="F13">
            <v>10729</v>
          </cell>
          <cell r="G13">
            <v>27313</v>
          </cell>
          <cell r="H13">
            <v>190309</v>
          </cell>
          <cell r="I13">
            <v>65822</v>
          </cell>
          <cell r="J13">
            <v>70881</v>
          </cell>
          <cell r="K13">
            <v>29024</v>
          </cell>
          <cell r="L13">
            <v>1603415</v>
          </cell>
          <cell r="N13" t="str">
            <v>P_z_U</v>
          </cell>
        </row>
        <row r="14">
          <cell r="B14" t="str">
            <v>celkem</v>
          </cell>
          <cell r="C14">
            <v>1878555</v>
          </cell>
          <cell r="D14">
            <v>1702846</v>
          </cell>
          <cell r="E14">
            <v>156420</v>
          </cell>
          <cell r="F14">
            <v>19289</v>
          </cell>
          <cell r="G14">
            <v>28204</v>
          </cell>
          <cell r="H14">
            <v>377679</v>
          </cell>
          <cell r="I14">
            <v>150609</v>
          </cell>
          <cell r="J14">
            <v>77545</v>
          </cell>
          <cell r="K14">
            <v>55273</v>
          </cell>
          <cell r="L14">
            <v>2567865</v>
          </cell>
          <cell r="N14" t="str">
            <v>P_mz_U</v>
          </cell>
        </row>
        <row r="15">
          <cell r="B15" t="str">
            <v xml:space="preserve">průměrná výše důchodu </v>
          </cell>
          <cell r="N15" t="str">
            <v>ne</v>
          </cell>
        </row>
        <row r="16">
          <cell r="A16" t="str">
            <v>sólo</v>
          </cell>
          <cell r="B16" t="str">
            <v>muži</v>
          </cell>
          <cell r="C16">
            <v>6997.9719738709828</v>
          </cell>
          <cell r="D16">
            <v>7047</v>
          </cell>
          <cell r="E16">
            <v>6650</v>
          </cell>
          <cell r="F16">
            <v>6350</v>
          </cell>
          <cell r="G16">
            <v>3561.663562281723</v>
          </cell>
          <cell r="H16">
            <v>6611</v>
          </cell>
          <cell r="I16">
            <v>4132</v>
          </cell>
          <cell r="J16">
            <v>3378</v>
          </cell>
          <cell r="K16">
            <v>3064</v>
          </cell>
          <cell r="L16">
            <v>6502.5411785927563</v>
          </cell>
          <cell r="N16" t="str">
            <v>V_m_j</v>
          </cell>
        </row>
        <row r="17">
          <cell r="B17" t="str">
            <v>ženy</v>
          </cell>
          <cell r="C17">
            <v>5734.4700085545501</v>
          </cell>
          <cell r="D17">
            <v>5781</v>
          </cell>
          <cell r="E17">
            <v>5459</v>
          </cell>
          <cell r="F17">
            <v>5106</v>
          </cell>
          <cell r="G17">
            <v>3654.7047455443417</v>
          </cell>
          <cell r="H17">
            <v>5510</v>
          </cell>
          <cell r="I17">
            <v>3598</v>
          </cell>
          <cell r="J17">
            <v>4584</v>
          </cell>
          <cell r="K17">
            <v>3089</v>
          </cell>
          <cell r="L17">
            <v>5409.9781441493469</v>
          </cell>
          <cell r="N17" t="str">
            <v>V_z_j</v>
          </cell>
        </row>
        <row r="18">
          <cell r="B18" t="str">
            <v>celkem</v>
          </cell>
          <cell r="C18">
            <v>6296.4212836875031</v>
          </cell>
          <cell r="D18">
            <v>6349.7792896186984</v>
          </cell>
          <cell r="E18">
            <v>5942.7189898893748</v>
          </cell>
          <cell r="F18">
            <v>5686.1761020362501</v>
          </cell>
          <cell r="G18">
            <v>3646.8484222943084</v>
          </cell>
          <cell r="H18">
            <v>6118</v>
          </cell>
          <cell r="I18">
            <v>3905</v>
          </cell>
          <cell r="J18">
            <v>4480.3597395060933</v>
          </cell>
          <cell r="K18">
            <v>3077.1275668047692</v>
          </cell>
          <cell r="L18">
            <v>5909.4826740343833</v>
          </cell>
          <cell r="N18" t="str">
            <v>V_mz_j</v>
          </cell>
        </row>
        <row r="19">
          <cell r="A19" t="str">
            <v>s V</v>
          </cell>
          <cell r="B19" t="str">
            <v>muži</v>
          </cell>
          <cell r="C19">
            <v>7731.5498349008622</v>
          </cell>
          <cell r="D19">
            <v>7736</v>
          </cell>
          <cell r="E19">
            <v>7631</v>
          </cell>
          <cell r="F19">
            <v>7241</v>
          </cell>
          <cell r="G19">
            <v>5584.25</v>
          </cell>
          <cell r="H19">
            <v>7670</v>
          </cell>
          <cell r="I19">
            <v>5150</v>
          </cell>
          <cell r="L19">
            <v>7711</v>
          </cell>
          <cell r="N19" t="str">
            <v>ne</v>
          </cell>
        </row>
        <row r="20">
          <cell r="B20" t="str">
            <v>ženy</v>
          </cell>
          <cell r="C20">
            <v>6953.7155122433132</v>
          </cell>
          <cell r="D20">
            <v>6954</v>
          </cell>
          <cell r="E20">
            <v>6973</v>
          </cell>
          <cell r="F20">
            <v>6717</v>
          </cell>
          <cell r="G20">
            <v>5956.3567975998667</v>
          </cell>
          <cell r="H20">
            <v>6741</v>
          </cell>
          <cell r="I20">
            <v>5439</v>
          </cell>
          <cell r="L20">
            <v>6894</v>
          </cell>
          <cell r="N20" t="str">
            <v>ne</v>
          </cell>
        </row>
        <row r="21">
          <cell r="B21" t="str">
            <v>celkem</v>
          </cell>
          <cell r="C21">
            <v>7045.476561461549</v>
          </cell>
          <cell r="D21">
            <v>7045.3530340244715</v>
          </cell>
          <cell r="E21">
            <v>7089.6476944474161</v>
          </cell>
          <cell r="F21">
            <v>6799.6978060863412</v>
          </cell>
          <cell r="G21">
            <v>5955.6964117353446</v>
          </cell>
          <cell r="H21">
            <v>6876.4721108275608</v>
          </cell>
          <cell r="I21">
            <v>5409.8221153846152</v>
          </cell>
          <cell r="L21">
            <v>6989.4430197347474</v>
          </cell>
          <cell r="N21" t="str">
            <v>ne</v>
          </cell>
        </row>
        <row r="22">
          <cell r="A22" t="str">
            <v>celkem</v>
          </cell>
          <cell r="B22" t="str">
            <v>muži</v>
          </cell>
          <cell r="C22">
            <v>7069.1597369128413</v>
          </cell>
          <cell r="D22">
            <v>7119.6077099393588</v>
          </cell>
          <cell r="E22">
            <v>6676.4785307053262</v>
          </cell>
          <cell r="F22">
            <v>6373.2117990654206</v>
          </cell>
          <cell r="G22">
            <v>3634.3041526374859</v>
          </cell>
          <cell r="H22">
            <v>6653.9545818434117</v>
          </cell>
          <cell r="I22">
            <v>4136.5384787762277</v>
          </cell>
          <cell r="J22">
            <v>3378</v>
          </cell>
          <cell r="K22">
            <v>3064</v>
          </cell>
          <cell r="L22">
            <v>6592.6100502877289</v>
          </cell>
          <cell r="N22" t="str">
            <v>V_m_U</v>
          </cell>
        </row>
        <row r="23">
          <cell r="B23" t="str">
            <v>ženy</v>
          </cell>
          <cell r="C23">
            <v>6211.919706802747</v>
          </cell>
          <cell r="D23">
            <v>6274.5885200398097</v>
          </cell>
          <cell r="E23">
            <v>5581.5156266442173</v>
          </cell>
          <cell r="F23">
            <v>5284.6830086680957</v>
          </cell>
          <cell r="G23">
            <v>5171.4709479002677</v>
          </cell>
          <cell r="H23">
            <v>5797.9549942461999</v>
          </cell>
          <cell r="I23">
            <v>3692.1449059584943</v>
          </cell>
          <cell r="J23">
            <v>4584</v>
          </cell>
          <cell r="K23">
            <v>3089</v>
          </cell>
          <cell r="L23">
            <v>5913.1155122036407</v>
          </cell>
          <cell r="N23" t="str">
            <v>V_z_U</v>
          </cell>
        </row>
        <row r="24">
          <cell r="B24" t="str">
            <v>celkem</v>
          </cell>
          <cell r="C24">
            <v>6512.4076510935265</v>
          </cell>
          <cell r="D24">
            <v>6566.6447300577975</v>
          </cell>
          <cell r="E24">
            <v>6011.2546157780334</v>
          </cell>
          <cell r="F24">
            <v>5767.746228420343</v>
          </cell>
          <cell r="G24">
            <v>5122.9099063962558</v>
          </cell>
          <cell r="H24">
            <v>6222.6242046817533</v>
          </cell>
          <cell r="I24">
            <v>3942.3211760253371</v>
          </cell>
          <cell r="J24">
            <v>4480.3597395060933</v>
          </cell>
          <cell r="K24">
            <v>3077.1275668047692</v>
          </cell>
          <cell r="L24">
            <v>6168.3230512507471</v>
          </cell>
          <cell r="N24" t="str">
            <v>V_mz_U</v>
          </cell>
        </row>
        <row r="25">
          <cell r="B25" t="str">
            <v xml:space="preserve">průměrný věk důchodců </v>
          </cell>
        </row>
        <row r="26">
          <cell r="A26" t="str">
            <v>sólo</v>
          </cell>
          <cell r="B26" t="str">
            <v>muži</v>
          </cell>
          <cell r="C26">
            <v>69.000724871675843</v>
          </cell>
          <cell r="D26">
            <v>70</v>
          </cell>
          <cell r="E26">
            <v>55</v>
          </cell>
          <cell r="F26">
            <v>59</v>
          </cell>
          <cell r="G26">
            <v>71.986030267753208</v>
          </cell>
          <cell r="H26">
            <v>55</v>
          </cell>
          <cell r="I26">
            <v>48</v>
          </cell>
          <cell r="J26">
            <v>49</v>
          </cell>
          <cell r="K26">
            <v>15</v>
          </cell>
          <cell r="L26">
            <v>62.01919131825052</v>
          </cell>
        </row>
        <row r="27">
          <cell r="B27" t="str">
            <v>ženy</v>
          </cell>
          <cell r="C27">
            <v>64.99670481412376</v>
          </cell>
          <cell r="D27">
            <v>66</v>
          </cell>
          <cell r="E27">
            <v>57</v>
          </cell>
          <cell r="F27">
            <v>55</v>
          </cell>
          <cell r="G27">
            <v>73.949538329396603</v>
          </cell>
          <cell r="H27">
            <v>54</v>
          </cell>
          <cell r="I27">
            <v>46</v>
          </cell>
          <cell r="J27">
            <v>61</v>
          </cell>
          <cell r="K27">
            <v>16</v>
          </cell>
          <cell r="L27">
            <v>60.695812833447512</v>
          </cell>
        </row>
        <row r="28">
          <cell r="B28" t="str">
            <v>celkem</v>
          </cell>
          <cell r="C28">
            <v>66.777520545926592</v>
          </cell>
          <cell r="D28">
            <v>67.797090962460345</v>
          </cell>
          <cell r="E28">
            <v>56.187709504803735</v>
          </cell>
          <cell r="F28">
            <v>56.865518012978292</v>
          </cell>
          <cell r="G28">
            <v>73.783741275926474</v>
          </cell>
          <cell r="H28">
            <v>54</v>
          </cell>
          <cell r="I28">
            <v>47</v>
          </cell>
          <cell r="J28">
            <v>59.968753626926301</v>
          </cell>
          <cell r="K28">
            <v>15.525102672190762</v>
          </cell>
          <cell r="L28">
            <v>61.197499770783296</v>
          </cell>
        </row>
        <row r="29">
          <cell r="A29" t="str">
            <v>s V</v>
          </cell>
          <cell r="B29" t="str">
            <v>muži</v>
          </cell>
          <cell r="C29">
            <v>74.558692352232356</v>
          </cell>
          <cell r="D29">
            <v>75</v>
          </cell>
          <cell r="E29">
            <v>60</v>
          </cell>
          <cell r="F29">
            <v>60</v>
          </cell>
          <cell r="G29">
            <v>82</v>
          </cell>
          <cell r="H29">
            <v>69</v>
          </cell>
          <cell r="I29">
            <v>53</v>
          </cell>
          <cell r="L29">
            <v>74</v>
          </cell>
        </row>
        <row r="30">
          <cell r="B30" t="str">
            <v>ženy</v>
          </cell>
          <cell r="C30">
            <v>72.681541993967826</v>
          </cell>
          <cell r="D30">
            <v>73</v>
          </cell>
          <cell r="E30">
            <v>56</v>
          </cell>
          <cell r="F30">
            <v>55</v>
          </cell>
          <cell r="G30">
            <v>80.665592532918495</v>
          </cell>
          <cell r="H30">
            <v>69</v>
          </cell>
          <cell r="I30">
            <v>60</v>
          </cell>
          <cell r="L30">
            <v>73</v>
          </cell>
        </row>
        <row r="31">
          <cell r="B31" t="str">
            <v>celkem</v>
          </cell>
          <cell r="C31">
            <v>72.902989262874954</v>
          </cell>
          <cell r="D31">
            <v>73.23363947320837</v>
          </cell>
          <cell r="E31">
            <v>56.70910452551621</v>
          </cell>
          <cell r="F31">
            <v>55.789101203113944</v>
          </cell>
          <cell r="G31">
            <v>80.667960734290943</v>
          </cell>
          <cell r="H31">
            <v>69</v>
          </cell>
          <cell r="I31">
            <v>59.293269230769234</v>
          </cell>
          <cell r="L31">
            <v>73.116821321584752</v>
          </cell>
        </row>
        <row r="32">
          <cell r="A32" t="str">
            <v>celkem</v>
          </cell>
          <cell r="B32" t="str">
            <v>muži</v>
          </cell>
          <cell r="C32">
            <v>69.540080396179732</v>
          </cell>
          <cell r="D32">
            <v>70.52690645819564</v>
          </cell>
          <cell r="E32">
            <v>55.134956833360484</v>
          </cell>
          <cell r="F32">
            <v>59.026051401869161</v>
          </cell>
          <cell r="G32">
            <v>72.345679012345684</v>
          </cell>
          <cell r="H32">
            <v>55.567860383199019</v>
          </cell>
          <cell r="I32">
            <v>48.02229115312489</v>
          </cell>
          <cell r="J32">
            <v>49</v>
          </cell>
          <cell r="K32">
            <v>15</v>
          </cell>
          <cell r="L32">
            <v>62.902151485302511</v>
          </cell>
        </row>
        <row r="33">
          <cell r="B33" t="str">
            <v>ženy</v>
          </cell>
          <cell r="C33">
            <v>68.006043935328094</v>
          </cell>
          <cell r="D33">
            <v>68.94554104030577</v>
          </cell>
          <cell r="E33">
            <v>56.919078185836049</v>
          </cell>
          <cell r="F33">
            <v>55</v>
          </cell>
          <cell r="G33">
            <v>78.375352396294801</v>
          </cell>
          <cell r="H33">
            <v>57.508793593576762</v>
          </cell>
          <cell r="I33">
            <v>46.715930843790829</v>
          </cell>
          <cell r="J33">
            <v>61</v>
          </cell>
          <cell r="K33">
            <v>16</v>
          </cell>
          <cell r="L33">
            <v>64.720475984071498</v>
          </cell>
        </row>
        <row r="34">
          <cell r="B34" t="str">
            <v>celkem</v>
          </cell>
          <cell r="C34">
            <v>68.543769013949557</v>
          </cell>
          <cell r="D34">
            <v>69.492093824103875</v>
          </cell>
          <cell r="E34">
            <v>56.218865873929168</v>
          </cell>
          <cell r="F34">
            <v>56.786665975426409</v>
          </cell>
          <cell r="G34">
            <v>78.184867394695786</v>
          </cell>
          <cell r="H34">
            <v>56.545878907749703</v>
          </cell>
          <cell r="I34">
            <v>47.451360808451021</v>
          </cell>
          <cell r="J34">
            <v>59.968753626926301</v>
          </cell>
          <cell r="K34">
            <v>15.525102672190762</v>
          </cell>
          <cell r="L34">
            <v>64.037541693196488</v>
          </cell>
        </row>
        <row r="35">
          <cell r="A35" t="str">
            <v>Poznámky:</v>
          </cell>
          <cell r="B35" t="str">
            <v>Uvedeny údaje ze statistiky okresů za zabezpečení celkem a bez důchodů vyplácených do ciziny</v>
          </cell>
        </row>
        <row r="36">
          <cell r="B36" t="str">
            <v>sólo  =  důchod vyplácen samostatně (bez současně vypláceného pozůstalostního důchodu)</v>
          </cell>
        </row>
        <row r="37">
          <cell r="B37" t="str">
            <v>s V    = důchod je vyplácen spolu s pozůstalostním důchodem</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 xml:space="preserve">nekrácený = starobní důchod při dosažení důchodového věku  </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2005</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38687</v>
          </cell>
          <cell r="B5" t="str">
            <v>Počet důchodců</v>
          </cell>
        </row>
        <row r="6">
          <cell r="A6" t="str">
            <v>sólo</v>
          </cell>
          <cell r="B6" t="str">
            <v>muži</v>
          </cell>
          <cell r="C6">
            <v>606883</v>
          </cell>
          <cell r="D6">
            <v>500727</v>
          </cell>
          <cell r="E6">
            <v>100332</v>
          </cell>
          <cell r="F6">
            <v>5824</v>
          </cell>
          <cell r="G6">
            <v>1284</v>
          </cell>
          <cell r="H6">
            <v>185283</v>
          </cell>
          <cell r="I6">
            <v>101062</v>
          </cell>
          <cell r="J6">
            <v>7701</v>
          </cell>
          <cell r="K6">
            <v>23871</v>
          </cell>
          <cell r="L6">
            <v>926084</v>
          </cell>
          <cell r="N6" t="str">
            <v>P_m_j</v>
          </cell>
        </row>
        <row r="7">
          <cell r="B7" t="str">
            <v>ženy</v>
          </cell>
          <cell r="C7">
            <v>779042</v>
          </cell>
          <cell r="D7">
            <v>626051</v>
          </cell>
          <cell r="E7">
            <v>145722</v>
          </cell>
          <cell r="F7">
            <v>7269</v>
          </cell>
          <cell r="G7">
            <v>6315</v>
          </cell>
          <cell r="H7">
            <v>148590</v>
          </cell>
          <cell r="I7">
            <v>79893</v>
          </cell>
          <cell r="J7">
            <v>52931</v>
          </cell>
          <cell r="K7">
            <v>28672</v>
          </cell>
          <cell r="L7">
            <v>1095443</v>
          </cell>
          <cell r="N7" t="str">
            <v>P_z_j</v>
          </cell>
        </row>
        <row r="8">
          <cell r="B8" t="str">
            <v>celkem</v>
          </cell>
          <cell r="C8">
            <v>1385925</v>
          </cell>
          <cell r="D8">
            <v>1126778</v>
          </cell>
          <cell r="E8">
            <v>246054</v>
          </cell>
          <cell r="F8">
            <v>13093</v>
          </cell>
          <cell r="G8">
            <v>7599</v>
          </cell>
          <cell r="H8">
            <v>333873</v>
          </cell>
          <cell r="I8">
            <v>180955</v>
          </cell>
          <cell r="J8">
            <v>60632</v>
          </cell>
          <cell r="K8">
            <v>52543</v>
          </cell>
          <cell r="L8">
            <v>2021527</v>
          </cell>
          <cell r="N8" t="str">
            <v>P_mz_j</v>
          </cell>
        </row>
        <row r="9">
          <cell r="A9" t="str">
            <v>s V</v>
          </cell>
          <cell r="B9" t="str">
            <v>muži</v>
          </cell>
          <cell r="C9">
            <v>72188</v>
          </cell>
          <cell r="D9">
            <v>67510</v>
          </cell>
          <cell r="E9">
            <v>4448</v>
          </cell>
          <cell r="F9">
            <v>230</v>
          </cell>
          <cell r="G9">
            <v>43</v>
          </cell>
          <cell r="H9">
            <v>8553</v>
          </cell>
          <cell r="I9">
            <v>648</v>
          </cell>
          <cell r="L9">
            <v>81432</v>
          </cell>
          <cell r="N9" t="str">
            <v>ne</v>
          </cell>
        </row>
        <row r="10">
          <cell r="B10" t="str">
            <v>ženy</v>
          </cell>
          <cell r="C10">
            <v>483966</v>
          </cell>
          <cell r="D10">
            <v>462602</v>
          </cell>
          <cell r="E10">
            <v>20390</v>
          </cell>
          <cell r="F10">
            <v>974</v>
          </cell>
          <cell r="G10">
            <v>12149</v>
          </cell>
          <cell r="H10">
            <v>42723</v>
          </cell>
          <cell r="I10">
            <v>3303</v>
          </cell>
          <cell r="L10">
            <v>542141</v>
          </cell>
          <cell r="N10" t="str">
            <v>ne</v>
          </cell>
        </row>
        <row r="11">
          <cell r="B11" t="str">
            <v>celkem</v>
          </cell>
          <cell r="C11">
            <v>556154</v>
          </cell>
          <cell r="D11">
            <v>530112</v>
          </cell>
          <cell r="E11">
            <v>24838</v>
          </cell>
          <cell r="F11">
            <v>1204</v>
          </cell>
          <cell r="G11">
            <v>12192</v>
          </cell>
          <cell r="H11">
            <v>51276</v>
          </cell>
          <cell r="I11">
            <v>3951</v>
          </cell>
          <cell r="L11">
            <v>623573</v>
          </cell>
          <cell r="N11" t="str">
            <v>ne</v>
          </cell>
        </row>
        <row r="12">
          <cell r="A12" t="str">
            <v>celkem</v>
          </cell>
          <cell r="B12" t="str">
            <v>muži</v>
          </cell>
          <cell r="C12">
            <v>679071</v>
          </cell>
          <cell r="D12">
            <v>568237</v>
          </cell>
          <cell r="E12">
            <v>104780</v>
          </cell>
          <cell r="F12">
            <v>6054</v>
          </cell>
          <cell r="G12">
            <v>1327</v>
          </cell>
          <cell r="H12">
            <v>193836</v>
          </cell>
          <cell r="I12">
            <v>101710</v>
          </cell>
          <cell r="J12">
            <v>7701</v>
          </cell>
          <cell r="K12">
            <v>23871</v>
          </cell>
          <cell r="L12">
            <v>1007516</v>
          </cell>
          <cell r="N12" t="str">
            <v>P_m_U</v>
          </cell>
        </row>
        <row r="13">
          <cell r="B13" t="str">
            <v>ženy</v>
          </cell>
          <cell r="C13">
            <v>1263008</v>
          </cell>
          <cell r="D13">
            <v>1088653</v>
          </cell>
          <cell r="E13">
            <v>166112</v>
          </cell>
          <cell r="F13">
            <v>8243</v>
          </cell>
          <cell r="G13">
            <v>18464</v>
          </cell>
          <cell r="H13">
            <v>191313</v>
          </cell>
          <cell r="I13">
            <v>83196</v>
          </cell>
          <cell r="J13">
            <v>52931</v>
          </cell>
          <cell r="K13">
            <v>28672</v>
          </cell>
          <cell r="L13">
            <v>1637584</v>
          </cell>
          <cell r="N13" t="str">
            <v>P_z_U</v>
          </cell>
        </row>
        <row r="14">
          <cell r="B14" t="str">
            <v>celkem</v>
          </cell>
          <cell r="C14">
            <v>1942079</v>
          </cell>
          <cell r="D14">
            <v>1656890</v>
          </cell>
          <cell r="E14">
            <v>270892</v>
          </cell>
          <cell r="F14">
            <v>14297</v>
          </cell>
          <cell r="G14">
            <v>19791</v>
          </cell>
          <cell r="H14">
            <v>385149</v>
          </cell>
          <cell r="I14">
            <v>184906</v>
          </cell>
          <cell r="J14">
            <v>60632</v>
          </cell>
          <cell r="K14">
            <v>52543</v>
          </cell>
          <cell r="L14">
            <v>2645100</v>
          </cell>
          <cell r="N14" t="str">
            <v>P_mz_U</v>
          </cell>
        </row>
        <row r="15">
          <cell r="B15" t="str">
            <v xml:space="preserve">Průměrná výše důchodu </v>
          </cell>
          <cell r="N15" t="str">
            <v>ne</v>
          </cell>
        </row>
        <row r="16">
          <cell r="A16" t="str">
            <v>sólo</v>
          </cell>
          <cell r="B16" t="str">
            <v>muži</v>
          </cell>
          <cell r="C16">
            <v>8671.3541226233065</v>
          </cell>
          <cell r="D16">
            <v>8860</v>
          </cell>
          <cell r="E16">
            <v>7802</v>
          </cell>
          <cell r="F16">
            <v>7406</v>
          </cell>
          <cell r="G16">
            <v>3412.6168224299067</v>
          </cell>
          <cell r="H16">
            <v>8096</v>
          </cell>
          <cell r="I16">
            <v>4861</v>
          </cell>
          <cell r="J16">
            <v>4123</v>
          </cell>
          <cell r="K16">
            <v>3761</v>
          </cell>
          <cell r="L16">
            <v>7968.5961878188155</v>
          </cell>
          <cell r="N16" t="str">
            <v>V_m_j</v>
          </cell>
        </row>
        <row r="17">
          <cell r="B17" t="str">
            <v>ženy</v>
          </cell>
          <cell r="C17">
            <v>7041.5321638627956</v>
          </cell>
          <cell r="D17">
            <v>7227</v>
          </cell>
          <cell r="E17">
            <v>6302</v>
          </cell>
          <cell r="F17">
            <v>5839</v>
          </cell>
          <cell r="G17">
            <v>3848.4232779097388</v>
          </cell>
          <cell r="H17">
            <v>6840</v>
          </cell>
          <cell r="I17">
            <v>4235</v>
          </cell>
          <cell r="J17">
            <v>5291</v>
          </cell>
          <cell r="K17">
            <v>3796</v>
          </cell>
          <cell r="L17">
            <v>6621.2083997067857</v>
          </cell>
          <cell r="N17" t="str">
            <v>V_z_j</v>
          </cell>
        </row>
        <row r="18">
          <cell r="B18" t="str">
            <v>celkem</v>
          </cell>
          <cell r="C18">
            <v>7755.2152562368092</v>
          </cell>
          <cell r="D18">
            <v>7952.6861520192979</v>
          </cell>
          <cell r="E18">
            <v>6913.6462239996099</v>
          </cell>
          <cell r="F18">
            <v>6536.0295577789657</v>
          </cell>
          <cell r="G18">
            <v>3774.7852348993288</v>
          </cell>
          <cell r="H18">
            <v>7537</v>
          </cell>
          <cell r="I18">
            <v>4584</v>
          </cell>
          <cell r="J18">
            <v>5142.6498218762372</v>
          </cell>
          <cell r="K18">
            <v>3780.0990236568146</v>
          </cell>
          <cell r="L18">
            <v>7238.4036132092224</v>
          </cell>
          <cell r="N18" t="str">
            <v>V_mz_j</v>
          </cell>
        </row>
        <row r="19">
          <cell r="A19" t="str">
            <v>s V</v>
          </cell>
          <cell r="B19" t="str">
            <v>muži</v>
          </cell>
          <cell r="C19">
            <v>9644.8516096858202</v>
          </cell>
          <cell r="D19">
            <v>9683</v>
          </cell>
          <cell r="E19">
            <v>9116</v>
          </cell>
          <cell r="F19">
            <v>8675</v>
          </cell>
          <cell r="G19">
            <v>5818.604651162791</v>
          </cell>
          <cell r="H19">
            <v>9594</v>
          </cell>
          <cell r="I19">
            <v>6288</v>
          </cell>
          <cell r="L19">
            <v>9611</v>
          </cell>
          <cell r="N19" t="str">
            <v>ne</v>
          </cell>
        </row>
        <row r="20">
          <cell r="B20" t="str">
            <v>ženy</v>
          </cell>
          <cell r="C20">
            <v>8569.6681006516992</v>
          </cell>
          <cell r="D20">
            <v>8589</v>
          </cell>
          <cell r="E20">
            <v>8174</v>
          </cell>
          <cell r="F20">
            <v>7671</v>
          </cell>
          <cell r="G20">
            <v>7052.7180014816031</v>
          </cell>
          <cell r="H20">
            <v>8309</v>
          </cell>
          <cell r="I20">
            <v>6430</v>
          </cell>
          <cell r="L20">
            <v>8502</v>
          </cell>
          <cell r="N20" t="str">
            <v>ne</v>
          </cell>
        </row>
        <row r="21">
          <cell r="B21" t="str">
            <v>celkem</v>
          </cell>
          <cell r="C21">
            <v>8709.2253944051463</v>
          </cell>
          <cell r="D21">
            <v>8728.3213886876729</v>
          </cell>
          <cell r="E21">
            <v>8342.6937756663174</v>
          </cell>
          <cell r="F21">
            <v>7862.7940199335544</v>
          </cell>
          <cell r="G21">
            <v>7048.3654035433074</v>
          </cell>
          <cell r="H21">
            <v>8523.3420898666045</v>
          </cell>
          <cell r="I21">
            <v>6406.710706150342</v>
          </cell>
          <cell r="L21">
            <v>8646.8236020481963</v>
          </cell>
          <cell r="N21" t="str">
            <v>ne</v>
          </cell>
        </row>
        <row r="22">
          <cell r="A22" t="str">
            <v>celkem</v>
          </cell>
          <cell r="B22" t="str">
            <v>muži</v>
          </cell>
          <cell r="C22">
            <v>8774.840851692974</v>
          </cell>
          <cell r="D22">
            <v>8957.7773886600135</v>
          </cell>
          <cell r="E22">
            <v>7857.7804161099448</v>
          </cell>
          <cell r="F22">
            <v>7454.2111000991081</v>
          </cell>
          <cell r="G22">
            <v>3490.5802562170311</v>
          </cell>
          <cell r="H22">
            <v>8162.0991456695347</v>
          </cell>
          <cell r="I22">
            <v>4870.091495428178</v>
          </cell>
          <cell r="J22">
            <v>4123</v>
          </cell>
          <cell r="K22">
            <v>3761</v>
          </cell>
          <cell r="L22">
            <v>8101.3247293343229</v>
          </cell>
          <cell r="N22" t="str">
            <v>V_m_U</v>
          </cell>
        </row>
        <row r="23">
          <cell r="B23" t="str">
            <v>ženy</v>
          </cell>
          <cell r="C23">
            <v>7627.0912709974918</v>
          </cell>
          <cell r="D23">
            <v>7805.7555116276717</v>
          </cell>
          <cell r="E23">
            <v>6531.7852051627815</v>
          </cell>
          <cell r="F23">
            <v>6055.4707024141699</v>
          </cell>
          <cell r="G23">
            <v>5956.7950606585791</v>
          </cell>
          <cell r="H23">
            <v>7168.0492543632681</v>
          </cell>
          <cell r="I23">
            <v>4322.1446343574207</v>
          </cell>
          <cell r="J23">
            <v>5291</v>
          </cell>
          <cell r="K23">
            <v>3796</v>
          </cell>
          <cell r="L23">
            <v>7243.8980553058655</v>
          </cell>
          <cell r="N23" t="str">
            <v>V_z_U</v>
          </cell>
        </row>
        <row r="24">
          <cell r="B24" t="str">
            <v>celkem</v>
          </cell>
          <cell r="C24">
            <v>8028.4155505517538</v>
          </cell>
          <cell r="D24">
            <v>8200.8459855512428</v>
          </cell>
          <cell r="E24">
            <v>7044.6751325251389</v>
          </cell>
          <cell r="F24">
            <v>6647.7609988109398</v>
          </cell>
          <cell r="G24">
            <v>5791.4336819766559</v>
          </cell>
          <cell r="H24">
            <v>7668.3300670649542</v>
          </cell>
          <cell r="I24">
            <v>4623.5500794998543</v>
          </cell>
          <cell r="J24">
            <v>5142.6498218762372</v>
          </cell>
          <cell r="K24">
            <v>3780.0990236568146</v>
          </cell>
          <cell r="L24">
            <v>7570.4910358776606</v>
          </cell>
          <cell r="N24" t="str">
            <v>V_mz_U</v>
          </cell>
        </row>
        <row r="25">
          <cell r="B25" t="str">
            <v xml:space="preserve">průměrný věk důchodců </v>
          </cell>
        </row>
        <row r="26">
          <cell r="A26" t="str">
            <v>sólo</v>
          </cell>
          <cell r="B26" t="str">
            <v>muži</v>
          </cell>
          <cell r="C26">
            <v>68.998342349349045</v>
          </cell>
          <cell r="D26">
            <v>70</v>
          </cell>
          <cell r="E26">
            <v>63</v>
          </cell>
          <cell r="F26">
            <v>61</v>
          </cell>
          <cell r="G26">
            <v>71.94859813084112</v>
          </cell>
          <cell r="H26">
            <v>55</v>
          </cell>
          <cell r="I26">
            <v>49</v>
          </cell>
          <cell r="J26">
            <v>51</v>
          </cell>
          <cell r="K26">
            <v>16</v>
          </cell>
          <cell r="L26">
            <v>62.345037815144195</v>
          </cell>
        </row>
        <row r="27">
          <cell r="B27" t="str">
            <v>ženy</v>
          </cell>
          <cell r="C27">
            <v>64.986984013698873</v>
          </cell>
          <cell r="D27">
            <v>67</v>
          </cell>
          <cell r="E27">
            <v>59</v>
          </cell>
          <cell r="F27">
            <v>57</v>
          </cell>
          <cell r="G27">
            <v>75.430878859857486</v>
          </cell>
          <cell r="H27">
            <v>54</v>
          </cell>
          <cell r="I27">
            <v>47</v>
          </cell>
          <cell r="J27">
            <v>59</v>
          </cell>
          <cell r="K27">
            <v>17</v>
          </cell>
          <cell r="L27">
            <v>61.000780506151393</v>
          </cell>
        </row>
        <row r="28">
          <cell r="B28" t="str">
            <v>celkem</v>
          </cell>
          <cell r="C28">
            <v>66.743518588668223</v>
          </cell>
          <cell r="D28">
            <v>68.333165006771523</v>
          </cell>
          <cell r="E28">
            <v>60.631056597332289</v>
          </cell>
          <cell r="F28">
            <v>58.779271366378978</v>
          </cell>
          <cell r="G28">
            <v>74.842479273588637</v>
          </cell>
          <cell r="H28">
            <v>54</v>
          </cell>
          <cell r="I28">
            <v>48</v>
          </cell>
          <cell r="J28">
            <v>57.983902889563268</v>
          </cell>
          <cell r="K28">
            <v>16.545686390194696</v>
          </cell>
          <cell r="L28">
            <v>61.514472970185409</v>
          </cell>
        </row>
        <row r="29">
          <cell r="A29" t="str">
            <v>s V</v>
          </cell>
          <cell r="B29" t="str">
            <v>muži</v>
          </cell>
          <cell r="C29">
            <v>76.151188563196101</v>
          </cell>
          <cell r="D29">
            <v>77</v>
          </cell>
          <cell r="E29">
            <v>64</v>
          </cell>
          <cell r="F29">
            <v>62</v>
          </cell>
          <cell r="G29">
            <v>79.465116279069761</v>
          </cell>
          <cell r="H29">
            <v>69</v>
          </cell>
          <cell r="I29">
            <v>55</v>
          </cell>
          <cell r="L29">
            <v>75</v>
          </cell>
        </row>
        <row r="30">
          <cell r="B30" t="str">
            <v>ženy</v>
          </cell>
          <cell r="C30">
            <v>74.333820970894649</v>
          </cell>
          <cell r="D30">
            <v>75</v>
          </cell>
          <cell r="E30">
            <v>60</v>
          </cell>
          <cell r="F30">
            <v>58</v>
          </cell>
          <cell r="G30">
            <v>81.138036052349989</v>
          </cell>
          <cell r="H30">
            <v>70</v>
          </cell>
          <cell r="I30">
            <v>59</v>
          </cell>
          <cell r="L30">
            <v>74</v>
          </cell>
        </row>
        <row r="31">
          <cell r="B31" t="str">
            <v>celkem</v>
          </cell>
          <cell r="C31">
            <v>74.569712705473663</v>
          </cell>
          <cell r="D31">
            <v>75.254700893396119</v>
          </cell>
          <cell r="E31">
            <v>60.716321765037442</v>
          </cell>
          <cell r="F31">
            <v>58.7641196013289</v>
          </cell>
          <cell r="G31">
            <v>81.132135826771659</v>
          </cell>
          <cell r="H31">
            <v>69.833196817224433</v>
          </cell>
          <cell r="I31">
            <v>58.343963553530749</v>
          </cell>
          <cell r="L31">
            <v>74.13058936163047</v>
          </cell>
        </row>
        <row r="32">
          <cell r="A32" t="str">
            <v>celkem</v>
          </cell>
          <cell r="B32" t="str">
            <v>muži</v>
          </cell>
          <cell r="C32">
            <v>69.758718896845835</v>
          </cell>
          <cell r="D32">
            <v>70.831642430887115</v>
          </cell>
          <cell r="E32">
            <v>63.04245084939874</v>
          </cell>
          <cell r="F32">
            <v>61.037991410637595</v>
          </cell>
          <cell r="G32">
            <v>72.192162773172569</v>
          </cell>
          <cell r="H32">
            <v>55.617749024948928</v>
          </cell>
          <cell r="I32">
            <v>49.038226329761088</v>
          </cell>
          <cell r="J32">
            <v>51</v>
          </cell>
          <cell r="K32">
            <v>16</v>
          </cell>
          <cell r="L32">
            <v>63.386743237824511</v>
          </cell>
        </row>
        <row r="33">
          <cell r="B33" t="str">
            <v>ženy</v>
          </cell>
          <cell r="C33">
            <v>68.568553801717798</v>
          </cell>
          <cell r="D33">
            <v>70.399445002218343</v>
          </cell>
          <cell r="E33">
            <v>59.122748507031403</v>
          </cell>
          <cell r="F33">
            <v>57.118160863763194</v>
          </cell>
          <cell r="G33">
            <v>79.186091854419416</v>
          </cell>
          <cell r="H33">
            <v>57.573034765018583</v>
          </cell>
          <cell r="I33">
            <v>47.476417135439206</v>
          </cell>
          <cell r="J33">
            <v>59</v>
          </cell>
          <cell r="K33">
            <v>17</v>
          </cell>
          <cell r="L33">
            <v>65.321322753519823</v>
          </cell>
        </row>
        <row r="34">
          <cell r="B34" t="str">
            <v>celkem</v>
          </cell>
          <cell r="C34">
            <v>68.98470916991532</v>
          </cell>
          <cell r="D34">
            <v>70.547668825329382</v>
          </cell>
          <cell r="E34">
            <v>60.638874533024229</v>
          </cell>
          <cell r="F34">
            <v>58.777995383646918</v>
          </cell>
          <cell r="G34">
            <v>78.717144156434742</v>
          </cell>
          <cell r="H34">
            <v>56.588987638550279</v>
          </cell>
          <cell r="I34">
            <v>48.33551101640834</v>
          </cell>
          <cell r="J34">
            <v>57.983902889563268</v>
          </cell>
          <cell r="K34">
            <v>16.545686390194696</v>
          </cell>
          <cell r="L34">
            <v>64.584443310271823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2008</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39783</v>
          </cell>
          <cell r="B5" t="str">
            <v>Počet důchodců</v>
          </cell>
        </row>
        <row r="6">
          <cell r="A6" t="str">
            <v>sólo</v>
          </cell>
          <cell r="B6" t="str">
            <v>muži</v>
          </cell>
          <cell r="C6">
            <v>656951</v>
          </cell>
          <cell r="D6">
            <v>520193</v>
          </cell>
          <cell r="E6">
            <v>134800</v>
          </cell>
          <cell r="F6">
            <v>1958</v>
          </cell>
          <cell r="G6">
            <v>1491</v>
          </cell>
          <cell r="H6">
            <v>181090</v>
          </cell>
          <cell r="I6">
            <v>112343</v>
          </cell>
          <cell r="J6">
            <v>7506</v>
          </cell>
          <cell r="K6">
            <v>21253</v>
          </cell>
          <cell r="L6">
            <v>980634</v>
          </cell>
          <cell r="N6" t="str">
            <v>P_m_j</v>
          </cell>
        </row>
        <row r="7">
          <cell r="B7" t="str">
            <v>ženy</v>
          </cell>
          <cell r="C7">
            <v>827584</v>
          </cell>
          <cell r="D7">
            <v>642408</v>
          </cell>
          <cell r="E7">
            <v>183381</v>
          </cell>
          <cell r="F7">
            <v>1795</v>
          </cell>
          <cell r="G7">
            <v>5111</v>
          </cell>
          <cell r="H7">
            <v>146811</v>
          </cell>
          <cell r="I7">
            <v>94334</v>
          </cell>
          <cell r="J7">
            <v>44001</v>
          </cell>
          <cell r="K7">
            <v>26501</v>
          </cell>
          <cell r="L7">
            <v>1144342</v>
          </cell>
          <cell r="N7" t="str">
            <v>P_z_j</v>
          </cell>
        </row>
        <row r="8">
          <cell r="B8" t="str">
            <v>celkem</v>
          </cell>
          <cell r="C8">
            <v>1484535</v>
          </cell>
          <cell r="D8">
            <v>1162601</v>
          </cell>
          <cell r="E8">
            <v>318181</v>
          </cell>
          <cell r="F8">
            <v>3753</v>
          </cell>
          <cell r="G8">
            <v>6602</v>
          </cell>
          <cell r="H8">
            <v>327901</v>
          </cell>
          <cell r="I8">
            <v>206677</v>
          </cell>
          <cell r="J8">
            <v>51507</v>
          </cell>
          <cell r="K8">
            <v>47754</v>
          </cell>
          <cell r="L8">
            <v>2124976</v>
          </cell>
          <cell r="N8" t="str">
            <v>P_mz_j</v>
          </cell>
        </row>
        <row r="9">
          <cell r="A9" t="str">
            <v>s V</v>
          </cell>
          <cell r="B9" t="str">
            <v>muži</v>
          </cell>
          <cell r="C9">
            <v>76325</v>
          </cell>
          <cell r="D9">
            <v>69423</v>
          </cell>
          <cell r="E9">
            <v>6774</v>
          </cell>
          <cell r="F9">
            <v>128</v>
          </cell>
          <cell r="G9">
            <v>62</v>
          </cell>
          <cell r="H9">
            <v>8588</v>
          </cell>
          <cell r="I9">
            <v>856</v>
          </cell>
          <cell r="L9">
            <v>85831</v>
          </cell>
          <cell r="N9" t="str">
            <v>ne</v>
          </cell>
        </row>
        <row r="10">
          <cell r="B10" t="str">
            <v>ženy</v>
          </cell>
          <cell r="C10">
            <v>488670</v>
          </cell>
          <cell r="D10">
            <v>458703</v>
          </cell>
          <cell r="E10">
            <v>29460</v>
          </cell>
          <cell r="F10">
            <v>507</v>
          </cell>
          <cell r="G10">
            <v>9811</v>
          </cell>
          <cell r="H10">
            <v>41234</v>
          </cell>
          <cell r="I10">
            <v>3489</v>
          </cell>
          <cell r="L10">
            <v>543204</v>
          </cell>
          <cell r="N10" t="str">
            <v>ne</v>
          </cell>
        </row>
        <row r="11">
          <cell r="B11" t="str">
            <v>celkem</v>
          </cell>
          <cell r="C11">
            <v>564995</v>
          </cell>
          <cell r="D11">
            <v>528126</v>
          </cell>
          <cell r="E11">
            <v>36234</v>
          </cell>
          <cell r="F11">
            <v>635</v>
          </cell>
          <cell r="G11">
            <v>9873</v>
          </cell>
          <cell r="H11">
            <v>49822</v>
          </cell>
          <cell r="I11">
            <v>4345</v>
          </cell>
          <cell r="L11">
            <v>629035</v>
          </cell>
          <cell r="N11" t="str">
            <v>ne</v>
          </cell>
        </row>
        <row r="12">
          <cell r="A12" t="str">
            <v>celkem</v>
          </cell>
          <cell r="B12" t="str">
            <v>muži</v>
          </cell>
          <cell r="C12">
            <v>733276</v>
          </cell>
          <cell r="D12">
            <v>589616</v>
          </cell>
          <cell r="E12">
            <v>141574</v>
          </cell>
          <cell r="F12">
            <v>2086</v>
          </cell>
          <cell r="G12">
            <v>1553</v>
          </cell>
          <cell r="H12">
            <v>189678</v>
          </cell>
          <cell r="I12">
            <v>113199</v>
          </cell>
          <cell r="J12">
            <v>7506</v>
          </cell>
          <cell r="K12">
            <v>21253</v>
          </cell>
          <cell r="L12">
            <v>1066465</v>
          </cell>
          <cell r="N12" t="str">
            <v>P_m_U</v>
          </cell>
        </row>
        <row r="13">
          <cell r="B13" t="str">
            <v>ženy</v>
          </cell>
          <cell r="C13">
            <v>1316254</v>
          </cell>
          <cell r="D13">
            <v>1101111</v>
          </cell>
          <cell r="E13">
            <v>212841</v>
          </cell>
          <cell r="F13">
            <v>2302</v>
          </cell>
          <cell r="G13">
            <v>14922</v>
          </cell>
          <cell r="H13">
            <v>188045</v>
          </cell>
          <cell r="I13">
            <v>97823</v>
          </cell>
          <cell r="J13">
            <v>44001</v>
          </cell>
          <cell r="K13">
            <v>26501</v>
          </cell>
          <cell r="L13">
            <v>1687546</v>
          </cell>
          <cell r="N13" t="str">
            <v>P_z_U</v>
          </cell>
        </row>
        <row r="14">
          <cell r="B14" t="str">
            <v>celkem</v>
          </cell>
          <cell r="C14">
            <v>2049530</v>
          </cell>
          <cell r="D14">
            <v>1690727</v>
          </cell>
          <cell r="E14">
            <v>354415</v>
          </cell>
          <cell r="F14">
            <v>4388</v>
          </cell>
          <cell r="G14">
            <v>16475</v>
          </cell>
          <cell r="H14">
            <v>377723</v>
          </cell>
          <cell r="I14">
            <v>211022</v>
          </cell>
          <cell r="J14">
            <v>51507</v>
          </cell>
          <cell r="K14">
            <v>47754</v>
          </cell>
          <cell r="L14">
            <v>2754011</v>
          </cell>
          <cell r="N14" t="str">
            <v>P_mz_U</v>
          </cell>
        </row>
        <row r="15">
          <cell r="B15" t="str">
            <v xml:space="preserve">Průměrná výše důchodu </v>
          </cell>
          <cell r="N15" t="str">
            <v>ne</v>
          </cell>
        </row>
        <row r="16">
          <cell r="A16" t="str">
            <v>sólo</v>
          </cell>
          <cell r="B16" t="str">
            <v>muži</v>
          </cell>
          <cell r="C16">
            <v>10728.258851877841</v>
          </cell>
          <cell r="D16">
            <v>11036</v>
          </cell>
          <cell r="E16">
            <v>9565</v>
          </cell>
          <cell r="F16">
            <v>9067</v>
          </cell>
          <cell r="G16">
            <v>4238.975855130785</v>
          </cell>
          <cell r="H16">
            <v>9943</v>
          </cell>
          <cell r="I16">
            <v>6193</v>
          </cell>
          <cell r="J16">
            <v>5412</v>
          </cell>
          <cell r="K16">
            <v>4960</v>
          </cell>
          <cell r="L16">
            <v>9888.134480346389</v>
          </cell>
          <cell r="N16" t="str">
            <v>V_m_j</v>
          </cell>
        </row>
        <row r="17">
          <cell r="B17" t="str">
            <v>ženy</v>
          </cell>
          <cell r="C17">
            <v>8799.1202850707596</v>
          </cell>
          <cell r="D17">
            <v>9094</v>
          </cell>
          <cell r="E17">
            <v>7783</v>
          </cell>
          <cell r="F17">
            <v>7106</v>
          </cell>
          <cell r="G17">
            <v>4633.9833692036782</v>
          </cell>
          <cell r="H17">
            <v>8588</v>
          </cell>
          <cell r="I17">
            <v>5535</v>
          </cell>
          <cell r="J17">
            <v>6577</v>
          </cell>
          <cell r="K17">
            <v>5013</v>
          </cell>
          <cell r="L17">
            <v>8311.2809649562805</v>
          </cell>
          <cell r="N17" t="str">
            <v>V_z_j</v>
          </cell>
        </row>
        <row r="18">
          <cell r="B18" t="str">
            <v>celkem</v>
          </cell>
          <cell r="C18">
            <v>9652.8216195643745</v>
          </cell>
          <cell r="D18">
            <v>9962.9264898275505</v>
          </cell>
          <cell r="E18">
            <v>8537.9589698944947</v>
          </cell>
          <cell r="F18">
            <v>8129.0849986677322</v>
          </cell>
          <cell r="G18">
            <v>4544.7746137534077</v>
          </cell>
          <cell r="H18">
            <v>9337</v>
          </cell>
          <cell r="I18">
            <v>5893</v>
          </cell>
          <cell r="J18">
            <v>6407.2271535907739</v>
          </cell>
          <cell r="K18">
            <v>4989.4122586589601</v>
          </cell>
          <cell r="L18">
            <v>9039.1036515235937</v>
          </cell>
          <cell r="N18" t="str">
            <v>V_mz_j</v>
          </cell>
        </row>
        <row r="19">
          <cell r="A19" t="str">
            <v>s V</v>
          </cell>
          <cell r="B19" t="str">
            <v>muži</v>
          </cell>
          <cell r="C19">
            <v>11899.585129380937</v>
          </cell>
          <cell r="D19">
            <v>11985</v>
          </cell>
          <cell r="E19">
            <v>11050</v>
          </cell>
          <cell r="F19">
            <v>10535</v>
          </cell>
          <cell r="G19">
            <v>6301.3548387096771</v>
          </cell>
          <cell r="H19">
            <v>11799</v>
          </cell>
          <cell r="I19">
            <v>8013</v>
          </cell>
          <cell r="L19">
            <v>11847</v>
          </cell>
          <cell r="N19" t="str">
            <v>ne</v>
          </cell>
        </row>
        <row r="20">
          <cell r="B20" t="str">
            <v>ženy</v>
          </cell>
          <cell r="C20">
            <v>10625.400435876973</v>
          </cell>
          <cell r="D20">
            <v>10674</v>
          </cell>
          <cell r="E20">
            <v>9890</v>
          </cell>
          <cell r="F20">
            <v>9387</v>
          </cell>
          <cell r="G20">
            <v>8619.88360004077</v>
          </cell>
          <cell r="H20">
            <v>10315</v>
          </cell>
          <cell r="I20">
            <v>8018</v>
          </cell>
          <cell r="L20">
            <v>10549</v>
          </cell>
          <cell r="N20" t="str">
            <v>ne</v>
          </cell>
        </row>
        <row r="21">
          <cell r="B21" t="str">
            <v>celkem</v>
          </cell>
          <cell r="C21">
            <v>10797.529652474801</v>
          </cell>
          <cell r="D21">
            <v>10846.33302848184</v>
          </cell>
          <cell r="E21">
            <v>10106.8637191588</v>
          </cell>
          <cell r="F21">
            <v>9618.4078740157474</v>
          </cell>
          <cell r="G21">
            <v>8605.3238124177042</v>
          </cell>
          <cell r="H21">
            <v>10570.802496888924</v>
          </cell>
          <cell r="I21">
            <v>8017.0149597238205</v>
          </cell>
          <cell r="L21">
            <v>10726.11039608289</v>
          </cell>
          <cell r="N21" t="str">
            <v>ne</v>
          </cell>
        </row>
        <row r="22">
          <cell r="A22" t="str">
            <v>celkem</v>
          </cell>
          <cell r="B22" t="str">
            <v>muži</v>
          </cell>
          <cell r="C22">
            <v>10850.179490396522</v>
          </cell>
          <cell r="D22">
            <v>11147.737854807197</v>
          </cell>
          <cell r="E22">
            <v>9636.0539364572596</v>
          </cell>
          <cell r="F22">
            <v>9157.0786193672102</v>
          </cell>
          <cell r="G22">
            <v>4321.311654861559</v>
          </cell>
          <cell r="H22">
            <v>10027.033614863083</v>
          </cell>
          <cell r="I22">
            <v>6206.7626657479304</v>
          </cell>
          <cell r="J22">
            <v>5412</v>
          </cell>
          <cell r="K22">
            <v>4960</v>
          </cell>
          <cell r="L22">
            <v>10045.764583929149</v>
          </cell>
          <cell r="N22" t="str">
            <v>V_m_U</v>
          </cell>
        </row>
        <row r="23">
          <cell r="B23" t="str">
            <v>ženy</v>
          </cell>
          <cell r="C23">
            <v>9477.1416405952041</v>
          </cell>
          <cell r="D23">
            <v>9752.1995275680656</v>
          </cell>
          <cell r="E23">
            <v>8074.6365737804281</v>
          </cell>
          <cell r="F23">
            <v>7608.3748913987838</v>
          </cell>
          <cell r="G23">
            <v>7254.65534110709</v>
          </cell>
          <cell r="H23">
            <v>8966.6918982158531</v>
          </cell>
          <cell r="I23">
            <v>5623.5598172208993</v>
          </cell>
          <cell r="J23">
            <v>6577</v>
          </cell>
          <cell r="K23">
            <v>5013</v>
          </cell>
          <cell r="L23">
            <v>9031.5378087471399</v>
          </cell>
          <cell r="N23" t="str">
            <v>V_z_U</v>
          </cell>
        </row>
        <row r="24">
          <cell r="B24" t="str">
            <v>celkem</v>
          </cell>
          <cell r="C24">
            <v>9968.3838777670971</v>
          </cell>
          <cell r="D24">
            <v>10238.87284996336</v>
          </cell>
          <cell r="E24">
            <v>8698.3576400547372</v>
          </cell>
          <cell r="F24">
            <v>8344.6091613491335</v>
          </cell>
          <cell r="G24">
            <v>6978.146525037936</v>
          </cell>
          <cell r="H24">
            <v>9499.1548303915824</v>
          </cell>
          <cell r="I24">
            <v>5936.408616163244</v>
          </cell>
          <cell r="J24">
            <v>6407.2271535907739</v>
          </cell>
          <cell r="K24">
            <v>4989.4122586589601</v>
          </cell>
          <cell r="L24">
            <v>9424.2876408264165</v>
          </cell>
          <cell r="N24" t="str">
            <v>V_mz_U</v>
          </cell>
        </row>
        <row r="25">
          <cell r="B25" t="str">
            <v xml:space="preserve">průměrný věk důchodců </v>
          </cell>
        </row>
        <row r="26">
          <cell r="A26" t="str">
            <v>sólo</v>
          </cell>
          <cell r="B26" t="str">
            <v>muži</v>
          </cell>
          <cell r="C26">
            <v>68.994122849344933</v>
          </cell>
          <cell r="D26">
            <v>70</v>
          </cell>
          <cell r="E26">
            <v>64</v>
          </cell>
          <cell r="F26">
            <v>65</v>
          </cell>
          <cell r="G26">
            <v>73.231388329979879</v>
          </cell>
          <cell r="H26">
            <v>55</v>
          </cell>
          <cell r="I26">
            <v>50</v>
          </cell>
          <cell r="J26">
            <v>52</v>
          </cell>
          <cell r="K26">
            <v>16</v>
          </cell>
          <cell r="L26">
            <v>62.800828851538903</v>
          </cell>
        </row>
        <row r="27">
          <cell r="B27" t="str">
            <v>ženy</v>
          </cell>
          <cell r="C27">
            <v>65.985850378934344</v>
          </cell>
          <cell r="D27">
            <v>68</v>
          </cell>
          <cell r="E27">
            <v>61</v>
          </cell>
          <cell r="F27">
            <v>61</v>
          </cell>
          <cell r="G27">
            <v>75.875953825083158</v>
          </cell>
          <cell r="H27">
            <v>54</v>
          </cell>
          <cell r="I27">
            <v>47</v>
          </cell>
          <cell r="J27">
            <v>58</v>
          </cell>
          <cell r="K27">
            <v>17</v>
          </cell>
          <cell r="L27">
            <v>61.809624220731216</v>
          </cell>
        </row>
        <row r="28">
          <cell r="B28" t="str">
            <v>celkem</v>
          </cell>
          <cell r="C28">
            <v>67.317100640941433</v>
          </cell>
          <cell r="D28">
            <v>68.894877950388832</v>
          </cell>
          <cell r="E28">
            <v>62.270974696792081</v>
          </cell>
          <cell r="F28">
            <v>63.086863842259525</v>
          </cell>
          <cell r="G28">
            <v>75.278703423205087</v>
          </cell>
          <cell r="H28">
            <v>55</v>
          </cell>
          <cell r="I28">
            <v>49</v>
          </cell>
          <cell r="J28">
            <v>57.125633409051197</v>
          </cell>
          <cell r="K28">
            <v>16.55494827658416</v>
          </cell>
          <cell r="L28">
            <v>62.372051731407787</v>
          </cell>
        </row>
        <row r="29">
          <cell r="A29" t="str">
            <v>s V</v>
          </cell>
          <cell r="B29" t="str">
            <v>muži</v>
          </cell>
          <cell r="C29">
            <v>76.005280052407471</v>
          </cell>
          <cell r="D29">
            <v>77</v>
          </cell>
          <cell r="E29">
            <v>66</v>
          </cell>
          <cell r="F29">
            <v>66</v>
          </cell>
          <cell r="G29">
            <v>77.645161290322577</v>
          </cell>
          <cell r="H29">
            <v>70</v>
          </cell>
          <cell r="I29">
            <v>57</v>
          </cell>
          <cell r="L29">
            <v>75</v>
          </cell>
        </row>
        <row r="30">
          <cell r="B30" t="str">
            <v>ženy</v>
          </cell>
          <cell r="C30">
            <v>75.142507213456938</v>
          </cell>
          <cell r="D30">
            <v>76</v>
          </cell>
          <cell r="E30">
            <v>62</v>
          </cell>
          <cell r="F30">
            <v>63</v>
          </cell>
          <cell r="G30">
            <v>82.533482825400057</v>
          </cell>
          <cell r="H30">
            <v>71</v>
          </cell>
          <cell r="I30">
            <v>58</v>
          </cell>
          <cell r="L30">
            <v>75</v>
          </cell>
        </row>
        <row r="31">
          <cell r="B31" t="str">
            <v>celkem</v>
          </cell>
          <cell r="C31">
            <v>75.259058929725043</v>
          </cell>
          <cell r="D31">
            <v>76.131451585417111</v>
          </cell>
          <cell r="E31">
            <v>62.747805928133801</v>
          </cell>
          <cell r="F31">
            <v>63.604724409448821</v>
          </cell>
          <cell r="G31">
            <v>82.502785374253008</v>
          </cell>
          <cell r="H31">
            <v>70.8276263498053</v>
          </cell>
          <cell r="I31">
            <v>57.802991944764095</v>
          </cell>
          <cell r="L31">
            <v>75</v>
          </cell>
        </row>
        <row r="32">
          <cell r="A32" t="str">
            <v>celkem</v>
          </cell>
          <cell r="B32" t="str">
            <v>muži</v>
          </cell>
          <cell r="C32">
            <v>69.723897959295002</v>
          </cell>
          <cell r="D32">
            <v>70.824199139779111</v>
          </cell>
          <cell r="E32">
            <v>64.095695537316175</v>
          </cell>
          <cell r="F32">
            <v>65.061361457334613</v>
          </cell>
          <cell r="G32">
            <v>73.407598197037984</v>
          </cell>
          <cell r="H32">
            <v>55.679150982190869</v>
          </cell>
          <cell r="I32">
            <v>50.052933329799735</v>
          </cell>
          <cell r="J32">
            <v>52</v>
          </cell>
          <cell r="K32">
            <v>16</v>
          </cell>
          <cell r="L32">
            <v>63.800028130318388</v>
          </cell>
        </row>
        <row r="33">
          <cell r="B33" t="str">
            <v>ženy</v>
          </cell>
          <cell r="C33">
            <v>69.385333681796979</v>
          </cell>
          <cell r="D33">
            <v>71.332655835787676</v>
          </cell>
          <cell r="E33">
            <v>61.138413181670828</v>
          </cell>
          <cell r="F33">
            <v>61.440486533449175</v>
          </cell>
          <cell r="G33">
            <v>80.253183219407589</v>
          </cell>
          <cell r="H33">
            <v>57.727714110984074</v>
          </cell>
          <cell r="I33">
            <v>47.39233104689081</v>
          </cell>
          <cell r="J33">
            <v>58</v>
          </cell>
          <cell r="K33">
            <v>17</v>
          </cell>
          <cell r="L33">
            <v>66.00765253213838</v>
          </cell>
        </row>
        <row r="34">
          <cell r="B34" t="str">
            <v>celkem</v>
          </cell>
          <cell r="C34">
            <v>69.50646440891326</v>
          </cell>
          <cell r="D34">
            <v>71.155339093774458</v>
          </cell>
          <cell r="E34">
            <v>62.319724052311557</v>
          </cell>
          <cell r="F34">
            <v>63.161804922515955</v>
          </cell>
          <cell r="G34">
            <v>79.60789074355084</v>
          </cell>
          <cell r="H34">
            <v>56.699004296799508</v>
          </cell>
          <cell r="I34">
            <v>48.81956383694591</v>
          </cell>
          <cell r="J34">
            <v>57.125633409051197</v>
          </cell>
          <cell r="K34">
            <v>16.55494827658416</v>
          </cell>
          <cell r="L34">
            <v>65.152770631635093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2009</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40148</v>
          </cell>
          <cell r="B5" t="str">
            <v>Počet důchodců</v>
          </cell>
        </row>
        <row r="6">
          <cell r="A6" t="str">
            <v>sólo</v>
          </cell>
          <cell r="B6" t="str">
            <v>muži</v>
          </cell>
          <cell r="C6">
            <v>682725</v>
          </cell>
          <cell r="D6">
            <v>530924</v>
          </cell>
          <cell r="E6">
            <v>150175</v>
          </cell>
          <cell r="F6">
            <v>1626</v>
          </cell>
          <cell r="G6">
            <v>1553</v>
          </cell>
          <cell r="H6">
            <v>176558</v>
          </cell>
          <cell r="I6">
            <v>113568</v>
          </cell>
          <cell r="J6">
            <v>7438</v>
          </cell>
          <cell r="K6">
            <v>20680</v>
          </cell>
          <cell r="L6">
            <v>1002522</v>
          </cell>
          <cell r="N6" t="str">
            <v>P_m_j</v>
          </cell>
        </row>
        <row r="7">
          <cell r="B7" t="str">
            <v>ženy</v>
          </cell>
          <cell r="C7">
            <v>843970</v>
          </cell>
          <cell r="D7">
            <v>642046</v>
          </cell>
          <cell r="E7">
            <v>200654</v>
          </cell>
          <cell r="F7">
            <v>1270</v>
          </cell>
          <cell r="G7">
            <v>4764</v>
          </cell>
          <cell r="H7">
            <v>144881</v>
          </cell>
          <cell r="I7">
            <v>97808</v>
          </cell>
          <cell r="J7">
            <v>41843</v>
          </cell>
          <cell r="K7">
            <v>26118</v>
          </cell>
          <cell r="L7">
            <v>1159384</v>
          </cell>
          <cell r="N7" t="str">
            <v>P_z_j</v>
          </cell>
        </row>
        <row r="8">
          <cell r="B8" t="str">
            <v>celkem</v>
          </cell>
          <cell r="C8">
            <v>1526695</v>
          </cell>
          <cell r="D8">
            <v>1172970</v>
          </cell>
          <cell r="E8">
            <v>350829</v>
          </cell>
          <cell r="F8">
            <v>2896</v>
          </cell>
          <cell r="G8">
            <v>6317</v>
          </cell>
          <cell r="H8">
            <v>321439</v>
          </cell>
          <cell r="I8">
            <v>211376</v>
          </cell>
          <cell r="J8">
            <v>49281</v>
          </cell>
          <cell r="K8">
            <v>46798</v>
          </cell>
          <cell r="L8">
            <v>2161906</v>
          </cell>
          <cell r="N8" t="str">
            <v>P_mz_j</v>
          </cell>
        </row>
        <row r="9">
          <cell r="A9" t="str">
            <v>s V</v>
          </cell>
          <cell r="B9" t="str">
            <v>muži</v>
          </cell>
          <cell r="C9">
            <v>77640</v>
          </cell>
          <cell r="D9">
            <v>69772</v>
          </cell>
          <cell r="E9">
            <v>7758</v>
          </cell>
          <cell r="F9">
            <v>110</v>
          </cell>
          <cell r="G9">
            <v>60</v>
          </cell>
          <cell r="H9">
            <v>8360</v>
          </cell>
          <cell r="I9">
            <v>848</v>
          </cell>
          <cell r="L9">
            <v>86908</v>
          </cell>
          <cell r="N9" t="str">
            <v>ne</v>
          </cell>
        </row>
        <row r="10">
          <cell r="B10" t="str">
            <v>ženy</v>
          </cell>
          <cell r="C10">
            <v>488559</v>
          </cell>
          <cell r="D10">
            <v>454945</v>
          </cell>
          <cell r="E10">
            <v>33147</v>
          </cell>
          <cell r="F10">
            <v>467</v>
          </cell>
          <cell r="G10">
            <v>9097</v>
          </cell>
          <cell r="H10">
            <v>40355</v>
          </cell>
          <cell r="I10">
            <v>3566</v>
          </cell>
          <cell r="L10">
            <v>541577</v>
          </cell>
          <cell r="N10" t="str">
            <v>ne</v>
          </cell>
        </row>
        <row r="11">
          <cell r="B11" t="str">
            <v>celkem</v>
          </cell>
          <cell r="C11">
            <v>566199</v>
          </cell>
          <cell r="D11">
            <v>524717</v>
          </cell>
          <cell r="E11">
            <v>40905</v>
          </cell>
          <cell r="F11">
            <v>577</v>
          </cell>
          <cell r="G11">
            <v>9157</v>
          </cell>
          <cell r="H11">
            <v>48715</v>
          </cell>
          <cell r="I11">
            <v>4414</v>
          </cell>
          <cell r="L11">
            <v>628485</v>
          </cell>
          <cell r="N11" t="str">
            <v>ne</v>
          </cell>
        </row>
        <row r="12">
          <cell r="A12" t="str">
            <v>celkem</v>
          </cell>
          <cell r="B12" t="str">
            <v>muži</v>
          </cell>
          <cell r="C12">
            <v>760365</v>
          </cell>
          <cell r="D12">
            <v>600696</v>
          </cell>
          <cell r="E12">
            <v>157933</v>
          </cell>
          <cell r="F12">
            <v>1736</v>
          </cell>
          <cell r="G12">
            <v>1613</v>
          </cell>
          <cell r="H12">
            <v>184918</v>
          </cell>
          <cell r="I12">
            <v>114416</v>
          </cell>
          <cell r="J12">
            <v>7438</v>
          </cell>
          <cell r="K12">
            <v>20680</v>
          </cell>
          <cell r="L12">
            <v>1089430</v>
          </cell>
          <cell r="N12" t="str">
            <v>P_m_U</v>
          </cell>
        </row>
        <row r="13">
          <cell r="B13" t="str">
            <v>ženy</v>
          </cell>
          <cell r="C13">
            <v>1332529</v>
          </cell>
          <cell r="D13">
            <v>1096991</v>
          </cell>
          <cell r="E13">
            <v>233801</v>
          </cell>
          <cell r="F13">
            <v>1737</v>
          </cell>
          <cell r="G13">
            <v>13861</v>
          </cell>
          <cell r="H13">
            <v>185236</v>
          </cell>
          <cell r="I13">
            <v>101374</v>
          </cell>
          <cell r="J13">
            <v>41843</v>
          </cell>
          <cell r="K13">
            <v>26118</v>
          </cell>
          <cell r="L13">
            <v>1700961</v>
          </cell>
          <cell r="N13" t="str">
            <v>P_z_U</v>
          </cell>
        </row>
        <row r="14">
          <cell r="B14" t="str">
            <v>celkem</v>
          </cell>
          <cell r="C14">
            <v>2092894</v>
          </cell>
          <cell r="D14">
            <v>1697687</v>
          </cell>
          <cell r="E14">
            <v>391734</v>
          </cell>
          <cell r="F14">
            <v>3473</v>
          </cell>
          <cell r="G14">
            <v>15474</v>
          </cell>
          <cell r="H14">
            <v>370154</v>
          </cell>
          <cell r="I14">
            <v>215790</v>
          </cell>
          <cell r="J14">
            <v>49281</v>
          </cell>
          <cell r="K14">
            <v>46798</v>
          </cell>
          <cell r="L14">
            <v>2790391</v>
          </cell>
          <cell r="N14" t="str">
            <v>P_mz_U</v>
          </cell>
        </row>
        <row r="15">
          <cell r="B15" t="str">
            <v xml:space="preserve">Průměrná výše důchodu </v>
          </cell>
          <cell r="N15" t="str">
            <v>ne</v>
          </cell>
        </row>
        <row r="16">
          <cell r="A16" t="str">
            <v>sólo</v>
          </cell>
          <cell r="B16" t="str">
            <v>muži</v>
          </cell>
          <cell r="C16">
            <v>11189.399824233769</v>
          </cell>
          <cell r="D16">
            <v>11536</v>
          </cell>
          <cell r="E16">
            <v>9982</v>
          </cell>
          <cell r="F16">
            <v>9416</v>
          </cell>
          <cell r="G16">
            <v>4248.5775917578876</v>
          </cell>
          <cell r="H16">
            <v>10301</v>
          </cell>
          <cell r="I16">
            <v>6384</v>
          </cell>
          <cell r="J16">
            <v>5580</v>
          </cell>
          <cell r="K16">
            <v>5114</v>
          </cell>
          <cell r="L16">
            <v>10310.694629145295</v>
          </cell>
          <cell r="N16" t="str">
            <v>V_m_j</v>
          </cell>
        </row>
        <row r="17">
          <cell r="B17" t="str">
            <v>ženy</v>
          </cell>
          <cell r="C17">
            <v>9149.2820905956378</v>
          </cell>
          <cell r="D17">
            <v>9482</v>
          </cell>
          <cell r="E17">
            <v>8096</v>
          </cell>
          <cell r="F17">
            <v>7175</v>
          </cell>
          <cell r="G17">
            <v>4597.0239294710327</v>
          </cell>
          <cell r="H17">
            <v>8925</v>
          </cell>
          <cell r="I17">
            <v>5718</v>
          </cell>
          <cell r="J17">
            <v>6743</v>
          </cell>
          <cell r="K17">
            <v>5169</v>
          </cell>
          <cell r="L17">
            <v>8636.3687854929867</v>
          </cell>
          <cell r="N17" t="str">
            <v>V_z_j</v>
          </cell>
        </row>
        <row r="18">
          <cell r="B18" t="str">
            <v>celkem</v>
          </cell>
          <cell r="C18">
            <v>10061.605363874251</v>
          </cell>
          <cell r="D18">
            <v>10411.706553449791</v>
          </cell>
          <cell r="E18">
            <v>8903.3165274250423</v>
          </cell>
          <cell r="F18">
            <v>8433.2410220994479</v>
          </cell>
          <cell r="G18">
            <v>4511.3602976096245</v>
          </cell>
          <cell r="H18">
            <v>9681</v>
          </cell>
          <cell r="I18">
            <v>6076</v>
          </cell>
          <cell r="J18">
            <v>6567.4679693999715</v>
          </cell>
          <cell r="K18">
            <v>5144.6955425445531</v>
          </cell>
          <cell r="L18">
            <v>9412.835888794425</v>
          </cell>
          <cell r="N18" t="str">
            <v>V_mz_j</v>
          </cell>
        </row>
        <row r="19">
          <cell r="A19" t="str">
            <v>s V</v>
          </cell>
          <cell r="B19" t="str">
            <v>muži</v>
          </cell>
          <cell r="C19">
            <v>12403.681401339516</v>
          </cell>
          <cell r="D19">
            <v>12506</v>
          </cell>
          <cell r="E19">
            <v>11504</v>
          </cell>
          <cell r="F19">
            <v>10956</v>
          </cell>
          <cell r="G19">
            <v>6587.5666666666666</v>
          </cell>
          <cell r="H19">
            <v>12278</v>
          </cell>
          <cell r="I19">
            <v>8322</v>
          </cell>
          <cell r="L19">
            <v>12348</v>
          </cell>
          <cell r="N19" t="str">
            <v>ne</v>
          </cell>
        </row>
        <row r="20">
          <cell r="B20" t="str">
            <v>ženy</v>
          </cell>
          <cell r="C20">
            <v>11033.492554635162</v>
          </cell>
          <cell r="D20">
            <v>11091</v>
          </cell>
          <cell r="E20">
            <v>10263</v>
          </cell>
          <cell r="F20">
            <v>9699</v>
          </cell>
          <cell r="G20">
            <v>8857.668681983072</v>
          </cell>
          <cell r="H20">
            <v>10709</v>
          </cell>
          <cell r="I20">
            <v>8295</v>
          </cell>
          <cell r="L20">
            <v>10955</v>
          </cell>
          <cell r="N20" t="str">
            <v>ne</v>
          </cell>
        </row>
        <row r="21">
          <cell r="B21" t="str">
            <v>celkem</v>
          </cell>
          <cell r="C21">
            <v>11221.379608582849</v>
          </cell>
          <cell r="D21">
            <v>11279.153576118175</v>
          </cell>
          <cell r="E21">
            <v>10498.366776677667</v>
          </cell>
          <cell r="F21">
            <v>9938.6360485268633</v>
          </cell>
          <cell r="G21">
            <v>8842.7941465545482</v>
          </cell>
          <cell r="H21">
            <v>10978.256697115878</v>
          </cell>
          <cell r="I21">
            <v>8300.1871318531939</v>
          </cell>
          <cell r="L21">
            <v>11147.626465229878</v>
          </cell>
          <cell r="N21" t="str">
            <v>ne</v>
          </cell>
        </row>
        <row r="22">
          <cell r="A22" t="str">
            <v>celkem</v>
          </cell>
          <cell r="B22" t="str">
            <v>muži</v>
          </cell>
          <cell r="C22">
            <v>11313.388726466894</v>
          </cell>
          <cell r="D22">
            <v>11648.66737251455</v>
          </cell>
          <cell r="E22">
            <v>10056.763830231806</v>
          </cell>
          <cell r="F22">
            <v>9513.5806451612898</v>
          </cell>
          <cell r="G22">
            <v>4335.5827650340971</v>
          </cell>
          <cell r="H22">
            <v>10390.378643506852</v>
          </cell>
          <cell r="I22">
            <v>6398.3635855125158</v>
          </cell>
          <cell r="J22">
            <v>5580</v>
          </cell>
          <cell r="K22">
            <v>5114</v>
          </cell>
          <cell r="L22">
            <v>10473.198291767254</v>
          </cell>
          <cell r="N22" t="str">
            <v>V_m_U</v>
          </cell>
        </row>
        <row r="23">
          <cell r="B23" t="str">
            <v>ženy</v>
          </cell>
          <cell r="C23">
            <v>9840.1098174974049</v>
          </cell>
          <cell r="D23">
            <v>10149.285789035644</v>
          </cell>
          <cell r="E23">
            <v>8403.2251572918849</v>
          </cell>
          <cell r="F23">
            <v>7853.5883707541734</v>
          </cell>
          <cell r="G23">
            <v>7393.2929803044517</v>
          </cell>
          <cell r="H23">
            <v>9313.6572804422467</v>
          </cell>
          <cell r="I23">
            <v>5808.6502850829602</v>
          </cell>
          <cell r="J23">
            <v>6743</v>
          </cell>
          <cell r="K23">
            <v>5169</v>
          </cell>
          <cell r="L23">
            <v>9374.5240214208316</v>
          </cell>
          <cell r="N23" t="str">
            <v>V_z_U</v>
          </cell>
        </row>
        <row r="24">
          <cell r="B24" t="str">
            <v>celkem</v>
          </cell>
          <cell r="C24">
            <v>10375.363737485033</v>
          </cell>
          <cell r="D24">
            <v>10679.81498533004</v>
          </cell>
          <cell r="E24">
            <v>9069.872227072452</v>
          </cell>
          <cell r="F24">
            <v>8683.3455226029364</v>
          </cell>
          <cell r="G24">
            <v>7074.5591960708289</v>
          </cell>
          <cell r="H24">
            <v>9851.5554552969843</v>
          </cell>
          <cell r="I24">
            <v>6121.3275962741554</v>
          </cell>
          <cell r="J24">
            <v>6567.4679693999715</v>
          </cell>
          <cell r="K24">
            <v>5144.6955425445531</v>
          </cell>
          <cell r="L24">
            <v>9803.470613616515</v>
          </cell>
          <cell r="N24" t="str">
            <v>V_mz_U</v>
          </cell>
        </row>
        <row r="25">
          <cell r="B25" t="str">
            <v xml:space="preserve">průměrný věk důchodců </v>
          </cell>
        </row>
        <row r="26">
          <cell r="A26" t="str">
            <v>sólo</v>
          </cell>
          <cell r="B26" t="str">
            <v>muži</v>
          </cell>
          <cell r="C26">
            <v>68.993980006591229</v>
          </cell>
          <cell r="D26">
            <v>70</v>
          </cell>
          <cell r="E26">
            <v>65</v>
          </cell>
          <cell r="F26">
            <v>66</v>
          </cell>
          <cell r="G26">
            <v>73.178364455891824</v>
          </cell>
          <cell r="H26">
            <v>55</v>
          </cell>
          <cell r="I26">
            <v>50</v>
          </cell>
          <cell r="J26">
            <v>53</v>
          </cell>
          <cell r="K26">
            <v>16</v>
          </cell>
          <cell r="L26">
            <v>63.102057610705799</v>
          </cell>
        </row>
        <row r="27">
          <cell r="B27" t="str">
            <v>ženy</v>
          </cell>
          <cell r="C27">
            <v>65.985657073118716</v>
          </cell>
          <cell r="D27">
            <v>68</v>
          </cell>
          <cell r="E27">
            <v>61</v>
          </cell>
          <cell r="F27">
            <v>63</v>
          </cell>
          <cell r="G27">
            <v>75.918136020151138</v>
          </cell>
          <cell r="H27">
            <v>54</v>
          </cell>
          <cell r="I27">
            <v>48</v>
          </cell>
          <cell r="J27">
            <v>57</v>
          </cell>
          <cell r="K27">
            <v>17</v>
          </cell>
          <cell r="L27">
            <v>61.832939733513662</v>
          </cell>
        </row>
        <row r="28">
          <cell r="B28" t="str">
            <v>celkem</v>
          </cell>
          <cell r="C28">
            <v>67.330953464837449</v>
          </cell>
          <cell r="D28">
            <v>68.90526441426465</v>
          </cell>
          <cell r="E28">
            <v>62.712230174814508</v>
          </cell>
          <cell r="F28">
            <v>64.684392265193367</v>
          </cell>
          <cell r="G28">
            <v>75.244578122526519</v>
          </cell>
          <cell r="H28">
            <v>55</v>
          </cell>
          <cell r="I28">
            <v>49</v>
          </cell>
          <cell r="J28">
            <v>56.396278484608672</v>
          </cell>
          <cell r="K28">
            <v>16.55810077353733</v>
          </cell>
          <cell r="L28">
            <v>62.481182345578389</v>
          </cell>
        </row>
        <row r="29">
          <cell r="A29" t="str">
            <v>s V</v>
          </cell>
          <cell r="B29" t="str">
            <v>muži</v>
          </cell>
          <cell r="C29">
            <v>75.888098918083458</v>
          </cell>
          <cell r="D29">
            <v>77</v>
          </cell>
          <cell r="E29">
            <v>66</v>
          </cell>
          <cell r="F29">
            <v>68</v>
          </cell>
          <cell r="G29">
            <v>79.2</v>
          </cell>
          <cell r="H29">
            <v>71</v>
          </cell>
          <cell r="I29">
            <v>57</v>
          </cell>
          <cell r="L29">
            <v>76</v>
          </cell>
        </row>
        <row r="30">
          <cell r="B30" t="str">
            <v>ženy</v>
          </cell>
          <cell r="C30">
            <v>75.106525516877184</v>
          </cell>
          <cell r="D30">
            <v>76</v>
          </cell>
          <cell r="E30">
            <v>63</v>
          </cell>
          <cell r="F30">
            <v>64</v>
          </cell>
          <cell r="G30">
            <v>82.472023744091459</v>
          </cell>
          <cell r="H30">
            <v>72</v>
          </cell>
          <cell r="I30">
            <v>58</v>
          </cell>
          <cell r="L30">
            <v>75</v>
          </cell>
        </row>
        <row r="31">
          <cell r="B31" t="str">
            <v>celkem</v>
          </cell>
          <cell r="C31">
            <v>75.213698717235459</v>
          </cell>
          <cell r="D31">
            <v>76.132970725171859</v>
          </cell>
          <cell r="E31">
            <v>63.568976897689772</v>
          </cell>
          <cell r="F31">
            <v>64.762564991334486</v>
          </cell>
          <cell r="G31">
            <v>82.450584252484433</v>
          </cell>
          <cell r="H31">
            <v>71.828389613055521</v>
          </cell>
          <cell r="I31">
            <v>57.807884005437245</v>
          </cell>
          <cell r="L31">
            <v>75.138281741012122</v>
          </cell>
        </row>
        <row r="32">
          <cell r="A32" t="str">
            <v>celkem</v>
          </cell>
          <cell r="B32" t="str">
            <v>muži</v>
          </cell>
          <cell r="C32">
            <v>69.697930599120156</v>
          </cell>
          <cell r="D32">
            <v>70.81306351299159</v>
          </cell>
          <cell r="E32">
            <v>65.049122096078719</v>
          </cell>
          <cell r="F32">
            <v>66.126728110599075</v>
          </cell>
          <cell r="G32">
            <v>73.402355858648477</v>
          </cell>
          <cell r="H32">
            <v>55.723347645983623</v>
          </cell>
          <cell r="I32">
            <v>50.051880855824358</v>
          </cell>
          <cell r="J32">
            <v>53</v>
          </cell>
          <cell r="K32">
            <v>16</v>
          </cell>
          <cell r="L32">
            <v>64.070019184344105</v>
          </cell>
        </row>
        <row r="33">
          <cell r="B33" t="str">
            <v>ženy</v>
          </cell>
          <cell r="C33">
            <v>69.329736163340542</v>
          </cell>
          <cell r="D33">
            <v>71.31776650856753</v>
          </cell>
          <cell r="E33">
            <v>61.283548829987893</v>
          </cell>
          <cell r="F33">
            <v>63.268854346574557</v>
          </cell>
          <cell r="G33">
            <v>80.219464685087658</v>
          </cell>
          <cell r="H33">
            <v>57.921429959619083</v>
          </cell>
          <cell r="I33">
            <v>48.351766725195809</v>
          </cell>
          <cell r="J33">
            <v>57</v>
          </cell>
          <cell r="K33">
            <v>17</v>
          </cell>
          <cell r="L33">
            <v>65.989006214722153</v>
          </cell>
        </row>
        <row r="34">
          <cell r="B34" t="str">
            <v>celkem</v>
          </cell>
          <cell r="C34">
            <v>69.463504123954678</v>
          </cell>
          <cell r="D34">
            <v>71.139186434248487</v>
          </cell>
          <cell r="E34">
            <v>62.801691964445261</v>
          </cell>
          <cell r="F34">
            <v>64.697379786927726</v>
          </cell>
          <cell r="G34">
            <v>79.508853560811687</v>
          </cell>
          <cell r="H34">
            <v>56.82333299113342</v>
          </cell>
          <cell r="I34">
            <v>49.253199870244217</v>
          </cell>
          <cell r="J34">
            <v>56.396278484608672</v>
          </cell>
          <cell r="K34">
            <v>16.55810077353733</v>
          </cell>
          <cell r="L34">
            <v>65.239791484419214</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2010</v>
          </cell>
          <cell r="G1" t="str">
            <v>Česká republika</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40513</v>
          </cell>
          <cell r="B5" t="str">
            <v>Počet důchodců</v>
          </cell>
        </row>
        <row r="6">
          <cell r="A6" t="str">
            <v>sólo</v>
          </cell>
          <cell r="B6" t="str">
            <v>muži</v>
          </cell>
          <cell r="C6">
            <v>747715</v>
          </cell>
          <cell r="D6">
            <v>540823</v>
          </cell>
          <cell r="E6">
            <v>40220</v>
          </cell>
          <cell r="F6">
            <v>165195</v>
          </cell>
          <cell r="G6">
            <v>1477</v>
          </cell>
          <cell r="H6">
            <v>1576</v>
          </cell>
          <cell r="I6">
            <v>126782</v>
          </cell>
          <cell r="J6">
            <v>29117</v>
          </cell>
          <cell r="K6">
            <v>87728</v>
          </cell>
          <cell r="L6">
            <v>7296</v>
          </cell>
          <cell r="M6">
            <v>20167</v>
          </cell>
          <cell r="N6">
            <v>1020381</v>
          </cell>
          <cell r="O6">
            <v>1</v>
          </cell>
        </row>
        <row r="7">
          <cell r="B7" t="str">
            <v>ženy</v>
          </cell>
          <cell r="C7">
            <v>893914</v>
          </cell>
          <cell r="D7">
            <v>647246</v>
          </cell>
          <cell r="E7">
            <v>31298</v>
          </cell>
          <cell r="F7">
            <v>214192</v>
          </cell>
          <cell r="G7">
            <v>1178</v>
          </cell>
          <cell r="H7">
            <v>4329</v>
          </cell>
          <cell r="I7">
            <v>106057</v>
          </cell>
          <cell r="J7">
            <v>24836</v>
          </cell>
          <cell r="K7">
            <v>76633</v>
          </cell>
          <cell r="L7">
            <v>39415</v>
          </cell>
          <cell r="M7">
            <v>25854</v>
          </cell>
          <cell r="N7">
            <v>1171038</v>
          </cell>
          <cell r="O7">
            <v>2</v>
          </cell>
        </row>
        <row r="8">
          <cell r="B8" t="str">
            <v>celkem</v>
          </cell>
          <cell r="C8">
            <v>1641629</v>
          </cell>
          <cell r="D8">
            <v>1188069</v>
          </cell>
          <cell r="E8">
            <v>71518</v>
          </cell>
          <cell r="F8">
            <v>379387</v>
          </cell>
          <cell r="G8">
            <v>2655</v>
          </cell>
          <cell r="H8">
            <v>5905</v>
          </cell>
          <cell r="I8">
            <v>232839</v>
          </cell>
          <cell r="J8">
            <v>53953</v>
          </cell>
          <cell r="K8">
            <v>164361</v>
          </cell>
          <cell r="L8">
            <v>46711</v>
          </cell>
          <cell r="M8">
            <v>46021</v>
          </cell>
          <cell r="N8">
            <v>2191419</v>
          </cell>
          <cell r="O8">
            <v>3</v>
          </cell>
        </row>
        <row r="9">
          <cell r="A9" t="str">
            <v>s V</v>
          </cell>
          <cell r="B9" t="str">
            <v>muži</v>
          </cell>
          <cell r="C9">
            <v>84576</v>
          </cell>
          <cell r="D9">
            <v>69884</v>
          </cell>
          <cell r="E9">
            <v>5828</v>
          </cell>
          <cell r="F9">
            <v>8756</v>
          </cell>
          <cell r="G9">
            <v>108</v>
          </cell>
          <cell r="H9">
            <v>53</v>
          </cell>
          <cell r="I9">
            <v>2284</v>
          </cell>
          <cell r="J9">
            <v>197</v>
          </cell>
          <cell r="K9">
            <v>655</v>
          </cell>
          <cell r="N9">
            <v>87765</v>
          </cell>
          <cell r="O9">
            <v>1</v>
          </cell>
        </row>
        <row r="10">
          <cell r="B10" t="str">
            <v>ženy</v>
          </cell>
          <cell r="C10">
            <v>519502</v>
          </cell>
          <cell r="D10">
            <v>451106</v>
          </cell>
          <cell r="E10">
            <v>30907</v>
          </cell>
          <cell r="F10">
            <v>37025</v>
          </cell>
          <cell r="G10">
            <v>464</v>
          </cell>
          <cell r="H10">
            <v>8367</v>
          </cell>
          <cell r="I10">
            <v>8925</v>
          </cell>
          <cell r="J10">
            <v>823</v>
          </cell>
          <cell r="K10">
            <v>2292</v>
          </cell>
          <cell r="N10">
            <v>539909</v>
          </cell>
          <cell r="O10">
            <v>2</v>
          </cell>
        </row>
        <row r="11">
          <cell r="B11" t="str">
            <v>celkem</v>
          </cell>
          <cell r="C11">
            <v>604078</v>
          </cell>
          <cell r="D11">
            <v>520990</v>
          </cell>
          <cell r="E11">
            <v>36735</v>
          </cell>
          <cell r="F11">
            <v>45781</v>
          </cell>
          <cell r="G11">
            <v>572</v>
          </cell>
          <cell r="H11">
            <v>8420</v>
          </cell>
          <cell r="I11">
            <v>11209</v>
          </cell>
          <cell r="J11">
            <v>1020</v>
          </cell>
          <cell r="K11">
            <v>2947</v>
          </cell>
          <cell r="N11">
            <v>627674</v>
          </cell>
          <cell r="O11">
            <v>3</v>
          </cell>
        </row>
        <row r="12">
          <cell r="A12" t="str">
            <v>celkem</v>
          </cell>
          <cell r="B12" t="str">
            <v>muži</v>
          </cell>
          <cell r="C12">
            <v>832291</v>
          </cell>
          <cell r="D12">
            <v>610707</v>
          </cell>
          <cell r="E12">
            <v>46048</v>
          </cell>
          <cell r="F12">
            <v>173951</v>
          </cell>
          <cell r="G12">
            <v>1585</v>
          </cell>
          <cell r="H12">
            <v>1629</v>
          </cell>
          <cell r="I12">
            <v>129066</v>
          </cell>
          <cell r="J12">
            <v>29314</v>
          </cell>
          <cell r="K12">
            <v>88383</v>
          </cell>
          <cell r="L12">
            <v>7296</v>
          </cell>
          <cell r="M12">
            <v>20167</v>
          </cell>
          <cell r="N12">
            <v>1108146</v>
          </cell>
          <cell r="O12">
            <v>1</v>
          </cell>
        </row>
        <row r="13">
          <cell r="B13" t="str">
            <v>ženy</v>
          </cell>
          <cell r="C13">
            <v>1413416</v>
          </cell>
          <cell r="D13">
            <v>1098352</v>
          </cell>
          <cell r="E13">
            <v>62205</v>
          </cell>
          <cell r="F13">
            <v>251217</v>
          </cell>
          <cell r="G13">
            <v>1642</v>
          </cell>
          <cell r="H13">
            <v>12696</v>
          </cell>
          <cell r="I13">
            <v>114982</v>
          </cell>
          <cell r="J13">
            <v>25659</v>
          </cell>
          <cell r="K13">
            <v>78925</v>
          </cell>
          <cell r="L13">
            <v>39415</v>
          </cell>
          <cell r="M13">
            <v>25854</v>
          </cell>
          <cell r="N13">
            <v>1710947</v>
          </cell>
          <cell r="O13">
            <v>2</v>
          </cell>
        </row>
        <row r="14">
          <cell r="B14" t="str">
            <v>celkem</v>
          </cell>
          <cell r="C14">
            <v>2245707</v>
          </cell>
          <cell r="D14">
            <v>1709059</v>
          </cell>
          <cell r="E14">
            <v>108253</v>
          </cell>
          <cell r="F14">
            <v>425168</v>
          </cell>
          <cell r="G14">
            <v>3227</v>
          </cell>
          <cell r="H14">
            <v>14325</v>
          </cell>
          <cell r="I14">
            <v>244048</v>
          </cell>
          <cell r="J14">
            <v>54973</v>
          </cell>
          <cell r="K14">
            <v>167308</v>
          </cell>
          <cell r="L14">
            <v>46711</v>
          </cell>
          <cell r="M14">
            <v>46021</v>
          </cell>
          <cell r="N14">
            <v>2819093</v>
          </cell>
          <cell r="O14">
            <v>3</v>
          </cell>
        </row>
        <row r="15">
          <cell r="B15" t="str">
            <v xml:space="preserve">Průměrná výše důchodu </v>
          </cell>
        </row>
        <row r="16">
          <cell r="A16" t="str">
            <v>sólo</v>
          </cell>
          <cell r="B16" t="str">
            <v>muži</v>
          </cell>
          <cell r="C16">
            <v>11253.80681810583</v>
          </cell>
          <cell r="D16">
            <v>11657</v>
          </cell>
          <cell r="E16">
            <v>10758</v>
          </cell>
          <cell r="F16">
            <v>10073</v>
          </cell>
          <cell r="G16">
            <v>9457</v>
          </cell>
          <cell r="H16">
            <v>4178.4866751269037</v>
          </cell>
          <cell r="I16">
            <v>10142</v>
          </cell>
          <cell r="J16">
            <v>6978</v>
          </cell>
          <cell r="K16">
            <v>6432</v>
          </cell>
          <cell r="L16">
            <v>5660</v>
          </cell>
          <cell r="M16">
            <v>5153</v>
          </cell>
          <cell r="N16">
            <v>10407.981790135253</v>
          </cell>
          <cell r="O16">
            <v>4</v>
          </cell>
        </row>
        <row r="17">
          <cell r="B17" t="str">
            <v>ženy</v>
          </cell>
          <cell r="C17">
            <v>9204.3503424266764</v>
          </cell>
          <cell r="D17">
            <v>9591</v>
          </cell>
          <cell r="E17">
            <v>8477</v>
          </cell>
          <cell r="F17">
            <v>8154</v>
          </cell>
          <cell r="G17">
            <v>7202</v>
          </cell>
          <cell r="H17">
            <v>4490.9632709632706</v>
          </cell>
          <cell r="I17">
            <v>9075</v>
          </cell>
          <cell r="J17">
            <v>6310</v>
          </cell>
          <cell r="K17">
            <v>5806</v>
          </cell>
          <cell r="L17">
            <v>6744</v>
          </cell>
          <cell r="M17">
            <v>5226</v>
          </cell>
          <cell r="N17">
            <v>8720.9277862887448</v>
          </cell>
          <cell r="O17">
            <v>5</v>
          </cell>
        </row>
        <row r="18">
          <cell r="B18" t="str">
            <v>celkem</v>
          </cell>
          <cell r="C18">
            <v>10138.038961300026</v>
          </cell>
          <cell r="D18">
            <v>10531</v>
          </cell>
          <cell r="E18">
            <v>9760</v>
          </cell>
          <cell r="F18">
            <v>8989</v>
          </cell>
          <cell r="G18">
            <v>8456</v>
          </cell>
          <cell r="H18">
            <v>4407.2074513124471</v>
          </cell>
          <cell r="I18">
            <v>9656</v>
          </cell>
          <cell r="J18">
            <v>6671</v>
          </cell>
          <cell r="K18">
            <v>6140</v>
          </cell>
          <cell r="L18">
            <v>6574.6851919248147</v>
          </cell>
          <cell r="M18">
            <v>5194</v>
          </cell>
          <cell r="N18">
            <v>9506.1185848073783</v>
          </cell>
          <cell r="O18">
            <v>6</v>
          </cell>
        </row>
        <row r="19">
          <cell r="A19" t="str">
            <v>s V</v>
          </cell>
          <cell r="B19" t="str">
            <v>muži</v>
          </cell>
          <cell r="C19">
            <v>12467.606933409004</v>
          </cell>
          <cell r="D19">
            <v>12601</v>
          </cell>
          <cell r="E19">
            <v>12226</v>
          </cell>
          <cell r="F19">
            <v>11582</v>
          </cell>
          <cell r="G19">
            <v>10990</v>
          </cell>
          <cell r="H19">
            <v>6003.7735849056608</v>
          </cell>
          <cell r="I19">
            <v>12596</v>
          </cell>
          <cell r="J19">
            <v>8890</v>
          </cell>
          <cell r="K19">
            <v>8416</v>
          </cell>
          <cell r="N19">
            <v>12429</v>
          </cell>
          <cell r="O19">
            <v>4</v>
          </cell>
        </row>
        <row r="20">
          <cell r="B20" t="str">
            <v>ženy</v>
          </cell>
          <cell r="C20">
            <v>11047.143462392831</v>
          </cell>
          <cell r="D20">
            <v>11145</v>
          </cell>
          <cell r="E20">
            <v>10539</v>
          </cell>
          <cell r="F20">
            <v>10296</v>
          </cell>
          <cell r="G20">
            <v>9695</v>
          </cell>
          <cell r="H20">
            <v>8814.8858611210708</v>
          </cell>
          <cell r="I20">
            <v>11280</v>
          </cell>
          <cell r="J20">
            <v>8800</v>
          </cell>
          <cell r="K20">
            <v>8452</v>
          </cell>
          <cell r="N20">
            <v>11002</v>
          </cell>
          <cell r="O20">
            <v>5</v>
          </cell>
        </row>
        <row r="21">
          <cell r="B21" t="str">
            <v>celkem</v>
          </cell>
          <cell r="C21">
            <v>11246.020293736901</v>
          </cell>
          <cell r="D21">
            <v>11340.303372425575</v>
          </cell>
          <cell r="E21">
            <v>10806.642194092827</v>
          </cell>
          <cell r="F21">
            <v>10541.958279635657</v>
          </cell>
          <cell r="G21">
            <v>9939.5104895104887</v>
          </cell>
          <cell r="H21">
            <v>8797.1912114014249</v>
          </cell>
          <cell r="I21">
            <v>11548.154518690339</v>
          </cell>
          <cell r="J21">
            <v>8817.3823529411766</v>
          </cell>
          <cell r="K21">
            <v>8443.9986426874784</v>
          </cell>
          <cell r="N21">
            <v>11201.531372973868</v>
          </cell>
          <cell r="O21">
            <v>6</v>
          </cell>
        </row>
        <row r="22">
          <cell r="A22" t="str">
            <v>celkem</v>
          </cell>
          <cell r="B22" t="str">
            <v>muži</v>
          </cell>
          <cell r="C22">
            <v>11377.15112743019</v>
          </cell>
          <cell r="D22">
            <v>11765.023153492592</v>
          </cell>
          <cell r="E22">
            <v>10943.795343988881</v>
          </cell>
          <cell r="F22">
            <v>10148.957045374847</v>
          </cell>
          <cell r="G22">
            <v>9561.4567823343841</v>
          </cell>
          <cell r="H22">
            <v>4237.8729281767955</v>
          </cell>
          <cell r="I22">
            <v>10185.426897866208</v>
          </cell>
          <cell r="J22">
            <v>6990.8492870300879</v>
          </cell>
          <cell r="K22">
            <v>6446.7032800425422</v>
          </cell>
          <cell r="L22">
            <v>5660</v>
          </cell>
          <cell r="M22">
            <v>5153</v>
          </cell>
          <cell r="N22">
            <v>10568</v>
          </cell>
          <cell r="O22">
            <v>4</v>
          </cell>
        </row>
        <row r="23">
          <cell r="B23" t="str">
            <v>ženy</v>
          </cell>
          <cell r="C23">
            <v>9881.6701912246644</v>
          </cell>
          <cell r="D23">
            <v>10229.245957580084</v>
          </cell>
          <cell r="E23">
            <v>9501.5194759263723</v>
          </cell>
          <cell r="F23">
            <v>8469.693404506861</v>
          </cell>
          <cell r="G23">
            <v>7906.4774665042632</v>
          </cell>
          <cell r="H23">
            <v>7340.5426906112161</v>
          </cell>
          <cell r="I23">
            <v>9246.1539632290278</v>
          </cell>
          <cell r="J23">
            <v>6389.8655442534782</v>
          </cell>
          <cell r="K23">
            <v>5882.8404434589802</v>
          </cell>
          <cell r="L23">
            <v>6744</v>
          </cell>
          <cell r="M23">
            <v>5226</v>
          </cell>
          <cell r="N23">
            <v>9440</v>
          </cell>
          <cell r="O23">
            <v>5</v>
          </cell>
        </row>
        <row r="24">
          <cell r="B24" t="str">
            <v>celkem</v>
          </cell>
          <cell r="C24">
            <v>10436.077462019755</v>
          </cell>
          <cell r="D24">
            <v>10777.708255244554</v>
          </cell>
          <cell r="E24">
            <v>10115.171690391951</v>
          </cell>
          <cell r="F24">
            <v>9156.2185653671022</v>
          </cell>
          <cell r="G24">
            <v>8718.9587852494569</v>
          </cell>
          <cell r="H24">
            <v>6987.567888307155</v>
          </cell>
          <cell r="I24">
            <v>9742.9056906837995</v>
          </cell>
          <cell r="J24">
            <v>6710.8251869099377</v>
          </cell>
          <cell r="K24">
            <v>6180.5831400769839</v>
          </cell>
          <cell r="L24">
            <v>6574.6851919248147</v>
          </cell>
          <cell r="M24">
            <v>5194</v>
          </cell>
          <cell r="N24">
            <v>9884</v>
          </cell>
          <cell r="O24">
            <v>6</v>
          </cell>
        </row>
        <row r="25">
          <cell r="B25" t="str">
            <v xml:space="preserve">Průměrný věk důchodců </v>
          </cell>
        </row>
        <row r="26">
          <cell r="A26" t="str">
            <v>sólo</v>
          </cell>
          <cell r="B26" t="str">
            <v>muži</v>
          </cell>
          <cell r="C26">
            <v>68.99239817310071</v>
          </cell>
          <cell r="D26">
            <v>70</v>
          </cell>
          <cell r="E26">
            <v>71</v>
          </cell>
          <cell r="F26">
            <v>65</v>
          </cell>
          <cell r="G26">
            <v>67</v>
          </cell>
          <cell r="H26">
            <v>73.983502538071065</v>
          </cell>
          <cell r="I26">
            <v>50</v>
          </cell>
          <cell r="J26">
            <v>50</v>
          </cell>
          <cell r="K26">
            <v>50</v>
          </cell>
          <cell r="L26">
            <v>53</v>
          </cell>
          <cell r="M26">
            <v>16</v>
          </cell>
          <cell r="N26">
            <v>63.267712746513311</v>
          </cell>
          <cell r="O26">
            <v>7</v>
          </cell>
        </row>
        <row r="27">
          <cell r="B27" t="str">
            <v>ženy</v>
          </cell>
          <cell r="C27">
            <v>66.986654197159908</v>
          </cell>
          <cell r="D27">
            <v>68</v>
          </cell>
          <cell r="E27">
            <v>72</v>
          </cell>
          <cell r="F27">
            <v>62</v>
          </cell>
          <cell r="G27">
            <v>64</v>
          </cell>
          <cell r="H27">
            <v>76.488334488334488</v>
          </cell>
          <cell r="I27">
            <v>50</v>
          </cell>
          <cell r="J27">
            <v>48</v>
          </cell>
          <cell r="K27">
            <v>48</v>
          </cell>
          <cell r="L27">
            <v>57</v>
          </cell>
          <cell r="M27">
            <v>17</v>
          </cell>
          <cell r="N27">
            <v>62.177429767437097</v>
          </cell>
          <cell r="O27">
            <v>8</v>
          </cell>
        </row>
        <row r="28">
          <cell r="B28" t="str">
            <v>celkem</v>
          </cell>
          <cell r="C28">
            <v>67.990723848080165</v>
          </cell>
          <cell r="D28">
            <v>69</v>
          </cell>
          <cell r="E28">
            <v>72</v>
          </cell>
          <cell r="F28">
            <v>63</v>
          </cell>
          <cell r="G28">
            <v>66</v>
          </cell>
          <cell r="H28">
            <v>75.552921253175271</v>
          </cell>
          <cell r="I28">
            <v>50</v>
          </cell>
          <cell r="J28">
            <v>49</v>
          </cell>
          <cell r="K28">
            <v>49</v>
          </cell>
          <cell r="L28">
            <v>56.375222110423671</v>
          </cell>
          <cell r="M28">
            <v>17</v>
          </cell>
          <cell r="N28">
            <v>62.700854560446906</v>
          </cell>
          <cell r="O28">
            <v>9</v>
          </cell>
        </row>
        <row r="29">
          <cell r="A29" t="str">
            <v>s V</v>
          </cell>
          <cell r="B29" t="str">
            <v>muži</v>
          </cell>
          <cell r="C29">
            <v>75.885594021944755</v>
          </cell>
          <cell r="D29">
            <v>77</v>
          </cell>
          <cell r="E29">
            <v>76</v>
          </cell>
          <cell r="F29">
            <v>67</v>
          </cell>
          <cell r="G29">
            <v>69</v>
          </cell>
          <cell r="H29">
            <v>78.20754716981132</v>
          </cell>
          <cell r="I29">
            <v>59</v>
          </cell>
          <cell r="J29">
            <v>57</v>
          </cell>
          <cell r="K29">
            <v>57</v>
          </cell>
          <cell r="N29">
            <v>76</v>
          </cell>
          <cell r="O29">
            <v>7</v>
          </cell>
        </row>
        <row r="30">
          <cell r="B30" t="str">
            <v>ženy</v>
          </cell>
          <cell r="C30">
            <v>75.063662892539398</v>
          </cell>
          <cell r="D30">
            <v>76</v>
          </cell>
          <cell r="E30">
            <v>76</v>
          </cell>
          <cell r="F30">
            <v>63</v>
          </cell>
          <cell r="G30">
            <v>65</v>
          </cell>
          <cell r="H30">
            <v>83.137086171865661</v>
          </cell>
          <cell r="I30">
            <v>58</v>
          </cell>
          <cell r="J30">
            <v>54</v>
          </cell>
          <cell r="K30">
            <v>54</v>
          </cell>
          <cell r="N30">
            <v>75</v>
          </cell>
          <cell r="O30">
            <v>8</v>
          </cell>
        </row>
        <row r="31">
          <cell r="B31" t="str">
            <v>celkem</v>
          </cell>
          <cell r="C31">
            <v>75.178740162694226</v>
          </cell>
          <cell r="D31">
            <v>76.134136931610968</v>
          </cell>
          <cell r="E31">
            <v>76</v>
          </cell>
          <cell r="F31">
            <v>63.765033529193332</v>
          </cell>
          <cell r="G31">
            <v>65.75524475524476</v>
          </cell>
          <cell r="H31">
            <v>83.106057007125884</v>
          </cell>
          <cell r="I31">
            <v>58.203764831831563</v>
          </cell>
          <cell r="J31">
            <v>54.579411764705881</v>
          </cell>
          <cell r="K31">
            <v>54.666779776043434</v>
          </cell>
          <cell r="N31">
            <v>75.139825769428086</v>
          </cell>
          <cell r="O31">
            <v>9</v>
          </cell>
        </row>
        <row r="32">
          <cell r="A32" t="str">
            <v>celkem</v>
          </cell>
          <cell r="B32" t="str">
            <v>muži</v>
          </cell>
          <cell r="C32">
            <v>69.692873045605438</v>
          </cell>
          <cell r="D32">
            <v>70.801019146661162</v>
          </cell>
          <cell r="E32">
            <v>71.632817929117437</v>
          </cell>
          <cell r="F32">
            <v>65.100672028329811</v>
          </cell>
          <cell r="G32">
            <v>67.136277602523663</v>
          </cell>
          <cell r="H32">
            <v>74.120933087783911</v>
          </cell>
          <cell r="I32">
            <v>50.159267351587559</v>
          </cell>
          <cell r="J32">
            <v>50.047042368834006</v>
          </cell>
          <cell r="K32">
            <v>50.051876492085583</v>
          </cell>
          <cell r="L32">
            <v>53</v>
          </cell>
          <cell r="M32">
            <v>16</v>
          </cell>
          <cell r="N32">
            <v>64</v>
          </cell>
          <cell r="O32">
            <v>7</v>
          </cell>
        </row>
        <row r="33">
          <cell r="B33" t="str">
            <v>ženy</v>
          </cell>
          <cell r="C33">
            <v>69.955364167378889</v>
          </cell>
          <cell r="D33">
            <v>71.285693475315739</v>
          </cell>
          <cell r="E33">
            <v>73.987428663290729</v>
          </cell>
          <cell r="F33">
            <v>62.147382541786584</v>
          </cell>
          <cell r="G33">
            <v>64.282582216808777</v>
          </cell>
          <cell r="H33">
            <v>80.870037807183365</v>
          </cell>
          <cell r="I33">
            <v>50.62096676001461</v>
          </cell>
          <cell r="J33">
            <v>48.192447094586697</v>
          </cell>
          <cell r="K33">
            <v>48.174241368387712</v>
          </cell>
          <cell r="L33">
            <v>57</v>
          </cell>
          <cell r="M33">
            <v>17</v>
          </cell>
          <cell r="N33">
            <v>66</v>
          </cell>
          <cell r="O33">
            <v>8</v>
          </cell>
        </row>
        <row r="34">
          <cell r="B34" t="str">
            <v>celkem</v>
          </cell>
          <cell r="C34">
            <v>69.924245237691295</v>
          </cell>
          <cell r="D34">
            <v>71.174772199204355</v>
          </cell>
          <cell r="E34">
            <v>73.357375777114726</v>
          </cell>
          <cell r="F34">
            <v>63.082376848680994</v>
          </cell>
          <cell r="G34">
            <v>65.956616052060738</v>
          </cell>
          <cell r="H34">
            <v>79.992530541012215</v>
          </cell>
          <cell r="I34">
            <v>50.376794728905786</v>
          </cell>
          <cell r="J34">
            <v>49.103523547923523</v>
          </cell>
          <cell r="K34">
            <v>49.099815908384535</v>
          </cell>
          <cell r="L34">
            <v>56.375222110423671</v>
          </cell>
          <cell r="M34">
            <v>17</v>
          </cell>
          <cell r="N34">
            <v>65</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2011</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40878</v>
          </cell>
          <cell r="B5" t="str">
            <v>Počet důchodců</v>
          </cell>
        </row>
        <row r="6">
          <cell r="A6" t="str">
            <v>sólo</v>
          </cell>
          <cell r="B6" t="str">
            <v>muži</v>
          </cell>
          <cell r="C6">
            <v>787229</v>
          </cell>
          <cell r="D6">
            <v>545392</v>
          </cell>
          <cell r="E6">
            <v>40618</v>
          </cell>
          <cell r="F6">
            <v>199898</v>
          </cell>
          <cell r="G6">
            <v>1321</v>
          </cell>
          <cell r="H6">
            <v>1561</v>
          </cell>
          <cell r="I6">
            <v>118284</v>
          </cell>
          <cell r="J6">
            <v>31003</v>
          </cell>
          <cell r="K6">
            <v>83027</v>
          </cell>
          <cell r="L6">
            <v>6881</v>
          </cell>
          <cell r="M6">
            <v>22044</v>
          </cell>
          <cell r="N6">
            <v>1050029</v>
          </cell>
          <cell r="O6">
            <v>1</v>
          </cell>
        </row>
        <row r="7">
          <cell r="B7" t="str">
            <v>ženy</v>
          </cell>
          <cell r="C7">
            <v>932703</v>
          </cell>
          <cell r="D7">
            <v>652861</v>
          </cell>
          <cell r="E7">
            <v>32107</v>
          </cell>
          <cell r="F7">
            <v>246634</v>
          </cell>
          <cell r="G7">
            <v>1101</v>
          </cell>
          <cell r="H7">
            <v>3899</v>
          </cell>
          <cell r="I7">
            <v>99252</v>
          </cell>
          <cell r="J7">
            <v>26030</v>
          </cell>
          <cell r="K7">
            <v>73794</v>
          </cell>
          <cell r="L7">
            <v>35250</v>
          </cell>
          <cell r="M7">
            <v>23649</v>
          </cell>
          <cell r="N7">
            <v>1194577</v>
          </cell>
          <cell r="O7">
            <v>2</v>
          </cell>
        </row>
        <row r="8">
          <cell r="B8" t="str">
            <v>celkem</v>
          </cell>
          <cell r="C8">
            <v>1719932</v>
          </cell>
          <cell r="D8">
            <v>1198253</v>
          </cell>
          <cell r="E8">
            <v>72725</v>
          </cell>
          <cell r="F8">
            <v>446532</v>
          </cell>
          <cell r="G8">
            <v>2422</v>
          </cell>
          <cell r="H8">
            <v>5460</v>
          </cell>
          <cell r="I8">
            <v>217536</v>
          </cell>
          <cell r="J8">
            <v>57033</v>
          </cell>
          <cell r="K8">
            <v>156821</v>
          </cell>
          <cell r="L8">
            <v>42131</v>
          </cell>
          <cell r="M8">
            <v>45693</v>
          </cell>
          <cell r="N8">
            <v>2244606</v>
          </cell>
          <cell r="O8">
            <v>3</v>
          </cell>
        </row>
        <row r="9">
          <cell r="A9" t="str">
            <v>s V</v>
          </cell>
          <cell r="B9" t="str">
            <v>muži</v>
          </cell>
          <cell r="C9">
            <v>86197</v>
          </cell>
          <cell r="D9">
            <v>69998</v>
          </cell>
          <cell r="E9">
            <v>5853</v>
          </cell>
          <cell r="F9">
            <v>10242</v>
          </cell>
          <cell r="G9">
            <v>104</v>
          </cell>
          <cell r="H9">
            <v>54</v>
          </cell>
          <cell r="I9">
            <v>2024</v>
          </cell>
          <cell r="J9">
            <v>198</v>
          </cell>
          <cell r="K9">
            <v>578</v>
          </cell>
          <cell r="N9">
            <v>89051</v>
          </cell>
          <cell r="O9">
            <v>1</v>
          </cell>
        </row>
        <row r="10">
          <cell r="B10" t="str">
            <v>ženy</v>
          </cell>
          <cell r="C10">
            <v>520855</v>
          </cell>
          <cell r="D10">
            <v>447887</v>
          </cell>
          <cell r="E10">
            <v>30479</v>
          </cell>
          <cell r="F10">
            <v>42029</v>
          </cell>
          <cell r="G10">
            <v>460</v>
          </cell>
          <cell r="H10">
            <v>7649</v>
          </cell>
          <cell r="I10">
            <v>8080</v>
          </cell>
          <cell r="J10">
            <v>803</v>
          </cell>
          <cell r="K10">
            <v>1960</v>
          </cell>
          <cell r="N10">
            <v>539347</v>
          </cell>
          <cell r="O10">
            <v>2</v>
          </cell>
        </row>
        <row r="11">
          <cell r="B11" t="str">
            <v>celkem</v>
          </cell>
          <cell r="C11">
            <v>607052</v>
          </cell>
          <cell r="D11">
            <v>517885</v>
          </cell>
          <cell r="E11">
            <v>36332</v>
          </cell>
          <cell r="F11">
            <v>52271</v>
          </cell>
          <cell r="G11">
            <v>564</v>
          </cell>
          <cell r="H11">
            <v>7703</v>
          </cell>
          <cell r="I11">
            <v>10104</v>
          </cell>
          <cell r="J11">
            <v>1001</v>
          </cell>
          <cell r="K11">
            <v>2538</v>
          </cell>
          <cell r="N11">
            <v>628398</v>
          </cell>
          <cell r="O11">
            <v>3</v>
          </cell>
        </row>
        <row r="12">
          <cell r="A12" t="str">
            <v>celkem</v>
          </cell>
          <cell r="B12" t="str">
            <v>muži</v>
          </cell>
          <cell r="C12">
            <v>873426</v>
          </cell>
          <cell r="D12">
            <v>615390</v>
          </cell>
          <cell r="E12">
            <v>46471</v>
          </cell>
          <cell r="F12">
            <v>210140</v>
          </cell>
          <cell r="G12">
            <v>1425</v>
          </cell>
          <cell r="H12">
            <v>1615</v>
          </cell>
          <cell r="I12">
            <v>120308</v>
          </cell>
          <cell r="J12">
            <v>31201</v>
          </cell>
          <cell r="K12">
            <v>83605</v>
          </cell>
          <cell r="L12">
            <v>6881</v>
          </cell>
          <cell r="M12">
            <v>22044</v>
          </cell>
          <cell r="N12">
            <v>1139080</v>
          </cell>
          <cell r="O12">
            <v>1</v>
          </cell>
        </row>
        <row r="13">
          <cell r="B13" t="str">
            <v>ženy</v>
          </cell>
          <cell r="C13">
            <v>1453558</v>
          </cell>
          <cell r="D13">
            <v>1100748</v>
          </cell>
          <cell r="E13">
            <v>62586</v>
          </cell>
          <cell r="F13">
            <v>288663</v>
          </cell>
          <cell r="G13">
            <v>1561</v>
          </cell>
          <cell r="H13">
            <v>11548</v>
          </cell>
          <cell r="I13">
            <v>107332</v>
          </cell>
          <cell r="J13">
            <v>26833</v>
          </cell>
          <cell r="K13">
            <v>75754</v>
          </cell>
          <cell r="L13">
            <v>35250</v>
          </cell>
          <cell r="M13">
            <v>23649</v>
          </cell>
          <cell r="N13">
            <v>1733924</v>
          </cell>
          <cell r="O13">
            <v>2</v>
          </cell>
        </row>
        <row r="14">
          <cell r="B14" t="str">
            <v>celkem</v>
          </cell>
          <cell r="C14">
            <v>2326984</v>
          </cell>
          <cell r="D14">
            <v>1716138</v>
          </cell>
          <cell r="E14">
            <v>109057</v>
          </cell>
          <cell r="F14">
            <v>498803</v>
          </cell>
          <cell r="G14">
            <v>2986</v>
          </cell>
          <cell r="H14">
            <v>13163</v>
          </cell>
          <cell r="I14">
            <v>227640</v>
          </cell>
          <cell r="J14">
            <v>58034</v>
          </cell>
          <cell r="K14">
            <v>159359</v>
          </cell>
          <cell r="L14">
            <v>42131</v>
          </cell>
          <cell r="M14">
            <v>45693</v>
          </cell>
          <cell r="N14">
            <v>2873004</v>
          </cell>
          <cell r="O14">
            <v>3</v>
          </cell>
        </row>
        <row r="15">
          <cell r="B15" t="str">
            <v xml:space="preserve">Průměrná výše důchodu </v>
          </cell>
        </row>
        <row r="16">
          <cell r="A16" t="str">
            <v>sólo</v>
          </cell>
          <cell r="B16" t="str">
            <v>muži</v>
          </cell>
          <cell r="C16">
            <v>11713.670882297272</v>
          </cell>
          <cell r="D16">
            <v>12177</v>
          </cell>
          <cell r="E16">
            <v>11179</v>
          </cell>
          <cell r="F16">
            <v>10571</v>
          </cell>
          <cell r="G16">
            <v>9858</v>
          </cell>
          <cell r="H16">
            <v>4293.9250480461242</v>
          </cell>
          <cell r="I16">
            <v>10482</v>
          </cell>
          <cell r="J16">
            <v>7036</v>
          </cell>
          <cell r="K16">
            <v>6399</v>
          </cell>
          <cell r="L16">
            <v>5920</v>
          </cell>
          <cell r="M16">
            <v>5414</v>
          </cell>
          <cell r="N16">
            <v>10835.429787177307</v>
          </cell>
          <cell r="O16">
            <v>4</v>
          </cell>
        </row>
        <row r="17">
          <cell r="B17" t="str">
            <v>ženy</v>
          </cell>
          <cell r="C17">
            <v>9598.8420354603768</v>
          </cell>
          <cell r="D17">
            <v>10031</v>
          </cell>
          <cell r="E17">
            <v>8867</v>
          </cell>
          <cell r="F17">
            <v>8559</v>
          </cell>
          <cell r="G17">
            <v>7445</v>
          </cell>
          <cell r="H17">
            <v>4544.7532700692482</v>
          </cell>
          <cell r="I17">
            <v>9435</v>
          </cell>
          <cell r="J17">
            <v>6405</v>
          </cell>
          <cell r="K17">
            <v>5752</v>
          </cell>
          <cell r="L17">
            <v>6989</v>
          </cell>
          <cell r="M17">
            <v>5440</v>
          </cell>
          <cell r="N17">
            <v>9101.9996802215337</v>
          </cell>
          <cell r="O17">
            <v>5</v>
          </cell>
        </row>
        <row r="18">
          <cell r="B18" t="str">
            <v>celkem</v>
          </cell>
          <cell r="C18">
            <v>10566.648607037952</v>
          </cell>
          <cell r="D18">
            <v>11008</v>
          </cell>
          <cell r="E18">
            <v>10158</v>
          </cell>
          <cell r="F18">
            <v>9460</v>
          </cell>
          <cell r="G18">
            <v>8761</v>
          </cell>
          <cell r="H18">
            <v>4472.6615384615388</v>
          </cell>
          <cell r="I18">
            <v>10004</v>
          </cell>
          <cell r="J18">
            <v>6748</v>
          </cell>
          <cell r="K18">
            <v>6094</v>
          </cell>
          <cell r="L18">
            <v>6814.4067313854403</v>
          </cell>
          <cell r="M18">
            <v>5428</v>
          </cell>
          <cell r="N18">
            <v>9913.0170479808039</v>
          </cell>
          <cell r="O18">
            <v>6</v>
          </cell>
        </row>
        <row r="19">
          <cell r="A19" t="str">
            <v>s V</v>
          </cell>
          <cell r="B19" t="str">
            <v>muži</v>
          </cell>
          <cell r="C19">
            <v>13002.167418819681</v>
          </cell>
          <cell r="D19">
            <v>13158</v>
          </cell>
          <cell r="E19">
            <v>12747</v>
          </cell>
          <cell r="F19">
            <v>12099</v>
          </cell>
          <cell r="G19">
            <v>11423</v>
          </cell>
          <cell r="H19">
            <v>6146.9629629629626</v>
          </cell>
          <cell r="I19">
            <v>13124</v>
          </cell>
          <cell r="J19">
            <v>9244</v>
          </cell>
          <cell r="K19">
            <v>8544</v>
          </cell>
          <cell r="N19">
            <v>12963</v>
          </cell>
          <cell r="O19">
            <v>4</v>
          </cell>
        </row>
        <row r="20">
          <cell r="B20" t="str">
            <v>ženy</v>
          </cell>
          <cell r="C20">
            <v>11496.428944715899</v>
          </cell>
          <cell r="D20">
            <v>11606</v>
          </cell>
          <cell r="E20">
            <v>10961</v>
          </cell>
          <cell r="F20">
            <v>10733</v>
          </cell>
          <cell r="G20">
            <v>10040</v>
          </cell>
          <cell r="H20">
            <v>9073.3919466596944</v>
          </cell>
          <cell r="I20">
            <v>11764</v>
          </cell>
          <cell r="J20">
            <v>8983</v>
          </cell>
          <cell r="K20">
            <v>8642</v>
          </cell>
          <cell r="N20">
            <v>11452</v>
          </cell>
          <cell r="O20">
            <v>5</v>
          </cell>
        </row>
        <row r="21">
          <cell r="B21" t="str">
            <v>celkem</v>
          </cell>
          <cell r="C21">
            <v>11710.232933916699</v>
          </cell>
          <cell r="D21">
            <v>11815.770308079978</v>
          </cell>
          <cell r="E21">
            <v>11248.72041175823</v>
          </cell>
          <cell r="F21">
            <v>11000.654569455339</v>
          </cell>
          <cell r="G21">
            <v>10295.021276595744</v>
          </cell>
          <cell r="H21">
            <v>9052.876931065819</v>
          </cell>
          <cell r="I21">
            <v>12036.430720506731</v>
          </cell>
          <cell r="J21">
            <v>9034.6263736263736</v>
          </cell>
          <cell r="K21">
            <v>8619.6816390858949</v>
          </cell>
          <cell r="N21">
            <v>11666.125539864863</v>
          </cell>
          <cell r="O21">
            <v>6</v>
          </cell>
        </row>
        <row r="22">
          <cell r="A22" t="str">
            <v>celkem</v>
          </cell>
          <cell r="B22" t="str">
            <v>muži</v>
          </cell>
          <cell r="C22">
            <v>11840.830522562874</v>
          </cell>
          <cell r="D22">
            <v>12288.584585384879</v>
          </cell>
          <cell r="E22">
            <v>11376.488842503928</v>
          </cell>
          <cell r="F22">
            <v>10645.473094127725</v>
          </cell>
          <cell r="G22">
            <v>9972.2175438596496</v>
          </cell>
          <cell r="H22">
            <v>4355.8842105263157</v>
          </cell>
          <cell r="I22">
            <v>10526.447651029026</v>
          </cell>
          <cell r="J22">
            <v>7050.0118585942755</v>
          </cell>
          <cell r="K22">
            <v>6413.8293762334788</v>
          </cell>
          <cell r="L22">
            <v>5920</v>
          </cell>
          <cell r="M22">
            <v>5414</v>
          </cell>
          <cell r="N22">
            <v>11002</v>
          </cell>
          <cell r="O22">
            <v>4</v>
          </cell>
        </row>
        <row r="23">
          <cell r="B23" t="str">
            <v>ženy</v>
          </cell>
          <cell r="C23">
            <v>10278.806391626615</v>
          </cell>
          <cell r="D23">
            <v>10671.856967262262</v>
          </cell>
          <cell r="E23">
            <v>9886.7652190585759</v>
          </cell>
          <cell r="F23">
            <v>8875.5318935921823</v>
          </cell>
          <cell r="G23">
            <v>8209.7021140294692</v>
          </cell>
          <cell r="H23">
            <v>7544.3685486664353</v>
          </cell>
          <cell r="I23">
            <v>9610.3281407222457</v>
          </cell>
          <cell r="J23">
            <v>6482.1488093019789</v>
          </cell>
          <cell r="K23">
            <v>5826.7736093143594</v>
          </cell>
          <cell r="L23">
            <v>6989</v>
          </cell>
          <cell r="M23">
            <v>5440</v>
          </cell>
          <cell r="N23">
            <v>9833</v>
          </cell>
          <cell r="O23">
            <v>5</v>
          </cell>
        </row>
        <row r="24">
          <cell r="B24" t="str">
            <v>celkem</v>
          </cell>
          <cell r="C24">
            <v>10864.981192393243</v>
          </cell>
          <cell r="D24">
            <v>11251.763686836373</v>
          </cell>
          <cell r="E24">
            <v>10521.370109208945</v>
          </cell>
          <cell r="F24">
            <v>9621.4496203912167</v>
          </cell>
          <cell r="G24">
            <v>9050.7481580709973</v>
          </cell>
          <cell r="H24">
            <v>7153.0079009344372</v>
          </cell>
          <cell r="I24">
            <v>10094.211210683536</v>
          </cell>
          <cell r="J24">
            <v>6787.4408967157187</v>
          </cell>
          <cell r="K24">
            <v>6134.2247755068747</v>
          </cell>
          <cell r="L24">
            <v>6814.4067313854403</v>
          </cell>
          <cell r="M24">
            <v>5428</v>
          </cell>
          <cell r="N24">
            <v>10296</v>
          </cell>
          <cell r="O24">
            <v>6</v>
          </cell>
        </row>
        <row r="25">
          <cell r="B25" t="str">
            <v xml:space="preserve">Průměrný věk důchodců </v>
          </cell>
        </row>
        <row r="26">
          <cell r="A26" t="str">
            <v>sólo</v>
          </cell>
          <cell r="B26" t="str">
            <v>muži</v>
          </cell>
          <cell r="C26">
            <v>68.992800061989584</v>
          </cell>
          <cell r="D26">
            <v>71</v>
          </cell>
          <cell r="E26">
            <v>71</v>
          </cell>
          <cell r="F26">
            <v>65</v>
          </cell>
          <cell r="G26">
            <v>68</v>
          </cell>
          <cell r="H26">
            <v>74.014734144778984</v>
          </cell>
          <cell r="I26">
            <v>50</v>
          </cell>
          <cell r="J26">
            <v>50</v>
          </cell>
          <cell r="K26">
            <v>49</v>
          </cell>
          <cell r="L26">
            <v>52</v>
          </cell>
          <cell r="M26">
            <v>16</v>
          </cell>
          <cell r="N26">
            <v>63.854078315932227</v>
          </cell>
          <cell r="O26">
            <v>7</v>
          </cell>
        </row>
        <row r="27">
          <cell r="B27" t="str">
            <v>ženy</v>
          </cell>
          <cell r="C27">
            <v>66.985287921235383</v>
          </cell>
          <cell r="D27">
            <v>68</v>
          </cell>
          <cell r="E27">
            <v>72</v>
          </cell>
          <cell r="F27">
            <v>62</v>
          </cell>
          <cell r="G27">
            <v>65</v>
          </cell>
          <cell r="H27">
            <v>77.134393434213905</v>
          </cell>
          <cell r="I27">
            <v>50</v>
          </cell>
          <cell r="J27">
            <v>48</v>
          </cell>
          <cell r="K27">
            <v>47</v>
          </cell>
          <cell r="L27">
            <v>56</v>
          </cell>
          <cell r="M27">
            <v>17</v>
          </cell>
          <cell r="N27">
            <v>62.30344548739847</v>
          </cell>
          <cell r="O27">
            <v>8</v>
          </cell>
        </row>
        <row r="28">
          <cell r="B28" t="str">
            <v>celkem</v>
          </cell>
          <cell r="C28">
            <v>67.989232132433145</v>
          </cell>
          <cell r="D28">
            <v>69</v>
          </cell>
          <cell r="E28">
            <v>71</v>
          </cell>
          <cell r="F28">
            <v>63</v>
          </cell>
          <cell r="G28">
            <v>67</v>
          </cell>
          <cell r="H28">
            <v>76.216117216117212</v>
          </cell>
          <cell r="I28">
            <v>50</v>
          </cell>
          <cell r="J28">
            <v>49</v>
          </cell>
          <cell r="K28">
            <v>48</v>
          </cell>
          <cell r="L28">
            <v>55.346704326980131</v>
          </cell>
          <cell r="M28">
            <v>16</v>
          </cell>
          <cell r="N28">
            <v>62.734656772725366</v>
          </cell>
          <cell r="O28">
            <v>9</v>
          </cell>
        </row>
        <row r="29">
          <cell r="A29" t="str">
            <v>s V</v>
          </cell>
          <cell r="B29" t="str">
            <v>muži</v>
          </cell>
          <cell r="C29">
            <v>76.546306716011003</v>
          </cell>
          <cell r="D29">
            <v>78</v>
          </cell>
          <cell r="E29">
            <v>76</v>
          </cell>
          <cell r="F29">
            <v>67</v>
          </cell>
          <cell r="G29">
            <v>69</v>
          </cell>
          <cell r="H29">
            <v>78.333333333333329</v>
          </cell>
          <cell r="I29">
            <v>59</v>
          </cell>
          <cell r="J29">
            <v>57</v>
          </cell>
          <cell r="K29">
            <v>57</v>
          </cell>
          <cell r="N29">
            <v>76</v>
          </cell>
          <cell r="O29">
            <v>7</v>
          </cell>
        </row>
        <row r="30">
          <cell r="B30" t="str">
            <v>ženy</v>
          </cell>
          <cell r="C30">
            <v>75.081377734686242</v>
          </cell>
          <cell r="D30">
            <v>76</v>
          </cell>
          <cell r="E30">
            <v>77</v>
          </cell>
          <cell r="F30">
            <v>64</v>
          </cell>
          <cell r="G30">
            <v>66</v>
          </cell>
          <cell r="H30">
            <v>83.097790560857632</v>
          </cell>
          <cell r="I30">
            <v>58</v>
          </cell>
          <cell r="J30">
            <v>54</v>
          </cell>
          <cell r="K30">
            <v>54</v>
          </cell>
          <cell r="N30">
            <v>75</v>
          </cell>
          <cell r="O30">
            <v>8</v>
          </cell>
        </row>
        <row r="31">
          <cell r="B31" t="str">
            <v>celkem</v>
          </cell>
          <cell r="C31">
            <v>75.289387070629857</v>
          </cell>
          <cell r="D31">
            <v>76.270322561958736</v>
          </cell>
          <cell r="E31">
            <v>76.838902345040182</v>
          </cell>
          <cell r="F31">
            <v>64.587821162786256</v>
          </cell>
          <cell r="G31">
            <v>66.553191489361708</v>
          </cell>
          <cell r="H31">
            <v>83.064390497208876</v>
          </cell>
          <cell r="I31">
            <v>58.200316706254945</v>
          </cell>
          <cell r="J31">
            <v>54.593406593406591</v>
          </cell>
          <cell r="K31">
            <v>54.68321513002364</v>
          </cell>
          <cell r="N31">
            <v>75.14171114484769</v>
          </cell>
          <cell r="O31">
            <v>9</v>
          </cell>
        </row>
        <row r="32">
          <cell r="A32" t="str">
            <v>celkem</v>
          </cell>
          <cell r="B32" t="str">
            <v>muži</v>
          </cell>
          <cell r="C32">
            <v>69.738243423026105</v>
          </cell>
          <cell r="D32">
            <v>71.796220283072529</v>
          </cell>
          <cell r="E32">
            <v>71.629747584515073</v>
          </cell>
          <cell r="F32">
            <v>65.097477871894924</v>
          </cell>
          <cell r="G32">
            <v>68.072982456140352</v>
          </cell>
          <cell r="H32">
            <v>74.159133126934989</v>
          </cell>
          <cell r="I32">
            <v>50.151411377464505</v>
          </cell>
          <cell r="J32">
            <v>50.044421653152142</v>
          </cell>
          <cell r="K32">
            <v>49.055307696908081</v>
          </cell>
          <cell r="L32">
            <v>52</v>
          </cell>
          <cell r="M32">
            <v>16</v>
          </cell>
          <cell r="N32">
            <v>65</v>
          </cell>
          <cell r="O32">
            <v>7</v>
          </cell>
        </row>
        <row r="33">
          <cell r="B33" t="str">
            <v>ženy</v>
          </cell>
          <cell r="C33">
            <v>69.886368483404169</v>
          </cell>
          <cell r="D33">
            <v>71.255146500379738</v>
          </cell>
          <cell r="E33">
            <v>74.434969481992781</v>
          </cell>
          <cell r="F33">
            <v>62.291197694197038</v>
          </cell>
          <cell r="G33">
            <v>65.294682895579754</v>
          </cell>
          <cell r="H33">
            <v>81.084343609282996</v>
          </cell>
          <cell r="I33">
            <v>50.602243506130513</v>
          </cell>
          <cell r="J33">
            <v>48.179555025528266</v>
          </cell>
          <cell r="K33">
            <v>47.181112548512289</v>
          </cell>
          <cell r="L33">
            <v>56</v>
          </cell>
          <cell r="M33">
            <v>17</v>
          </cell>
          <cell r="N33">
            <v>66</v>
          </cell>
          <cell r="O33">
            <v>8</v>
          </cell>
        </row>
        <row r="34">
          <cell r="B34" t="str">
            <v>celkem</v>
          </cell>
          <cell r="C34">
            <v>69.893660205656758</v>
          </cell>
          <cell r="D34">
            <v>71.193990809596897</v>
          </cell>
          <cell r="E34">
            <v>72.945212136772511</v>
          </cell>
          <cell r="F34">
            <v>63.166392343269791</v>
          </cell>
          <cell r="G34">
            <v>66.915606162089759</v>
          </cell>
          <cell r="H34">
            <v>80.223733191521688</v>
          </cell>
          <cell r="I34">
            <v>50.363978211210686</v>
          </cell>
          <cell r="J34">
            <v>49.096477926732604</v>
          </cell>
          <cell r="K34">
            <v>48.106438920926962</v>
          </cell>
          <cell r="L34">
            <v>55.346704326980131</v>
          </cell>
          <cell r="M34">
            <v>16</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2012</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41244</v>
          </cell>
          <cell r="B5" t="str">
            <v>Počet důchodců</v>
          </cell>
        </row>
        <row r="6">
          <cell r="A6" t="str">
            <v>sólo</v>
          </cell>
          <cell r="B6" t="str">
            <v>muži</v>
          </cell>
          <cell r="C6">
            <v>791931</v>
          </cell>
          <cell r="D6">
            <v>540872</v>
          </cell>
          <cell r="E6">
            <v>40786</v>
          </cell>
          <cell r="F6">
            <v>209068</v>
          </cell>
          <cell r="G6">
            <v>1205</v>
          </cell>
          <cell r="H6">
            <v>1550</v>
          </cell>
          <cell r="I6">
            <v>112551</v>
          </cell>
          <cell r="J6">
            <v>33516</v>
          </cell>
          <cell r="K6">
            <v>81675</v>
          </cell>
          <cell r="L6">
            <v>6889</v>
          </cell>
          <cell r="M6">
            <v>22190</v>
          </cell>
          <cell r="N6">
            <v>1050302</v>
          </cell>
          <cell r="O6">
            <v>1</v>
          </cell>
        </row>
        <row r="7">
          <cell r="B7" t="str">
            <v>ženy</v>
          </cell>
          <cell r="C7">
            <v>929483</v>
          </cell>
          <cell r="D7">
            <v>641405</v>
          </cell>
          <cell r="E7">
            <v>33071</v>
          </cell>
          <cell r="F7">
            <v>253980</v>
          </cell>
          <cell r="G7">
            <v>1027</v>
          </cell>
          <cell r="H7">
            <v>3559</v>
          </cell>
          <cell r="I7">
            <v>93998</v>
          </cell>
          <cell r="J7">
            <v>28062</v>
          </cell>
          <cell r="K7">
            <v>75916</v>
          </cell>
          <cell r="L7">
            <v>33582</v>
          </cell>
          <cell r="M7">
            <v>23666</v>
          </cell>
          <cell r="N7">
            <v>1188266</v>
          </cell>
          <cell r="O7">
            <v>2</v>
          </cell>
        </row>
        <row r="8">
          <cell r="B8" t="str">
            <v>celkem</v>
          </cell>
          <cell r="C8">
            <v>1721414</v>
          </cell>
          <cell r="D8">
            <v>1182277</v>
          </cell>
          <cell r="E8">
            <v>73857</v>
          </cell>
          <cell r="F8">
            <v>463048</v>
          </cell>
          <cell r="G8">
            <v>2232</v>
          </cell>
          <cell r="H8">
            <v>5109</v>
          </cell>
          <cell r="I8">
            <v>206549</v>
          </cell>
          <cell r="J8">
            <v>61578</v>
          </cell>
          <cell r="K8">
            <v>157591</v>
          </cell>
          <cell r="L8">
            <v>40471</v>
          </cell>
          <cell r="M8">
            <v>45856</v>
          </cell>
          <cell r="N8">
            <v>2238568</v>
          </cell>
          <cell r="O8">
            <v>3</v>
          </cell>
        </row>
        <row r="9">
          <cell r="A9" t="str">
            <v>s V</v>
          </cell>
          <cell r="B9" t="str">
            <v>muži</v>
          </cell>
          <cell r="C9">
            <v>87679</v>
          </cell>
          <cell r="D9">
            <v>70186</v>
          </cell>
          <cell r="E9">
            <v>5866</v>
          </cell>
          <cell r="F9">
            <v>11527</v>
          </cell>
          <cell r="G9">
            <v>100</v>
          </cell>
          <cell r="H9">
            <v>63</v>
          </cell>
          <cell r="I9">
            <v>1902</v>
          </cell>
          <cell r="J9">
            <v>218</v>
          </cell>
          <cell r="K9">
            <v>563</v>
          </cell>
          <cell r="N9">
            <v>90425</v>
          </cell>
          <cell r="O9">
            <v>1</v>
          </cell>
        </row>
        <row r="10">
          <cell r="B10" t="str">
            <v>ženy</v>
          </cell>
          <cell r="C10">
            <v>519961</v>
          </cell>
          <cell r="D10">
            <v>442773</v>
          </cell>
          <cell r="E10">
            <v>30209</v>
          </cell>
          <cell r="F10">
            <v>46515</v>
          </cell>
          <cell r="G10">
            <v>464</v>
          </cell>
          <cell r="H10">
            <v>6994</v>
          </cell>
          <cell r="I10">
            <v>7389</v>
          </cell>
          <cell r="J10">
            <v>816</v>
          </cell>
          <cell r="K10">
            <v>1903</v>
          </cell>
          <cell r="N10">
            <v>537063</v>
          </cell>
          <cell r="O10">
            <v>2</v>
          </cell>
        </row>
        <row r="11">
          <cell r="B11" t="str">
            <v>celkem</v>
          </cell>
          <cell r="C11">
            <v>607640</v>
          </cell>
          <cell r="D11">
            <v>512959</v>
          </cell>
          <cell r="E11">
            <v>36075</v>
          </cell>
          <cell r="F11">
            <v>58042</v>
          </cell>
          <cell r="G11">
            <v>564</v>
          </cell>
          <cell r="H11">
            <v>7057</v>
          </cell>
          <cell r="I11">
            <v>9291</v>
          </cell>
          <cell r="J11">
            <v>1034</v>
          </cell>
          <cell r="K11">
            <v>2466</v>
          </cell>
          <cell r="N11">
            <v>627488</v>
          </cell>
          <cell r="O11">
            <v>3</v>
          </cell>
        </row>
        <row r="12">
          <cell r="A12" t="str">
            <v>celkem</v>
          </cell>
          <cell r="B12" t="str">
            <v>muži</v>
          </cell>
          <cell r="C12">
            <v>879610</v>
          </cell>
          <cell r="D12">
            <v>611058</v>
          </cell>
          <cell r="E12">
            <v>46652</v>
          </cell>
          <cell r="F12">
            <v>220595</v>
          </cell>
          <cell r="G12">
            <v>1305</v>
          </cell>
          <cell r="H12">
            <v>1613</v>
          </cell>
          <cell r="I12">
            <v>114453</v>
          </cell>
          <cell r="J12">
            <v>33734</v>
          </cell>
          <cell r="K12">
            <v>82238</v>
          </cell>
          <cell r="L12">
            <v>6889</v>
          </cell>
          <cell r="M12">
            <v>22190</v>
          </cell>
          <cell r="N12">
            <v>1140727</v>
          </cell>
          <cell r="O12">
            <v>1</v>
          </cell>
        </row>
        <row r="13">
          <cell r="B13" t="str">
            <v>ženy</v>
          </cell>
          <cell r="C13">
            <v>1449444</v>
          </cell>
          <cell r="D13">
            <v>1084178</v>
          </cell>
          <cell r="E13">
            <v>63280</v>
          </cell>
          <cell r="F13">
            <v>300495</v>
          </cell>
          <cell r="G13">
            <v>1491</v>
          </cell>
          <cell r="H13">
            <v>10553</v>
          </cell>
          <cell r="I13">
            <v>101387</v>
          </cell>
          <cell r="J13">
            <v>28878</v>
          </cell>
          <cell r="K13">
            <v>77819</v>
          </cell>
          <cell r="L13">
            <v>33582</v>
          </cell>
          <cell r="M13">
            <v>23666</v>
          </cell>
          <cell r="N13">
            <v>1725329</v>
          </cell>
          <cell r="O13">
            <v>2</v>
          </cell>
        </row>
        <row r="14">
          <cell r="B14" t="str">
            <v>celkem</v>
          </cell>
          <cell r="C14">
            <v>2329054</v>
          </cell>
          <cell r="D14">
            <v>1695236</v>
          </cell>
          <cell r="E14">
            <v>109932</v>
          </cell>
          <cell r="F14">
            <v>521090</v>
          </cell>
          <cell r="G14">
            <v>2796</v>
          </cell>
          <cell r="H14">
            <v>12166</v>
          </cell>
          <cell r="I14">
            <v>215840</v>
          </cell>
          <cell r="J14">
            <v>62612</v>
          </cell>
          <cell r="K14">
            <v>160057</v>
          </cell>
          <cell r="L14">
            <v>40471</v>
          </cell>
          <cell r="M14">
            <v>45856</v>
          </cell>
          <cell r="N14">
            <v>2866056</v>
          </cell>
          <cell r="O14">
            <v>3</v>
          </cell>
        </row>
        <row r="15">
          <cell r="B15" t="str">
            <v xml:space="preserve">Průměrná výše důchodu </v>
          </cell>
        </row>
        <row r="16">
          <cell r="A16" t="str">
            <v>sólo</v>
          </cell>
          <cell r="B16" t="str">
            <v>muži</v>
          </cell>
          <cell r="C16">
            <v>11962.17004764304</v>
          </cell>
          <cell r="D16">
            <v>12472</v>
          </cell>
          <cell r="E16">
            <v>11396</v>
          </cell>
          <cell r="F16">
            <v>10762</v>
          </cell>
          <cell r="G16">
            <v>10074</v>
          </cell>
          <cell r="H16">
            <v>4285.1419354838708</v>
          </cell>
          <cell r="I16">
            <v>10597</v>
          </cell>
          <cell r="J16">
            <v>6997</v>
          </cell>
          <cell r="K16">
            <v>6336</v>
          </cell>
          <cell r="L16">
            <v>6076</v>
          </cell>
          <cell r="M16">
            <v>5534</v>
          </cell>
          <cell r="N16">
            <v>11033.672238080095</v>
          </cell>
          <cell r="O16">
            <v>4</v>
          </cell>
        </row>
        <row r="17">
          <cell r="B17" t="str">
            <v>ženy</v>
          </cell>
          <cell r="C17">
            <v>9797.1017630230999</v>
          </cell>
          <cell r="D17">
            <v>10264</v>
          </cell>
          <cell r="E17">
            <v>9100</v>
          </cell>
          <cell r="F17">
            <v>8718</v>
          </cell>
          <cell r="G17">
            <v>7596</v>
          </cell>
          <cell r="H17">
            <v>4477.8479910087099</v>
          </cell>
          <cell r="I17">
            <v>9596</v>
          </cell>
          <cell r="J17">
            <v>6375</v>
          </cell>
          <cell r="K17">
            <v>5683</v>
          </cell>
          <cell r="L17">
            <v>7104</v>
          </cell>
          <cell r="M17">
            <v>5554</v>
          </cell>
          <cell r="N17">
            <v>9261.0582066641637</v>
          </cell>
          <cell r="O17">
            <v>5</v>
          </cell>
        </row>
        <row r="18">
          <cell r="B18" t="str">
            <v>celkem</v>
          </cell>
          <cell r="C18">
            <v>10793.002740189169</v>
          </cell>
          <cell r="D18">
            <v>11274</v>
          </cell>
          <cell r="E18">
            <v>10368</v>
          </cell>
          <cell r="F18">
            <v>9641</v>
          </cell>
          <cell r="G18">
            <v>8934</v>
          </cell>
          <cell r="H18">
            <v>4419.6412213740459</v>
          </cell>
          <cell r="I18">
            <v>10141</v>
          </cell>
          <cell r="J18">
            <v>6714</v>
          </cell>
          <cell r="K18">
            <v>6021</v>
          </cell>
          <cell r="L18">
            <v>6929.0131699241429</v>
          </cell>
          <cell r="M18">
            <v>5544</v>
          </cell>
          <cell r="N18">
            <v>10092.639555733844</v>
          </cell>
          <cell r="O18">
            <v>6</v>
          </cell>
        </row>
        <row r="19">
          <cell r="A19" t="str">
            <v>s V</v>
          </cell>
          <cell r="B19" t="str">
            <v>muži</v>
          </cell>
          <cell r="C19">
            <v>13277.264031295977</v>
          </cell>
          <cell r="D19">
            <v>13461</v>
          </cell>
          <cell r="E19">
            <v>12989</v>
          </cell>
          <cell r="F19">
            <v>12319</v>
          </cell>
          <cell r="G19">
            <v>11689</v>
          </cell>
          <cell r="H19">
            <v>6268.8412698412694</v>
          </cell>
          <cell r="I19">
            <v>13356</v>
          </cell>
          <cell r="J19">
            <v>9233</v>
          </cell>
          <cell r="K19">
            <v>8674</v>
          </cell>
          <cell r="N19">
            <v>13236</v>
          </cell>
          <cell r="O19">
            <v>4</v>
          </cell>
        </row>
        <row r="20">
          <cell r="B20" t="str">
            <v>ženy</v>
          </cell>
          <cell r="C20">
            <v>11724.814868807469</v>
          </cell>
          <cell r="D20">
            <v>11846</v>
          </cell>
          <cell r="E20">
            <v>11179</v>
          </cell>
          <cell r="F20">
            <v>10941</v>
          </cell>
          <cell r="G20">
            <v>10195</v>
          </cell>
          <cell r="H20">
            <v>9165.5501858736061</v>
          </cell>
          <cell r="I20">
            <v>12011</v>
          </cell>
          <cell r="J20">
            <v>9061</v>
          </cell>
          <cell r="K20">
            <v>8664</v>
          </cell>
          <cell r="N20">
            <v>11680</v>
          </cell>
          <cell r="O20">
            <v>5</v>
          </cell>
        </row>
        <row r="21">
          <cell r="B21" t="str">
            <v>celkem</v>
          </cell>
          <cell r="C21">
            <v>11948.824463498124</v>
          </cell>
          <cell r="D21">
            <v>12066.973586582943</v>
          </cell>
          <cell r="E21">
            <v>11473.316285516286</v>
          </cell>
          <cell r="F21">
            <v>11214.667447710279</v>
          </cell>
          <cell r="G21">
            <v>10459.893617021276</v>
          </cell>
          <cell r="H21">
            <v>9139.6903783477392</v>
          </cell>
          <cell r="I21">
            <v>12286.340652244107</v>
          </cell>
          <cell r="J21">
            <v>9097.2630560928428</v>
          </cell>
          <cell r="K21">
            <v>8666.2830494728296</v>
          </cell>
          <cell r="N21">
            <v>11904.229467336427</v>
          </cell>
          <cell r="O21">
            <v>6</v>
          </cell>
        </row>
        <row r="22">
          <cell r="A22" t="str">
            <v>celkem</v>
          </cell>
          <cell r="B22" t="str">
            <v>muži</v>
          </cell>
          <cell r="C22">
            <v>12093.257831311605</v>
          </cell>
          <cell r="D22">
            <v>12585.596342736697</v>
          </cell>
          <cell r="E22">
            <v>11596.303052387893</v>
          </cell>
          <cell r="F22">
            <v>10843.35968176976</v>
          </cell>
          <cell r="G22">
            <v>10197.75478927203</v>
          </cell>
          <cell r="H22">
            <v>4362.6205827650338</v>
          </cell>
          <cell r="I22">
            <v>10642.849545228173</v>
          </cell>
          <cell r="J22">
            <v>7011.4497539574313</v>
          </cell>
          <cell r="K22">
            <v>6352.0059096767918</v>
          </cell>
          <cell r="L22">
            <v>6076</v>
          </cell>
          <cell r="M22">
            <v>5534</v>
          </cell>
          <cell r="N22">
            <v>11208</v>
          </cell>
          <cell r="O22">
            <v>4</v>
          </cell>
        </row>
        <row r="23">
          <cell r="B23" t="str">
            <v>ženy</v>
          </cell>
          <cell r="C23">
            <v>10488.632884057612</v>
          </cell>
          <cell r="D23">
            <v>10910.081073403077</v>
          </cell>
          <cell r="E23">
            <v>10092.485951327433</v>
          </cell>
          <cell r="F23">
            <v>9062.1083711875399</v>
          </cell>
          <cell r="G23">
            <v>8404.8101945003345</v>
          </cell>
          <cell r="H23">
            <v>7584.6222875011845</v>
          </cell>
          <cell r="I23">
            <v>9772.0031858127768</v>
          </cell>
          <cell r="J23">
            <v>6450.8977768543527</v>
          </cell>
          <cell r="K23">
            <v>5755.8979169611539</v>
          </cell>
          <cell r="L23">
            <v>7104</v>
          </cell>
          <cell r="M23">
            <v>5554</v>
          </cell>
          <cell r="N23">
            <v>10014</v>
          </cell>
          <cell r="O23">
            <v>5</v>
          </cell>
        </row>
        <row r="24">
          <cell r="B24" t="str">
            <v>celkem</v>
          </cell>
          <cell r="C24">
            <v>11094.551571582282</v>
          </cell>
          <cell r="D24">
            <v>11513.944726279999</v>
          </cell>
          <cell r="E24">
            <v>10730.717725503038</v>
          </cell>
          <cell r="F24">
            <v>9816.2841275019673</v>
          </cell>
          <cell r="G24">
            <v>9241.7982832618018</v>
          </cell>
          <cell r="H24">
            <v>7157.549071181983</v>
          </cell>
          <cell r="I24">
            <v>10233.347850259452</v>
          </cell>
          <cell r="J24">
            <v>6753.3581741519201</v>
          </cell>
          <cell r="K24">
            <v>6061.7559057085909</v>
          </cell>
          <cell r="L24">
            <v>6929.0131699241429</v>
          </cell>
          <cell r="M24">
            <v>5544</v>
          </cell>
          <cell r="N24">
            <v>10490</v>
          </cell>
          <cell r="O24">
            <v>6</v>
          </cell>
        </row>
        <row r="25">
          <cell r="B25" t="str">
            <v xml:space="preserve">Průměrný věk důchodců </v>
          </cell>
        </row>
        <row r="26">
          <cell r="A26" t="str">
            <v>sólo</v>
          </cell>
          <cell r="B26" t="str">
            <v>muži</v>
          </cell>
          <cell r="C26">
            <v>69.992751893788721</v>
          </cell>
          <cell r="D26">
            <v>71</v>
          </cell>
          <cell r="E26">
            <v>72</v>
          </cell>
          <cell r="F26">
            <v>66</v>
          </cell>
          <cell r="G26">
            <v>70</v>
          </cell>
          <cell r="H26">
            <v>74.816129032258061</v>
          </cell>
          <cell r="I26">
            <v>50</v>
          </cell>
          <cell r="J26">
            <v>50</v>
          </cell>
          <cell r="K26">
            <v>50</v>
          </cell>
          <cell r="L26">
            <v>53</v>
          </cell>
          <cell r="M26">
            <v>16</v>
          </cell>
          <cell r="N26">
            <v>64.214448796631828</v>
          </cell>
          <cell r="O26">
            <v>7</v>
          </cell>
        </row>
        <row r="27">
          <cell r="B27" t="str">
            <v>ženy</v>
          </cell>
          <cell r="C27">
            <v>66.983009909810079</v>
          </cell>
          <cell r="D27">
            <v>69</v>
          </cell>
          <cell r="E27">
            <v>72</v>
          </cell>
          <cell r="F27">
            <v>63</v>
          </cell>
          <cell r="G27">
            <v>66</v>
          </cell>
          <cell r="H27">
            <v>77.661140769879182</v>
          </cell>
          <cell r="I27">
            <v>50</v>
          </cell>
          <cell r="J27">
            <v>48</v>
          </cell>
          <cell r="K27">
            <v>48</v>
          </cell>
          <cell r="L27">
            <v>57</v>
          </cell>
          <cell r="M27">
            <v>17</v>
          </cell>
          <cell r="N27">
            <v>63.109030301296173</v>
          </cell>
          <cell r="O27">
            <v>8</v>
          </cell>
        </row>
        <row r="28">
          <cell r="B28" t="str">
            <v>celkem</v>
          </cell>
          <cell r="C28">
            <v>68.989279162363033</v>
          </cell>
          <cell r="D28">
            <v>70</v>
          </cell>
          <cell r="E28">
            <v>72</v>
          </cell>
          <cell r="F28">
            <v>64</v>
          </cell>
          <cell r="G28">
            <v>68</v>
          </cell>
          <cell r="H28">
            <v>76.775494225875903</v>
          </cell>
          <cell r="I28">
            <v>50</v>
          </cell>
          <cell r="J28">
            <v>50</v>
          </cell>
          <cell r="K28">
            <v>49</v>
          </cell>
          <cell r="L28">
            <v>56.319117392700946</v>
          </cell>
          <cell r="M28">
            <v>17</v>
          </cell>
          <cell r="N28">
            <v>63.631455466173016</v>
          </cell>
          <cell r="O28">
            <v>9</v>
          </cell>
        </row>
        <row r="29">
          <cell r="A29" t="str">
            <v>s V</v>
          </cell>
          <cell r="B29" t="str">
            <v>muži</v>
          </cell>
          <cell r="C29">
            <v>76.543528096807677</v>
          </cell>
          <cell r="D29">
            <v>78</v>
          </cell>
          <cell r="E29">
            <v>76</v>
          </cell>
          <cell r="F29">
            <v>68</v>
          </cell>
          <cell r="G29">
            <v>71</v>
          </cell>
          <cell r="H29">
            <v>79.714285714285708</v>
          </cell>
          <cell r="I29">
            <v>59</v>
          </cell>
          <cell r="J29">
            <v>58</v>
          </cell>
          <cell r="K29">
            <v>58</v>
          </cell>
          <cell r="N29">
            <v>76</v>
          </cell>
          <cell r="O29">
            <v>7</v>
          </cell>
        </row>
        <row r="30">
          <cell r="B30" t="str">
            <v>ženy</v>
          </cell>
          <cell r="C30">
            <v>75.918465038724065</v>
          </cell>
          <cell r="D30">
            <v>77</v>
          </cell>
          <cell r="E30">
            <v>77</v>
          </cell>
          <cell r="F30">
            <v>65</v>
          </cell>
          <cell r="G30">
            <v>68</v>
          </cell>
          <cell r="H30">
            <v>83.873891907349162</v>
          </cell>
          <cell r="I30">
            <v>59</v>
          </cell>
          <cell r="J30">
            <v>55</v>
          </cell>
          <cell r="K30">
            <v>55</v>
          </cell>
          <cell r="N30">
            <v>76</v>
          </cell>
          <cell r="O30">
            <v>8</v>
          </cell>
        </row>
        <row r="31">
          <cell r="B31" t="str">
            <v>celkem</v>
          </cell>
          <cell r="C31">
            <v>76.008658087025211</v>
          </cell>
          <cell r="D31">
            <v>77.136825750206157</v>
          </cell>
          <cell r="E31">
            <v>76.837394317394313</v>
          </cell>
          <cell r="F31">
            <v>65.595792701836601</v>
          </cell>
          <cell r="G31">
            <v>68.531914893617028</v>
          </cell>
          <cell r="H31">
            <v>83.836757829105849</v>
          </cell>
          <cell r="I31">
            <v>59</v>
          </cell>
          <cell r="J31">
            <v>55.632495164410059</v>
          </cell>
          <cell r="K31">
            <v>55.68491484184915</v>
          </cell>
          <cell r="N31">
            <v>76</v>
          </cell>
          <cell r="O31">
            <v>9</v>
          </cell>
        </row>
        <row r="32">
          <cell r="A32" t="str">
            <v>celkem</v>
          </cell>
          <cell r="B32" t="str">
            <v>muži</v>
          </cell>
          <cell r="C32">
            <v>70.645729357328804</v>
          </cell>
          <cell r="D32">
            <v>71.804018603798653</v>
          </cell>
          <cell r="E32">
            <v>72.502958072537083</v>
          </cell>
          <cell r="F32">
            <v>66.104508261746645</v>
          </cell>
          <cell r="G32">
            <v>70.076628352490417</v>
          </cell>
          <cell r="H32">
            <v>75.007439553626782</v>
          </cell>
          <cell r="I32">
            <v>50.149563576315167</v>
          </cell>
          <cell r="J32">
            <v>50.051698583031957</v>
          </cell>
          <cell r="K32">
            <v>50.054767868868403</v>
          </cell>
          <cell r="L32">
            <v>53</v>
          </cell>
          <cell r="M32">
            <v>16</v>
          </cell>
          <cell r="N32">
            <v>65</v>
          </cell>
          <cell r="O32">
            <v>7</v>
          </cell>
        </row>
        <row r="33">
          <cell r="B33" t="str">
            <v>ženy</v>
          </cell>
          <cell r="C33">
            <v>70.188437773380684</v>
          </cell>
          <cell r="D33">
            <v>72.267160927449183</v>
          </cell>
          <cell r="E33">
            <v>74.386931099873578</v>
          </cell>
          <cell r="F33">
            <v>63.309589177856537</v>
          </cell>
          <cell r="G33">
            <v>66.622401073105294</v>
          </cell>
          <cell r="H33">
            <v>81.778641144698184</v>
          </cell>
          <cell r="I33">
            <v>50.655912493712215</v>
          </cell>
          <cell r="J33">
            <v>48.197797631414915</v>
          </cell>
          <cell r="K33">
            <v>48.171179274984262</v>
          </cell>
          <cell r="L33">
            <v>57</v>
          </cell>
          <cell r="M33">
            <v>17</v>
          </cell>
          <cell r="N33">
            <v>67</v>
          </cell>
          <cell r="O33">
            <v>8</v>
          </cell>
        </row>
        <row r="34">
          <cell r="B34" t="str">
            <v>celkem</v>
          </cell>
          <cell r="C34">
            <v>70.820604417072346</v>
          </cell>
          <cell r="D34">
            <v>72.159521742105525</v>
          </cell>
          <cell r="E34">
            <v>73.587426772914171</v>
          </cell>
          <cell r="F34">
            <v>64.177748565506917</v>
          </cell>
          <cell r="G34">
            <v>68.107296137339063</v>
          </cell>
          <cell r="H34">
            <v>80.87144501068552</v>
          </cell>
          <cell r="I34">
            <v>50.387411971830986</v>
          </cell>
          <cell r="J34">
            <v>50.093017312975149</v>
          </cell>
          <cell r="K34">
            <v>49.102994558188648</v>
          </cell>
          <cell r="L34">
            <v>56.319117392700946</v>
          </cell>
          <cell r="M34">
            <v>17</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Normal="100" workbookViewId="0"/>
  </sheetViews>
  <sheetFormatPr defaultRowHeight="12.75"/>
  <cols>
    <col min="1" max="1" width="15.28515625" style="11" customWidth="1"/>
    <col min="2" max="10" width="9.140625" style="11"/>
    <col min="11" max="11" width="16.28515625" style="11" customWidth="1"/>
    <col min="12" max="16384" width="9.140625" style="11"/>
  </cols>
  <sheetData>
    <row r="1" spans="1:13" ht="15" customHeight="1">
      <c r="A1" s="18" t="s">
        <v>14</v>
      </c>
      <c r="K1" s="21" t="s">
        <v>15</v>
      </c>
    </row>
    <row r="2" spans="1:13" ht="15" customHeight="1">
      <c r="A2" s="1"/>
      <c r="K2" s="6"/>
    </row>
    <row r="3" spans="1:13" ht="15" customHeight="1">
      <c r="A3" s="15" t="s">
        <v>12</v>
      </c>
      <c r="K3" s="16" t="s">
        <v>13</v>
      </c>
    </row>
    <row r="4" spans="1:13">
      <c r="A4" s="366" t="s">
        <v>536</v>
      </c>
      <c r="B4" s="11" t="s">
        <v>665</v>
      </c>
      <c r="K4" s="367" t="s">
        <v>536</v>
      </c>
      <c r="L4" s="12" t="s">
        <v>666</v>
      </c>
      <c r="M4" s="12"/>
    </row>
    <row r="5" spans="1:13">
      <c r="A5" s="366" t="s">
        <v>539</v>
      </c>
      <c r="B5" s="11" t="s">
        <v>537</v>
      </c>
      <c r="K5" s="367" t="s">
        <v>539</v>
      </c>
      <c r="L5" s="12" t="s">
        <v>538</v>
      </c>
      <c r="M5" s="12"/>
    </row>
    <row r="6" spans="1:13">
      <c r="A6" s="366" t="s">
        <v>540</v>
      </c>
      <c r="B6" s="11" t="s">
        <v>671</v>
      </c>
      <c r="K6" s="367" t="s">
        <v>540</v>
      </c>
      <c r="L6" s="12" t="s">
        <v>674</v>
      </c>
      <c r="M6" s="12"/>
    </row>
    <row r="7" spans="1:13">
      <c r="A7" s="366" t="s">
        <v>545</v>
      </c>
      <c r="B7" s="11" t="s">
        <v>672</v>
      </c>
      <c r="K7" s="367" t="s">
        <v>545</v>
      </c>
      <c r="L7" s="12" t="s">
        <v>675</v>
      </c>
      <c r="M7" s="12"/>
    </row>
    <row r="8" spans="1:13">
      <c r="A8" s="366" t="s">
        <v>546</v>
      </c>
      <c r="B8" s="11" t="s">
        <v>541</v>
      </c>
      <c r="K8" s="367" t="s">
        <v>546</v>
      </c>
      <c r="L8" s="12" t="s">
        <v>544</v>
      </c>
      <c r="M8" s="12"/>
    </row>
    <row r="9" spans="1:13">
      <c r="A9" s="366" t="s">
        <v>547</v>
      </c>
      <c r="B9" s="11" t="s">
        <v>673</v>
      </c>
      <c r="K9" s="367" t="s">
        <v>547</v>
      </c>
      <c r="L9" s="12" t="s">
        <v>676</v>
      </c>
      <c r="M9" s="12"/>
    </row>
    <row r="10" spans="1:13">
      <c r="A10" s="366" t="s">
        <v>548</v>
      </c>
      <c r="B10" s="11" t="s">
        <v>680</v>
      </c>
      <c r="K10" s="367" t="s">
        <v>548</v>
      </c>
      <c r="L10" s="12" t="s">
        <v>682</v>
      </c>
      <c r="M10" s="12"/>
    </row>
    <row r="11" spans="1:13">
      <c r="A11" s="366" t="s">
        <v>549</v>
      </c>
      <c r="B11" s="11" t="s">
        <v>681</v>
      </c>
      <c r="K11" s="367" t="s">
        <v>549</v>
      </c>
      <c r="L11" s="12" t="s">
        <v>683</v>
      </c>
      <c r="M11" s="12"/>
    </row>
    <row r="12" spans="1:13">
      <c r="A12" s="366" t="s">
        <v>552</v>
      </c>
      <c r="B12" s="11" t="s">
        <v>550</v>
      </c>
      <c r="K12" s="367" t="s">
        <v>552</v>
      </c>
      <c r="L12" s="12" t="s">
        <v>551</v>
      </c>
      <c r="M12" s="12"/>
    </row>
    <row r="13" spans="1:13">
      <c r="A13" s="366" t="s">
        <v>555</v>
      </c>
      <c r="B13" s="11" t="s">
        <v>553</v>
      </c>
      <c r="K13" s="367" t="s">
        <v>555</v>
      </c>
      <c r="L13" s="12" t="s">
        <v>554</v>
      </c>
      <c r="M13" s="12"/>
    </row>
    <row r="14" spans="1:13">
      <c r="A14" s="366" t="s">
        <v>556</v>
      </c>
      <c r="B14" s="11" t="s">
        <v>557</v>
      </c>
      <c r="K14" s="367" t="s">
        <v>556</v>
      </c>
      <c r="L14" s="12" t="s">
        <v>558</v>
      </c>
      <c r="M14" s="12"/>
    </row>
    <row r="15" spans="1:13">
      <c r="A15" s="366" t="s">
        <v>561</v>
      </c>
      <c r="B15" s="11" t="s">
        <v>559</v>
      </c>
      <c r="K15" s="367" t="s">
        <v>561</v>
      </c>
      <c r="L15" s="12" t="s">
        <v>560</v>
      </c>
      <c r="M15" s="12"/>
    </row>
    <row r="16" spans="1:13">
      <c r="A16" s="366" t="s">
        <v>563</v>
      </c>
      <c r="B16" s="11" t="s">
        <v>562</v>
      </c>
      <c r="K16" s="367" t="s">
        <v>563</v>
      </c>
      <c r="L16" s="12" t="s">
        <v>564</v>
      </c>
      <c r="M16" s="12"/>
    </row>
    <row r="17" spans="1:13">
      <c r="A17" s="366" t="s">
        <v>567</v>
      </c>
      <c r="B17" s="11" t="s">
        <v>565</v>
      </c>
      <c r="K17" s="367" t="s">
        <v>567</v>
      </c>
      <c r="L17" s="12" t="s">
        <v>566</v>
      </c>
      <c r="M17" s="12"/>
    </row>
    <row r="18" spans="1:13">
      <c r="A18" s="366" t="s">
        <v>568</v>
      </c>
      <c r="B18" s="11" t="s">
        <v>678</v>
      </c>
      <c r="K18" s="367" t="s">
        <v>568</v>
      </c>
      <c r="L18" s="12" t="s">
        <v>679</v>
      </c>
      <c r="M18" s="12"/>
    </row>
    <row r="19" spans="1:13" ht="15">
      <c r="K19"/>
      <c r="L19" s="12"/>
      <c r="M19" s="12"/>
    </row>
    <row r="20" spans="1:13" ht="15">
      <c r="A20"/>
      <c r="K20"/>
      <c r="L20" s="12"/>
      <c r="M20" s="12"/>
    </row>
    <row r="21" spans="1:13" ht="15">
      <c r="A21"/>
      <c r="K21"/>
      <c r="L21" s="12"/>
      <c r="M21" s="12"/>
    </row>
    <row r="22" spans="1:13" ht="15">
      <c r="A22"/>
      <c r="K22"/>
      <c r="L22" s="12"/>
      <c r="M22" s="12"/>
    </row>
    <row r="23" spans="1:13">
      <c r="A23" s="17"/>
    </row>
    <row r="24" spans="1:13" ht="15" customHeight="1">
      <c r="A24" s="15"/>
      <c r="K24" s="16"/>
    </row>
    <row r="25" spans="1:13">
      <c r="A25" s="13"/>
      <c r="K25" s="14"/>
      <c r="L25" s="12"/>
    </row>
    <row r="26" spans="1:13">
      <c r="A26" s="13"/>
      <c r="K26" s="14"/>
      <c r="L26" s="12"/>
    </row>
    <row r="27" spans="1:13">
      <c r="A27" s="13"/>
      <c r="K27" s="14"/>
      <c r="L27" s="12"/>
    </row>
    <row r="28" spans="1:13">
      <c r="A28" s="13"/>
      <c r="K28" s="14"/>
      <c r="L28" s="12"/>
    </row>
    <row r="29" spans="1:13">
      <c r="A29" s="13"/>
      <c r="K29" s="14"/>
      <c r="L29" s="12"/>
    </row>
    <row r="30" spans="1:13">
      <c r="A30" s="13"/>
      <c r="K30" s="14"/>
      <c r="L30" s="12"/>
    </row>
    <row r="31" spans="1:13">
      <c r="A31" s="13"/>
      <c r="K31" s="14"/>
      <c r="L31" s="12"/>
    </row>
    <row r="32" spans="1:13">
      <c r="A32" s="13"/>
      <c r="K32" s="14"/>
      <c r="L32" s="12"/>
    </row>
    <row r="33" spans="1:12">
      <c r="A33" s="13"/>
      <c r="K33" s="14"/>
      <c r="L33" s="12"/>
    </row>
    <row r="34" spans="1:12">
      <c r="A34" s="13"/>
      <c r="K34" s="14"/>
      <c r="L34" s="12"/>
    </row>
    <row r="35" spans="1:12">
      <c r="A35" s="13"/>
      <c r="K35" s="14"/>
      <c r="L35" s="12"/>
    </row>
    <row r="36" spans="1:12">
      <c r="A36" s="13"/>
      <c r="K36" s="14"/>
      <c r="L36" s="12"/>
    </row>
    <row r="37" spans="1:12">
      <c r="A37" s="13"/>
      <c r="K37" s="14"/>
      <c r="L37" s="12"/>
    </row>
    <row r="38" spans="1:12">
      <c r="A38" s="13"/>
      <c r="K38" s="14"/>
      <c r="L38" s="12"/>
    </row>
    <row r="39" spans="1:12">
      <c r="A39" s="13"/>
      <c r="K39" s="14"/>
      <c r="L39" s="12"/>
    </row>
    <row r="40" spans="1:12">
      <c r="A40" s="13"/>
      <c r="K40" s="14"/>
      <c r="L40" s="12"/>
    </row>
    <row r="41" spans="1:12">
      <c r="A41" s="13"/>
      <c r="K41" s="14"/>
      <c r="L41" s="12"/>
    </row>
    <row r="42" spans="1:12">
      <c r="A42" s="13"/>
      <c r="K42" s="14"/>
      <c r="L42" s="12"/>
    </row>
    <row r="43" spans="1:12">
      <c r="A43" s="13"/>
      <c r="K43" s="14"/>
      <c r="L43" s="12"/>
    </row>
    <row r="44" spans="1:12">
      <c r="A44" s="13"/>
      <c r="K44" s="14"/>
      <c r="L44" s="12"/>
    </row>
    <row r="45" spans="1:12">
      <c r="A45" s="13"/>
      <c r="K45" s="14"/>
      <c r="L45" s="12"/>
    </row>
  </sheetData>
  <hyperlinks>
    <hyperlink ref="A4" location="'6-1.'!A1" display="6-1."/>
    <hyperlink ref="K4" location="'6-1.'!A1" display="6-1."/>
    <hyperlink ref="A5" location="'6-2.'!A1" display="6-2."/>
    <hyperlink ref="K5" location="'6-2.'!A1" display="6-2."/>
    <hyperlink ref="A6" location="'6-3.'!A1" display="6-3."/>
    <hyperlink ref="K6" location="'6-3.'!A1" display="6-3."/>
    <hyperlink ref="A7" location="'6-4.'!A1" display="6-4."/>
    <hyperlink ref="K7" location="'6-4.'!A1" display="6-4."/>
    <hyperlink ref="A8" location="'6-5.'!A1" display="6-5."/>
    <hyperlink ref="K8" location="'6-5.'!A1" display="6-5."/>
    <hyperlink ref="A9" location="'6-6.'!A1" display="6-6."/>
    <hyperlink ref="K9" location="'6-6.'!A1" display="6-6."/>
    <hyperlink ref="A10" location="'6-7. a 6-8.'!A1" display="6-7."/>
    <hyperlink ref="A11" location="'6-7. a 6-8.'!A1" display="6-8."/>
    <hyperlink ref="K10" location="'6-7. a 6-8.'!A1" display="6-7."/>
    <hyperlink ref="K11" location="'6-7. a 6-8.'!A1" display="6-8."/>
    <hyperlink ref="A12" location="'6-9.'!A1" display="6-9."/>
    <hyperlink ref="K12" location="'6-9.'!A1" display="6-9."/>
    <hyperlink ref="A13" location="'6-10.'!A1" display="6-10."/>
    <hyperlink ref="K13" location="'6-10.'!A1" display="6-10."/>
    <hyperlink ref="A14" location="'6-11.'!A1" display="6-11."/>
    <hyperlink ref="K14" location="'6-11.'!A1" display="6-11."/>
    <hyperlink ref="A15" location="'6-12.'!A1" display="6-12."/>
    <hyperlink ref="K15" location="'6-12.'!A1" display="6-12."/>
    <hyperlink ref="A16" location="'6-13.'!A1" display="6-13."/>
    <hyperlink ref="A17" location="'6-14.'!A1" display="5-14."/>
    <hyperlink ref="A18" location="'6-15.'!A1" display="6-15."/>
    <hyperlink ref="K16" location="'6-13.'!A1" display="6-13."/>
    <hyperlink ref="K17" location="'6-14.'!A1" display="6-14."/>
    <hyperlink ref="K18" location="'6-15.'!A1" display="6-15."/>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heetViews>
  <sheetFormatPr defaultColWidth="9.140625" defaultRowHeight="12.75"/>
  <cols>
    <col min="1" max="1" width="12.42578125" style="113" customWidth="1"/>
    <col min="2" max="2" width="8.140625" style="113" customWidth="1"/>
    <col min="3" max="10" width="7.7109375" style="113" customWidth="1"/>
    <col min="11" max="11" width="12.42578125" style="113" customWidth="1"/>
    <col min="12" max="16384" width="9.140625" style="113"/>
  </cols>
  <sheetData>
    <row r="1" spans="1:13" ht="15">
      <c r="A1" s="112" t="s">
        <v>14</v>
      </c>
      <c r="K1" s="7" t="s">
        <v>15</v>
      </c>
      <c r="M1" s="373" t="s">
        <v>640</v>
      </c>
    </row>
    <row r="2" spans="1:13">
      <c r="A2" s="112"/>
    </row>
    <row r="3" spans="1:13">
      <c r="A3" s="112" t="s">
        <v>286</v>
      </c>
      <c r="B3" s="264"/>
      <c r="C3" s="264"/>
      <c r="D3" s="264"/>
      <c r="E3" s="264"/>
      <c r="F3" s="264"/>
    </row>
    <row r="4" spans="1:13">
      <c r="A4" s="265" t="s">
        <v>287</v>
      </c>
    </row>
    <row r="5" spans="1:13">
      <c r="A5" s="266" t="s">
        <v>288</v>
      </c>
      <c r="B5" s="266"/>
      <c r="C5" s="266"/>
      <c r="D5" s="266"/>
      <c r="E5" s="267"/>
      <c r="H5" s="268"/>
      <c r="I5" s="268"/>
      <c r="J5" s="268"/>
      <c r="K5" s="269" t="s">
        <v>126</v>
      </c>
    </row>
    <row r="6" spans="1:13">
      <c r="A6" s="193" t="s">
        <v>127</v>
      </c>
      <c r="K6" s="118" t="s">
        <v>289</v>
      </c>
    </row>
    <row r="7" spans="1:13" ht="13.5" thickBot="1">
      <c r="A7" s="193" t="s">
        <v>625</v>
      </c>
      <c r="E7" s="198"/>
      <c r="F7" s="198"/>
      <c r="G7" s="198"/>
      <c r="H7" s="198"/>
      <c r="I7" s="198"/>
      <c r="J7" s="198"/>
      <c r="K7" s="118" t="s">
        <v>626</v>
      </c>
    </row>
    <row r="8" spans="1:13" ht="13.5" thickBot="1">
      <c r="A8" s="270" t="s">
        <v>290</v>
      </c>
      <c r="B8" s="120">
        <v>2000</v>
      </c>
      <c r="C8" s="120">
        <v>2005</v>
      </c>
      <c r="D8" s="120">
        <v>2010</v>
      </c>
      <c r="E8" s="121">
        <v>2014</v>
      </c>
      <c r="F8" s="121">
        <v>2015</v>
      </c>
      <c r="G8" s="121">
        <v>2018</v>
      </c>
      <c r="H8" s="121">
        <v>2019</v>
      </c>
      <c r="I8" s="121">
        <v>2020</v>
      </c>
      <c r="J8" s="121">
        <v>2021</v>
      </c>
      <c r="K8" s="271" t="s">
        <v>291</v>
      </c>
    </row>
    <row r="9" spans="1:13">
      <c r="A9" s="272" t="s">
        <v>292</v>
      </c>
      <c r="B9" s="273">
        <f t="shared" ref="B9:F9" si="0">B10+B11</f>
        <v>15571</v>
      </c>
      <c r="C9" s="273">
        <f t="shared" si="0"/>
        <v>16077</v>
      </c>
      <c r="D9" s="273">
        <f t="shared" si="0"/>
        <v>19449</v>
      </c>
      <c r="E9" s="273">
        <f t="shared" si="0"/>
        <v>16433</v>
      </c>
      <c r="F9" s="273">
        <f t="shared" si="0"/>
        <v>18850</v>
      </c>
      <c r="G9" s="273">
        <f>G10+G11</f>
        <v>19677</v>
      </c>
      <c r="H9" s="273">
        <v>19155</v>
      </c>
      <c r="I9" s="273">
        <v>17612</v>
      </c>
      <c r="J9" s="273">
        <v>17243</v>
      </c>
      <c r="K9" s="274" t="s">
        <v>4</v>
      </c>
    </row>
    <row r="10" spans="1:13">
      <c r="A10" s="9" t="s">
        <v>9</v>
      </c>
      <c r="B10" s="275">
        <v>605</v>
      </c>
      <c r="C10" s="275">
        <v>741</v>
      </c>
      <c r="D10" s="275">
        <v>1129</v>
      </c>
      <c r="E10" s="276">
        <f>SUM(E14,E17,E20,E23,E26,E29,E32)</f>
        <v>1022</v>
      </c>
      <c r="F10" s="276">
        <f>SUM(F14,F17,F20,F23,F26,F29,F32)</f>
        <v>1282</v>
      </c>
      <c r="G10" s="276">
        <v>1522</v>
      </c>
      <c r="H10" s="276">
        <v>1595</v>
      </c>
      <c r="I10" s="276">
        <v>1460</v>
      </c>
      <c r="J10" s="276">
        <v>1411</v>
      </c>
      <c r="K10" s="277" t="s">
        <v>2</v>
      </c>
    </row>
    <row r="11" spans="1:13">
      <c r="A11" s="9" t="s">
        <v>10</v>
      </c>
      <c r="B11" s="275">
        <v>14966</v>
      </c>
      <c r="C11" s="275">
        <v>15336</v>
      </c>
      <c r="D11" s="275">
        <v>18320</v>
      </c>
      <c r="E11" s="275">
        <f>SUM(E15,E18,E21,E24,E27,E30,E33)</f>
        <v>15411</v>
      </c>
      <c r="F11" s="275">
        <f>SUM(F15,F18,F21,F24,F27,F30,F33)</f>
        <v>17568</v>
      </c>
      <c r="G11" s="275">
        <v>18155</v>
      </c>
      <c r="H11" s="276">
        <v>17560</v>
      </c>
      <c r="I11" s="276">
        <v>16152</v>
      </c>
      <c r="J11" s="276">
        <v>15832</v>
      </c>
      <c r="K11" s="277" t="s">
        <v>3</v>
      </c>
    </row>
    <row r="12" spans="1:13">
      <c r="A12" s="202" t="s">
        <v>161</v>
      </c>
      <c r="B12" s="276"/>
      <c r="C12" s="276"/>
      <c r="D12" s="276"/>
      <c r="E12" s="276"/>
      <c r="F12" s="276"/>
      <c r="G12" s="275"/>
      <c r="H12" s="278"/>
      <c r="I12" s="278"/>
      <c r="J12" s="278"/>
      <c r="K12" s="277"/>
    </row>
    <row r="13" spans="1:13">
      <c r="A13" s="279" t="s">
        <v>81</v>
      </c>
      <c r="B13" s="280"/>
      <c r="C13" s="280"/>
      <c r="D13" s="280"/>
      <c r="E13" s="280"/>
      <c r="F13" s="280"/>
      <c r="G13" s="281"/>
      <c r="H13" s="278"/>
      <c r="I13" s="278"/>
      <c r="J13" s="278"/>
      <c r="K13" s="277" t="s">
        <v>293</v>
      </c>
    </row>
    <row r="14" spans="1:13">
      <c r="A14" s="144" t="s">
        <v>9</v>
      </c>
      <c r="B14" s="146" t="s">
        <v>294</v>
      </c>
      <c r="C14" s="275">
        <v>1</v>
      </c>
      <c r="D14" s="145">
        <v>3</v>
      </c>
      <c r="E14" s="146" t="s">
        <v>8</v>
      </c>
      <c r="F14" s="145">
        <v>1</v>
      </c>
      <c r="G14" s="146" t="s">
        <v>294</v>
      </c>
      <c r="H14" s="276">
        <v>1</v>
      </c>
      <c r="I14" s="276">
        <v>3</v>
      </c>
      <c r="J14" s="276">
        <v>0</v>
      </c>
      <c r="K14" s="282" t="s">
        <v>2</v>
      </c>
    </row>
    <row r="15" spans="1:13">
      <c r="A15" s="144" t="s">
        <v>10</v>
      </c>
      <c r="B15" s="275">
        <v>53</v>
      </c>
      <c r="C15" s="275">
        <v>49</v>
      </c>
      <c r="D15" s="275">
        <v>49</v>
      </c>
      <c r="E15" s="275">
        <v>33</v>
      </c>
      <c r="F15" s="275">
        <v>22</v>
      </c>
      <c r="G15" s="275">
        <v>22</v>
      </c>
      <c r="H15" s="276">
        <v>16</v>
      </c>
      <c r="I15" s="276">
        <v>22</v>
      </c>
      <c r="J15" s="276">
        <v>23</v>
      </c>
      <c r="K15" s="282" t="s">
        <v>3</v>
      </c>
    </row>
    <row r="16" spans="1:13">
      <c r="A16" s="9" t="s">
        <v>295</v>
      </c>
      <c r="B16" s="280"/>
      <c r="C16" s="280"/>
      <c r="D16" s="280"/>
      <c r="E16" s="280"/>
      <c r="F16" s="280"/>
      <c r="G16" s="281"/>
      <c r="H16" s="276"/>
      <c r="I16" s="276"/>
      <c r="J16" s="276"/>
      <c r="K16" s="277" t="s">
        <v>296</v>
      </c>
    </row>
    <row r="17" spans="1:11">
      <c r="A17" s="144" t="s">
        <v>9</v>
      </c>
      <c r="B17" s="283">
        <v>24</v>
      </c>
      <c r="C17" s="275">
        <v>12</v>
      </c>
      <c r="D17" s="276">
        <v>33</v>
      </c>
      <c r="E17" s="276">
        <v>9</v>
      </c>
      <c r="F17" s="276">
        <v>7</v>
      </c>
      <c r="G17" s="276">
        <v>9</v>
      </c>
      <c r="H17" s="276">
        <v>5</v>
      </c>
      <c r="I17" s="276">
        <v>6</v>
      </c>
      <c r="J17" s="276">
        <v>7</v>
      </c>
      <c r="K17" s="282" t="s">
        <v>2</v>
      </c>
    </row>
    <row r="18" spans="1:11">
      <c r="A18" s="144" t="s">
        <v>10</v>
      </c>
      <c r="B18" s="276">
        <v>686</v>
      </c>
      <c r="C18" s="275">
        <v>511</v>
      </c>
      <c r="D18" s="276">
        <v>594</v>
      </c>
      <c r="E18" s="276">
        <v>142</v>
      </c>
      <c r="F18" s="276">
        <v>168</v>
      </c>
      <c r="G18" s="276">
        <v>112</v>
      </c>
      <c r="H18" s="276">
        <v>112</v>
      </c>
      <c r="I18" s="276">
        <v>105</v>
      </c>
      <c r="J18" s="276">
        <v>105</v>
      </c>
      <c r="K18" s="282" t="s">
        <v>3</v>
      </c>
    </row>
    <row r="19" spans="1:11">
      <c r="A19" s="9" t="s">
        <v>297</v>
      </c>
      <c r="B19" s="280"/>
      <c r="C19" s="280"/>
      <c r="D19" s="280"/>
      <c r="E19" s="280"/>
      <c r="F19" s="280"/>
      <c r="G19" s="281"/>
      <c r="H19" s="276"/>
      <c r="I19" s="276"/>
      <c r="J19" s="276"/>
      <c r="K19" s="277" t="s">
        <v>298</v>
      </c>
    </row>
    <row r="20" spans="1:11">
      <c r="A20" s="144" t="s">
        <v>9</v>
      </c>
      <c r="B20" s="284">
        <v>200</v>
      </c>
      <c r="C20" s="275">
        <v>226</v>
      </c>
      <c r="D20" s="276">
        <v>327</v>
      </c>
      <c r="E20" s="276">
        <v>265</v>
      </c>
      <c r="F20" s="276">
        <v>312</v>
      </c>
      <c r="G20" s="276">
        <v>342</v>
      </c>
      <c r="H20" s="276">
        <v>347</v>
      </c>
      <c r="I20" s="276">
        <v>270</v>
      </c>
      <c r="J20" s="276">
        <v>298</v>
      </c>
      <c r="K20" s="282" t="s">
        <v>2</v>
      </c>
    </row>
    <row r="21" spans="1:11">
      <c r="A21" s="144" t="s">
        <v>10</v>
      </c>
      <c r="B21" s="276">
        <v>6552</v>
      </c>
      <c r="C21" s="275">
        <v>5845</v>
      </c>
      <c r="D21" s="276">
        <v>5444</v>
      </c>
      <c r="E21" s="276">
        <v>3988</v>
      </c>
      <c r="F21" s="276">
        <v>4426</v>
      </c>
      <c r="G21" s="276">
        <v>3923</v>
      </c>
      <c r="H21" s="276">
        <v>3616</v>
      </c>
      <c r="I21" s="276">
        <v>3197</v>
      </c>
      <c r="J21" s="276">
        <v>2991</v>
      </c>
      <c r="K21" s="282" t="s">
        <v>3</v>
      </c>
    </row>
    <row r="22" spans="1:11">
      <c r="A22" s="9" t="s">
        <v>85</v>
      </c>
      <c r="B22" s="280"/>
      <c r="C22" s="280"/>
      <c r="D22" s="280"/>
      <c r="E22" s="280"/>
      <c r="F22" s="280"/>
      <c r="G22" s="281"/>
      <c r="H22" s="276"/>
      <c r="I22" s="276"/>
      <c r="J22" s="276"/>
      <c r="K22" s="277" t="s">
        <v>299</v>
      </c>
    </row>
    <row r="23" spans="1:11">
      <c r="A23" s="144" t="s">
        <v>9</v>
      </c>
      <c r="B23" s="284">
        <v>225</v>
      </c>
      <c r="C23" s="275">
        <v>251</v>
      </c>
      <c r="D23" s="276">
        <v>383</v>
      </c>
      <c r="E23" s="276">
        <v>367</v>
      </c>
      <c r="F23" s="276">
        <v>462</v>
      </c>
      <c r="G23" s="276">
        <v>515</v>
      </c>
      <c r="H23" s="276">
        <v>588</v>
      </c>
      <c r="I23" s="276">
        <v>561</v>
      </c>
      <c r="J23" s="276">
        <v>533</v>
      </c>
      <c r="K23" s="282" t="s">
        <v>2</v>
      </c>
    </row>
    <row r="24" spans="1:11">
      <c r="A24" s="144" t="s">
        <v>10</v>
      </c>
      <c r="B24" s="276">
        <v>4461</v>
      </c>
      <c r="C24" s="275">
        <v>5171</v>
      </c>
      <c r="D24" s="276">
        <v>6440</v>
      </c>
      <c r="E24" s="276">
        <v>5596</v>
      </c>
      <c r="F24" s="276">
        <v>6283</v>
      </c>
      <c r="G24" s="276">
        <v>6272</v>
      </c>
      <c r="H24" s="276">
        <v>7038</v>
      </c>
      <c r="I24" s="276">
        <v>5724</v>
      </c>
      <c r="J24" s="276">
        <v>5720</v>
      </c>
      <c r="K24" s="282" t="s">
        <v>3</v>
      </c>
    </row>
    <row r="25" spans="1:11">
      <c r="A25" s="9" t="s">
        <v>87</v>
      </c>
      <c r="B25" s="280"/>
      <c r="C25" s="280"/>
      <c r="D25" s="280"/>
      <c r="E25" s="280"/>
      <c r="F25" s="280"/>
      <c r="G25" s="281"/>
      <c r="H25" s="276"/>
      <c r="I25" s="276"/>
      <c r="J25" s="276"/>
      <c r="K25" s="277" t="s">
        <v>88</v>
      </c>
    </row>
    <row r="26" spans="1:11">
      <c r="A26" s="144" t="s">
        <v>9</v>
      </c>
      <c r="B26" s="284">
        <v>118</v>
      </c>
      <c r="C26" s="275">
        <v>170</v>
      </c>
      <c r="D26" s="276">
        <v>260</v>
      </c>
      <c r="E26" s="276">
        <v>237</v>
      </c>
      <c r="F26" s="276">
        <v>317</v>
      </c>
      <c r="G26" s="276">
        <v>415</v>
      </c>
      <c r="H26" s="276">
        <v>419</v>
      </c>
      <c r="I26" s="276">
        <v>387</v>
      </c>
      <c r="J26" s="276">
        <v>385</v>
      </c>
      <c r="K26" s="282" t="s">
        <v>2</v>
      </c>
    </row>
    <row r="27" spans="1:11">
      <c r="A27" s="144" t="s">
        <v>10</v>
      </c>
      <c r="B27" s="276">
        <v>2529</v>
      </c>
      <c r="C27" s="275">
        <v>2639</v>
      </c>
      <c r="D27" s="276">
        <v>3930</v>
      </c>
      <c r="E27" s="276">
        <v>3751</v>
      </c>
      <c r="F27" s="276">
        <v>4473</v>
      </c>
      <c r="G27" s="276">
        <v>5065</v>
      </c>
      <c r="H27" s="276">
        <v>5017</v>
      </c>
      <c r="I27" s="276">
        <v>4569</v>
      </c>
      <c r="J27" s="276">
        <v>4388</v>
      </c>
      <c r="K27" s="282" t="s">
        <v>3</v>
      </c>
    </row>
    <row r="28" spans="1:11">
      <c r="A28" s="9" t="s">
        <v>89</v>
      </c>
      <c r="B28" s="280"/>
      <c r="C28" s="280"/>
      <c r="D28" s="280"/>
      <c r="E28" s="280"/>
      <c r="F28" s="280"/>
      <c r="G28" s="281"/>
      <c r="H28" s="276"/>
      <c r="I28" s="276"/>
      <c r="J28" s="276"/>
      <c r="K28" s="277" t="s">
        <v>90</v>
      </c>
    </row>
    <row r="29" spans="1:11">
      <c r="A29" s="144" t="s">
        <v>9</v>
      </c>
      <c r="B29" s="284">
        <v>33</v>
      </c>
      <c r="C29" s="275">
        <v>70</v>
      </c>
      <c r="D29" s="276">
        <v>100</v>
      </c>
      <c r="E29" s="276">
        <v>117</v>
      </c>
      <c r="F29" s="276">
        <v>152</v>
      </c>
      <c r="G29" s="276">
        <v>179</v>
      </c>
      <c r="H29" s="276">
        <v>170</v>
      </c>
      <c r="I29" s="276">
        <v>159</v>
      </c>
      <c r="J29" s="276">
        <v>132</v>
      </c>
      <c r="K29" s="282" t="s">
        <v>2</v>
      </c>
    </row>
    <row r="30" spans="1:11">
      <c r="A30" s="144" t="s">
        <v>10</v>
      </c>
      <c r="B30" s="276">
        <v>616</v>
      </c>
      <c r="C30" s="275">
        <v>989</v>
      </c>
      <c r="D30" s="276">
        <v>1522</v>
      </c>
      <c r="E30" s="276">
        <v>1456</v>
      </c>
      <c r="F30" s="276">
        <v>1667</v>
      </c>
      <c r="G30" s="276">
        <v>2096</v>
      </c>
      <c r="H30" s="276">
        <v>2096</v>
      </c>
      <c r="I30" s="276">
        <v>1886</v>
      </c>
      <c r="J30" s="276">
        <v>1943</v>
      </c>
      <c r="K30" s="282" t="s">
        <v>3</v>
      </c>
    </row>
    <row r="31" spans="1:11">
      <c r="A31" s="9" t="s">
        <v>300</v>
      </c>
      <c r="B31" s="280"/>
      <c r="C31" s="280"/>
      <c r="D31" s="280"/>
      <c r="E31" s="280"/>
      <c r="F31" s="280"/>
      <c r="G31" s="281"/>
      <c r="H31" s="276"/>
      <c r="I31" s="276"/>
      <c r="J31" s="276"/>
      <c r="K31" s="277" t="s">
        <v>301</v>
      </c>
    </row>
    <row r="32" spans="1:11">
      <c r="A32" s="144" t="s">
        <v>9</v>
      </c>
      <c r="B32" s="284">
        <v>5</v>
      </c>
      <c r="C32" s="275">
        <v>11</v>
      </c>
      <c r="D32" s="276">
        <v>23</v>
      </c>
      <c r="E32" s="276">
        <v>27</v>
      </c>
      <c r="F32" s="276">
        <v>31</v>
      </c>
      <c r="G32" s="276">
        <v>62</v>
      </c>
      <c r="H32" s="276">
        <v>65</v>
      </c>
      <c r="I32" s="276">
        <v>74</v>
      </c>
      <c r="J32" s="276">
        <v>56</v>
      </c>
      <c r="K32" s="282" t="s">
        <v>2</v>
      </c>
    </row>
    <row r="33" spans="1:11">
      <c r="A33" s="144" t="s">
        <v>10</v>
      </c>
      <c r="B33" s="276">
        <v>69</v>
      </c>
      <c r="C33" s="275">
        <v>132</v>
      </c>
      <c r="D33" s="276">
        <v>341</v>
      </c>
      <c r="E33" s="276">
        <v>445</v>
      </c>
      <c r="F33" s="276">
        <v>529</v>
      </c>
      <c r="G33" s="276">
        <v>665</v>
      </c>
      <c r="H33" s="276">
        <v>665</v>
      </c>
      <c r="I33" s="276">
        <v>649</v>
      </c>
      <c r="J33" s="276">
        <v>662</v>
      </c>
      <c r="K33" s="282" t="s">
        <v>3</v>
      </c>
    </row>
  </sheetData>
  <hyperlinks>
    <hyperlink ref="M1" location="obsah!A1" display="Obsah"/>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heetViews>
  <sheetFormatPr defaultColWidth="9.140625" defaultRowHeight="12.75"/>
  <cols>
    <col min="1" max="1" width="12.42578125" style="113" customWidth="1"/>
    <col min="2" max="9" width="8.5703125" style="113" customWidth="1"/>
    <col min="10" max="10" width="14.28515625" style="113" customWidth="1"/>
    <col min="11" max="16384" width="9.140625" style="113"/>
  </cols>
  <sheetData>
    <row r="1" spans="1:13" ht="15">
      <c r="A1" s="191" t="s">
        <v>14</v>
      </c>
      <c r="J1" s="7" t="s">
        <v>15</v>
      </c>
      <c r="L1" s="373" t="s">
        <v>640</v>
      </c>
    </row>
    <row r="2" spans="1:13">
      <c r="A2" s="191"/>
      <c r="J2" s="7"/>
    </row>
    <row r="3" spans="1:13">
      <c r="A3" s="191" t="s">
        <v>302</v>
      </c>
      <c r="J3" s="285"/>
    </row>
    <row r="4" spans="1:13">
      <c r="A4" s="192" t="s">
        <v>303</v>
      </c>
      <c r="J4" s="285"/>
    </row>
    <row r="5" spans="1:13">
      <c r="A5" s="585" t="s">
        <v>125</v>
      </c>
      <c r="B5" s="585"/>
      <c r="C5" s="585"/>
      <c r="D5" s="585"/>
      <c r="E5" s="268"/>
      <c r="G5" s="268"/>
      <c r="H5" s="268"/>
      <c r="I5" s="268"/>
      <c r="J5" s="269" t="s">
        <v>126</v>
      </c>
      <c r="K5" s="155"/>
      <c r="L5" s="155"/>
      <c r="M5" s="155"/>
    </row>
    <row r="6" spans="1:13">
      <c r="A6" s="286" t="s">
        <v>127</v>
      </c>
      <c r="B6" s="287"/>
      <c r="C6" s="287"/>
      <c r="J6" s="118" t="s">
        <v>289</v>
      </c>
    </row>
    <row r="7" spans="1:13" ht="13.5" thickBot="1">
      <c r="A7" s="193" t="s">
        <v>625</v>
      </c>
      <c r="J7" s="118" t="s">
        <v>626</v>
      </c>
    </row>
    <row r="8" spans="1:13" ht="23.25" thickBot="1">
      <c r="A8" s="288" t="s">
        <v>304</v>
      </c>
      <c r="B8" s="120">
        <v>2000</v>
      </c>
      <c r="C8" s="121">
        <v>2005</v>
      </c>
      <c r="D8" s="121">
        <v>2010</v>
      </c>
      <c r="E8" s="121">
        <v>2015</v>
      </c>
      <c r="F8" s="120">
        <v>2018</v>
      </c>
      <c r="G8" s="120">
        <v>2019</v>
      </c>
      <c r="H8" s="120">
        <v>2020</v>
      </c>
      <c r="I8" s="120">
        <v>2021</v>
      </c>
      <c r="J8" s="271" t="s">
        <v>305</v>
      </c>
    </row>
    <row r="9" spans="1:13">
      <c r="A9" s="272" t="s">
        <v>6</v>
      </c>
      <c r="B9" s="289">
        <v>15571</v>
      </c>
      <c r="C9" s="290">
        <v>16077</v>
      </c>
      <c r="D9" s="290">
        <v>19449</v>
      </c>
      <c r="E9" s="290">
        <f>SUM(E11,E10)</f>
        <v>18850</v>
      </c>
      <c r="F9" s="291">
        <v>19677</v>
      </c>
      <c r="G9" s="291">
        <v>19155</v>
      </c>
      <c r="H9" s="291">
        <v>17612</v>
      </c>
      <c r="I9" s="291">
        <v>17243</v>
      </c>
      <c r="J9" s="132" t="s">
        <v>4</v>
      </c>
    </row>
    <row r="10" spans="1:13">
      <c r="A10" s="9" t="s">
        <v>9</v>
      </c>
      <c r="B10" s="292">
        <v>605</v>
      </c>
      <c r="C10" s="293">
        <v>741</v>
      </c>
      <c r="D10" s="293">
        <v>1129</v>
      </c>
      <c r="E10" s="293">
        <f>SUM(E14,E17,E20,E23,E26,E29,E32,E35,E38,E41,E44,E47)</f>
        <v>1282</v>
      </c>
      <c r="F10" s="294">
        <v>1522</v>
      </c>
      <c r="G10" s="294">
        <v>1595</v>
      </c>
      <c r="H10" s="294">
        <v>1460</v>
      </c>
      <c r="I10" s="294">
        <v>1411</v>
      </c>
      <c r="J10" s="129" t="s">
        <v>2</v>
      </c>
    </row>
    <row r="11" spans="1:13">
      <c r="A11" s="9" t="s">
        <v>10</v>
      </c>
      <c r="B11" s="292">
        <v>14966</v>
      </c>
      <c r="C11" s="293">
        <v>15336</v>
      </c>
      <c r="D11" s="293">
        <v>18320</v>
      </c>
      <c r="E11" s="293">
        <f>SUM(E15,E18,E21,E24,E27,E30,E33,E36,E39,E42,E45,E48)</f>
        <v>17568</v>
      </c>
      <c r="F11" s="294">
        <v>18155</v>
      </c>
      <c r="G11" s="294">
        <v>17560</v>
      </c>
      <c r="H11" s="294">
        <v>16152</v>
      </c>
      <c r="I11" s="294">
        <v>15832</v>
      </c>
      <c r="J11" s="129" t="s">
        <v>3</v>
      </c>
    </row>
    <row r="12" spans="1:13">
      <c r="A12" s="206" t="s">
        <v>161</v>
      </c>
      <c r="B12" s="292"/>
      <c r="C12" s="293"/>
      <c r="D12" s="293"/>
      <c r="E12" s="293"/>
      <c r="F12" s="294"/>
      <c r="G12" s="294"/>
      <c r="H12" s="294"/>
      <c r="I12" s="294"/>
      <c r="J12" s="295"/>
    </row>
    <row r="13" spans="1:13">
      <c r="A13" s="9" t="s">
        <v>306</v>
      </c>
      <c r="B13" s="292"/>
      <c r="C13" s="296"/>
      <c r="D13" s="296"/>
      <c r="E13" s="296"/>
      <c r="F13" s="297"/>
      <c r="G13" s="294"/>
      <c r="H13" s="294"/>
      <c r="I13" s="294"/>
      <c r="J13" s="129" t="s">
        <v>307</v>
      </c>
      <c r="L13" s="198"/>
    </row>
    <row r="14" spans="1:13">
      <c r="A14" s="144" t="s">
        <v>9</v>
      </c>
      <c r="B14" s="298">
        <v>16</v>
      </c>
      <c r="C14" s="299">
        <v>28</v>
      </c>
      <c r="D14" s="299">
        <v>25</v>
      </c>
      <c r="E14" s="299">
        <v>11</v>
      </c>
      <c r="F14" s="294">
        <v>23</v>
      </c>
      <c r="G14" s="294">
        <v>13</v>
      </c>
      <c r="H14" s="294">
        <v>11</v>
      </c>
      <c r="I14" s="294">
        <v>15</v>
      </c>
      <c r="J14" s="10" t="s">
        <v>2</v>
      </c>
      <c r="L14" s="198"/>
    </row>
    <row r="15" spans="1:13">
      <c r="A15" s="144" t="s">
        <v>10</v>
      </c>
      <c r="B15" s="298">
        <v>193</v>
      </c>
      <c r="C15" s="299">
        <v>546</v>
      </c>
      <c r="D15" s="299">
        <v>326</v>
      </c>
      <c r="E15" s="299">
        <v>149</v>
      </c>
      <c r="F15" s="294">
        <v>190</v>
      </c>
      <c r="G15" s="294">
        <v>87</v>
      </c>
      <c r="H15" s="294">
        <v>101</v>
      </c>
      <c r="I15" s="294">
        <v>91</v>
      </c>
      <c r="J15" s="10" t="s">
        <v>3</v>
      </c>
    </row>
    <row r="16" spans="1:13">
      <c r="A16" s="9" t="s">
        <v>308</v>
      </c>
      <c r="B16" s="298"/>
      <c r="C16" s="299"/>
      <c r="D16" s="299"/>
      <c r="E16" s="299"/>
      <c r="F16" s="294"/>
      <c r="G16" s="294"/>
      <c r="H16" s="294"/>
      <c r="I16" s="294"/>
      <c r="J16" s="129" t="s">
        <v>309</v>
      </c>
    </row>
    <row r="17" spans="1:10">
      <c r="A17" s="144" t="s">
        <v>9</v>
      </c>
      <c r="B17" s="298">
        <v>59</v>
      </c>
      <c r="C17" s="299">
        <v>120</v>
      </c>
      <c r="D17" s="299">
        <v>167</v>
      </c>
      <c r="E17" s="299">
        <v>122</v>
      </c>
      <c r="F17" s="294">
        <v>163</v>
      </c>
      <c r="G17" s="294">
        <v>92</v>
      </c>
      <c r="H17" s="294">
        <v>88</v>
      </c>
      <c r="I17" s="294">
        <v>81</v>
      </c>
      <c r="J17" s="10" t="s">
        <v>2</v>
      </c>
    </row>
    <row r="18" spans="1:10">
      <c r="A18" s="144" t="s">
        <v>10</v>
      </c>
      <c r="B18" s="298">
        <v>946</v>
      </c>
      <c r="C18" s="299">
        <v>1889</v>
      </c>
      <c r="D18" s="299">
        <v>1714</v>
      </c>
      <c r="E18" s="299">
        <v>1066</v>
      </c>
      <c r="F18" s="294">
        <v>1066</v>
      </c>
      <c r="G18" s="294">
        <v>577</v>
      </c>
      <c r="H18" s="294">
        <v>495</v>
      </c>
      <c r="I18" s="294">
        <v>552</v>
      </c>
      <c r="J18" s="10" t="s">
        <v>3</v>
      </c>
    </row>
    <row r="19" spans="1:10">
      <c r="A19" s="9" t="s">
        <v>310</v>
      </c>
      <c r="B19" s="298"/>
      <c r="C19" s="299"/>
      <c r="D19" s="299"/>
      <c r="E19" s="299"/>
      <c r="F19" s="294"/>
      <c r="G19" s="294"/>
      <c r="H19" s="294"/>
      <c r="I19" s="294"/>
      <c r="J19" s="129" t="s">
        <v>311</v>
      </c>
    </row>
    <row r="20" spans="1:10">
      <c r="A20" s="144" t="s">
        <v>9</v>
      </c>
      <c r="B20" s="298">
        <v>58</v>
      </c>
      <c r="C20" s="299">
        <v>67</v>
      </c>
      <c r="D20" s="299">
        <v>125</v>
      </c>
      <c r="E20" s="299">
        <v>125</v>
      </c>
      <c r="F20" s="294">
        <v>154</v>
      </c>
      <c r="G20" s="294">
        <v>245</v>
      </c>
      <c r="H20" s="294">
        <v>200</v>
      </c>
      <c r="I20" s="294">
        <v>216</v>
      </c>
      <c r="J20" s="10" t="s">
        <v>2</v>
      </c>
    </row>
    <row r="21" spans="1:10">
      <c r="A21" s="144" t="s">
        <v>10</v>
      </c>
      <c r="B21" s="298">
        <v>974</v>
      </c>
      <c r="C21" s="299">
        <v>1322</v>
      </c>
      <c r="D21" s="299">
        <v>1548</v>
      </c>
      <c r="E21" s="299">
        <v>1270</v>
      </c>
      <c r="F21" s="294">
        <v>1340</v>
      </c>
      <c r="G21" s="294">
        <v>1680</v>
      </c>
      <c r="H21" s="294">
        <v>1390</v>
      </c>
      <c r="I21" s="294">
        <v>1377</v>
      </c>
      <c r="J21" s="10" t="s">
        <v>3</v>
      </c>
    </row>
    <row r="22" spans="1:10">
      <c r="A22" s="9" t="s">
        <v>312</v>
      </c>
      <c r="B22" s="298"/>
      <c r="C22" s="299"/>
      <c r="D22" s="299"/>
      <c r="E22" s="299"/>
      <c r="F22" s="294"/>
      <c r="G22" s="294"/>
      <c r="H22" s="294"/>
      <c r="I22" s="294"/>
      <c r="J22" s="129" t="s">
        <v>313</v>
      </c>
    </row>
    <row r="23" spans="1:10">
      <c r="A23" s="144" t="s">
        <v>9</v>
      </c>
      <c r="B23" s="298">
        <v>104</v>
      </c>
      <c r="C23" s="299">
        <v>113</v>
      </c>
      <c r="D23" s="299">
        <v>211</v>
      </c>
      <c r="E23" s="299">
        <v>220</v>
      </c>
      <c r="F23" s="294">
        <v>301</v>
      </c>
      <c r="G23" s="294">
        <v>170</v>
      </c>
      <c r="H23" s="294">
        <v>162</v>
      </c>
      <c r="I23" s="294">
        <v>150</v>
      </c>
      <c r="J23" s="10" t="s">
        <v>2</v>
      </c>
    </row>
    <row r="24" spans="1:10">
      <c r="A24" s="144" t="s">
        <v>10</v>
      </c>
      <c r="B24" s="298">
        <v>2688</v>
      </c>
      <c r="C24" s="299">
        <v>2442</v>
      </c>
      <c r="D24" s="299">
        <v>2938</v>
      </c>
      <c r="E24" s="299">
        <v>2565</v>
      </c>
      <c r="F24" s="294">
        <v>2801</v>
      </c>
      <c r="G24" s="294">
        <v>1352</v>
      </c>
      <c r="H24" s="294">
        <v>1141</v>
      </c>
      <c r="I24" s="294">
        <v>1215</v>
      </c>
      <c r="J24" s="10" t="s">
        <v>3</v>
      </c>
    </row>
    <row r="25" spans="1:10">
      <c r="A25" s="9" t="s">
        <v>314</v>
      </c>
      <c r="B25" s="298"/>
      <c r="C25" s="299"/>
      <c r="D25" s="299"/>
      <c r="E25" s="299"/>
      <c r="F25" s="294"/>
      <c r="G25" s="294"/>
      <c r="H25" s="294"/>
      <c r="I25" s="294"/>
      <c r="J25" s="129" t="s">
        <v>315</v>
      </c>
    </row>
    <row r="26" spans="1:10">
      <c r="A26" s="144" t="s">
        <v>9</v>
      </c>
      <c r="B26" s="298">
        <v>85</v>
      </c>
      <c r="C26" s="299">
        <v>95</v>
      </c>
      <c r="D26" s="299">
        <v>199</v>
      </c>
      <c r="E26" s="299">
        <v>256</v>
      </c>
      <c r="F26" s="294">
        <v>276</v>
      </c>
      <c r="G26" s="294">
        <v>403</v>
      </c>
      <c r="H26" s="294">
        <v>341</v>
      </c>
      <c r="I26" s="294">
        <v>353</v>
      </c>
      <c r="J26" s="10" t="s">
        <v>2</v>
      </c>
    </row>
    <row r="27" spans="1:10">
      <c r="A27" s="144" t="s">
        <v>10</v>
      </c>
      <c r="B27" s="298">
        <v>3264</v>
      </c>
      <c r="C27" s="299">
        <v>3152</v>
      </c>
      <c r="D27" s="299">
        <v>4080</v>
      </c>
      <c r="E27" s="299">
        <v>3843</v>
      </c>
      <c r="F27" s="294">
        <v>3832</v>
      </c>
      <c r="G27" s="294">
        <v>4083</v>
      </c>
      <c r="H27" s="294">
        <v>3706</v>
      </c>
      <c r="I27" s="294">
        <v>3562</v>
      </c>
      <c r="J27" s="10" t="s">
        <v>3</v>
      </c>
    </row>
    <row r="28" spans="1:10">
      <c r="A28" s="9" t="s">
        <v>316</v>
      </c>
      <c r="B28" s="298"/>
      <c r="C28" s="299"/>
      <c r="D28" s="299"/>
      <c r="E28" s="299"/>
      <c r="F28" s="294"/>
      <c r="G28" s="294"/>
      <c r="H28" s="294"/>
      <c r="I28" s="294"/>
      <c r="J28" s="129" t="s">
        <v>317</v>
      </c>
    </row>
    <row r="29" spans="1:10">
      <c r="A29" s="144" t="s">
        <v>9</v>
      </c>
      <c r="B29" s="298">
        <v>76</v>
      </c>
      <c r="C29" s="299">
        <v>81</v>
      </c>
      <c r="D29" s="299">
        <v>132</v>
      </c>
      <c r="E29" s="299">
        <v>170</v>
      </c>
      <c r="F29" s="294">
        <v>202</v>
      </c>
      <c r="G29" s="294">
        <v>210</v>
      </c>
      <c r="H29" s="294">
        <v>193</v>
      </c>
      <c r="I29" s="294">
        <v>159</v>
      </c>
      <c r="J29" s="10" t="s">
        <v>2</v>
      </c>
    </row>
    <row r="30" spans="1:10">
      <c r="A30" s="144" t="s">
        <v>10</v>
      </c>
      <c r="B30" s="298">
        <v>1906</v>
      </c>
      <c r="C30" s="299">
        <v>1620</v>
      </c>
      <c r="D30" s="299">
        <v>2348</v>
      </c>
      <c r="E30" s="299">
        <v>2696</v>
      </c>
      <c r="F30" s="294">
        <v>2743</v>
      </c>
      <c r="G30" s="294">
        <v>2577</v>
      </c>
      <c r="H30" s="294">
        <v>2590</v>
      </c>
      <c r="I30" s="294">
        <v>2543</v>
      </c>
      <c r="J30" s="10" t="s">
        <v>3</v>
      </c>
    </row>
    <row r="31" spans="1:10">
      <c r="A31" s="9" t="s">
        <v>318</v>
      </c>
      <c r="B31" s="298"/>
      <c r="C31" s="299"/>
      <c r="D31" s="299"/>
      <c r="E31" s="299"/>
      <c r="F31" s="294"/>
      <c r="G31" s="294"/>
      <c r="H31" s="294"/>
      <c r="I31" s="294"/>
      <c r="J31" s="129" t="s">
        <v>319</v>
      </c>
    </row>
    <row r="32" spans="1:10">
      <c r="A32" s="144" t="s">
        <v>9</v>
      </c>
      <c r="B32" s="298">
        <v>73</v>
      </c>
      <c r="C32" s="299">
        <v>91</v>
      </c>
      <c r="D32" s="299">
        <v>97</v>
      </c>
      <c r="E32" s="299">
        <v>168</v>
      </c>
      <c r="F32" s="294">
        <v>157</v>
      </c>
      <c r="G32" s="294">
        <v>180</v>
      </c>
      <c r="H32" s="294">
        <v>178</v>
      </c>
      <c r="I32" s="294">
        <v>161</v>
      </c>
      <c r="J32" s="10" t="s">
        <v>2</v>
      </c>
    </row>
    <row r="33" spans="1:10">
      <c r="A33" s="144" t="s">
        <v>10</v>
      </c>
      <c r="B33" s="298">
        <v>1963</v>
      </c>
      <c r="C33" s="299">
        <v>1556</v>
      </c>
      <c r="D33" s="299">
        <v>1959</v>
      </c>
      <c r="E33" s="299">
        <v>2447</v>
      </c>
      <c r="F33" s="294">
        <v>2590</v>
      </c>
      <c r="G33" s="294">
        <v>3010</v>
      </c>
      <c r="H33" s="294">
        <v>2809</v>
      </c>
      <c r="I33" s="294">
        <v>2714</v>
      </c>
      <c r="J33" s="10" t="s">
        <v>3</v>
      </c>
    </row>
    <row r="34" spans="1:10">
      <c r="A34" s="9" t="s">
        <v>320</v>
      </c>
      <c r="B34" s="298"/>
      <c r="C34" s="299"/>
      <c r="D34" s="299"/>
      <c r="E34" s="299"/>
      <c r="F34" s="294"/>
      <c r="G34" s="294"/>
      <c r="H34" s="294"/>
      <c r="I34" s="294"/>
      <c r="J34" s="129" t="s">
        <v>321</v>
      </c>
    </row>
    <row r="35" spans="1:10">
      <c r="A35" s="144" t="s">
        <v>9</v>
      </c>
      <c r="B35" s="298">
        <v>55</v>
      </c>
      <c r="C35" s="299">
        <v>43</v>
      </c>
      <c r="D35" s="299">
        <v>49</v>
      </c>
      <c r="E35" s="299">
        <v>59</v>
      </c>
      <c r="F35" s="294">
        <v>91</v>
      </c>
      <c r="G35" s="294">
        <v>121</v>
      </c>
      <c r="H35" s="294">
        <v>118</v>
      </c>
      <c r="I35" s="294">
        <v>99</v>
      </c>
      <c r="J35" s="10" t="s">
        <v>2</v>
      </c>
    </row>
    <row r="36" spans="1:10">
      <c r="A36" s="144" t="s">
        <v>10</v>
      </c>
      <c r="B36" s="298">
        <v>1159</v>
      </c>
      <c r="C36" s="299">
        <v>837</v>
      </c>
      <c r="D36" s="299">
        <v>1008</v>
      </c>
      <c r="E36" s="299">
        <v>1222</v>
      </c>
      <c r="F36" s="294">
        <v>1299</v>
      </c>
      <c r="G36" s="294">
        <v>1642</v>
      </c>
      <c r="H36" s="294">
        <v>1476</v>
      </c>
      <c r="I36" s="294">
        <v>1394</v>
      </c>
      <c r="J36" s="10" t="s">
        <v>3</v>
      </c>
    </row>
    <row r="37" spans="1:10">
      <c r="A37" s="9" t="s">
        <v>322</v>
      </c>
      <c r="B37" s="298"/>
      <c r="C37" s="299"/>
      <c r="D37" s="299"/>
      <c r="E37" s="299"/>
      <c r="F37" s="294"/>
      <c r="G37" s="294"/>
      <c r="H37" s="294"/>
      <c r="I37" s="294"/>
      <c r="J37" s="129" t="s">
        <v>323</v>
      </c>
    </row>
    <row r="38" spans="1:10">
      <c r="A38" s="144" t="s">
        <v>9</v>
      </c>
      <c r="B38" s="298">
        <v>30</v>
      </c>
      <c r="C38" s="299">
        <v>42</v>
      </c>
      <c r="D38" s="299">
        <v>59</v>
      </c>
      <c r="E38" s="299">
        <v>69</v>
      </c>
      <c r="F38" s="294">
        <v>68</v>
      </c>
      <c r="G38" s="294">
        <v>61</v>
      </c>
      <c r="H38" s="294">
        <v>61</v>
      </c>
      <c r="I38" s="294">
        <v>71</v>
      </c>
      <c r="J38" s="10" t="s">
        <v>2</v>
      </c>
    </row>
    <row r="39" spans="1:10">
      <c r="A39" s="144" t="s">
        <v>10</v>
      </c>
      <c r="B39" s="298">
        <v>871</v>
      </c>
      <c r="C39" s="299">
        <v>909</v>
      </c>
      <c r="D39" s="299">
        <v>1187</v>
      </c>
      <c r="E39" s="299">
        <v>1139</v>
      </c>
      <c r="F39" s="294">
        <v>1168</v>
      </c>
      <c r="G39" s="294">
        <v>1198</v>
      </c>
      <c r="H39" s="294">
        <v>1130</v>
      </c>
      <c r="I39" s="294">
        <v>1095</v>
      </c>
      <c r="J39" s="10" t="s">
        <v>3</v>
      </c>
    </row>
    <row r="40" spans="1:10">
      <c r="A40" s="9" t="s">
        <v>324</v>
      </c>
      <c r="B40" s="298"/>
      <c r="C40" s="299"/>
      <c r="D40" s="299"/>
      <c r="E40" s="299"/>
      <c r="F40" s="294"/>
      <c r="G40" s="294"/>
      <c r="H40" s="294"/>
      <c r="I40" s="294"/>
      <c r="J40" s="129" t="s">
        <v>325</v>
      </c>
    </row>
    <row r="41" spans="1:10">
      <c r="A41" s="144" t="s">
        <v>9</v>
      </c>
      <c r="B41" s="298">
        <v>45</v>
      </c>
      <c r="C41" s="299">
        <v>55</v>
      </c>
      <c r="D41" s="299">
        <v>55</v>
      </c>
      <c r="E41" s="299">
        <v>57</v>
      </c>
      <c r="F41" s="294">
        <v>53</v>
      </c>
      <c r="G41" s="294">
        <v>51</v>
      </c>
      <c r="H41" s="294">
        <v>49</v>
      </c>
      <c r="I41" s="294">
        <v>47</v>
      </c>
      <c r="J41" s="10" t="s">
        <v>2</v>
      </c>
    </row>
    <row r="42" spans="1:10">
      <c r="A42" s="144" t="s">
        <v>10</v>
      </c>
      <c r="B42" s="298">
        <v>809</v>
      </c>
      <c r="C42" s="299">
        <v>838</v>
      </c>
      <c r="D42" s="299">
        <v>959</v>
      </c>
      <c r="E42" s="299">
        <v>782</v>
      </c>
      <c r="F42" s="294">
        <v>696</v>
      </c>
      <c r="G42" s="294">
        <v>842</v>
      </c>
      <c r="H42" s="294">
        <v>791</v>
      </c>
      <c r="I42" s="294">
        <v>770</v>
      </c>
      <c r="J42" s="10" t="s">
        <v>3</v>
      </c>
    </row>
    <row r="43" spans="1:10">
      <c r="A43" s="9" t="s">
        <v>326</v>
      </c>
      <c r="B43" s="298"/>
      <c r="C43" s="299"/>
      <c r="D43" s="299"/>
      <c r="E43" s="299"/>
      <c r="F43" s="294"/>
      <c r="G43" s="294"/>
      <c r="H43" s="294"/>
      <c r="I43" s="294"/>
      <c r="J43" s="129" t="s">
        <v>327</v>
      </c>
    </row>
    <row r="44" spans="1:10">
      <c r="A44" s="144" t="s">
        <v>9</v>
      </c>
      <c r="B44" s="298">
        <v>3</v>
      </c>
      <c r="C44" s="299">
        <v>3</v>
      </c>
      <c r="D44" s="299">
        <v>8</v>
      </c>
      <c r="E44" s="299">
        <v>22</v>
      </c>
      <c r="F44" s="294">
        <v>31</v>
      </c>
      <c r="G44" s="294">
        <v>46</v>
      </c>
      <c r="H44" s="294">
        <v>56</v>
      </c>
      <c r="I44" s="294">
        <v>56</v>
      </c>
      <c r="J44" s="10" t="s">
        <v>2</v>
      </c>
    </row>
    <row r="45" spans="1:10">
      <c r="A45" s="144" t="s">
        <v>10</v>
      </c>
      <c r="B45" s="298">
        <v>174</v>
      </c>
      <c r="C45" s="299">
        <v>196</v>
      </c>
      <c r="D45" s="299">
        <v>218</v>
      </c>
      <c r="E45" s="299">
        <v>344</v>
      </c>
      <c r="F45" s="294">
        <v>385</v>
      </c>
      <c r="G45" s="294">
        <v>469</v>
      </c>
      <c r="H45" s="294">
        <v>482</v>
      </c>
      <c r="I45" s="294">
        <v>476</v>
      </c>
      <c r="J45" s="10" t="s">
        <v>3</v>
      </c>
    </row>
    <row r="46" spans="1:10">
      <c r="A46" s="9" t="s">
        <v>328</v>
      </c>
      <c r="B46" s="298"/>
      <c r="C46" s="299"/>
      <c r="D46" s="299"/>
      <c r="E46" s="299"/>
      <c r="F46" s="294"/>
      <c r="G46" s="294"/>
      <c r="H46" s="294"/>
      <c r="I46" s="294"/>
      <c r="J46" s="129" t="s">
        <v>329</v>
      </c>
    </row>
    <row r="47" spans="1:10">
      <c r="A47" s="144" t="s">
        <v>9</v>
      </c>
      <c r="B47" s="298">
        <v>1</v>
      </c>
      <c r="C47" s="299">
        <v>3</v>
      </c>
      <c r="D47" s="299">
        <v>2</v>
      </c>
      <c r="E47" s="299">
        <v>3</v>
      </c>
      <c r="F47" s="294">
        <v>3</v>
      </c>
      <c r="G47" s="294">
        <v>3</v>
      </c>
      <c r="H47" s="294">
        <v>3</v>
      </c>
      <c r="I47" s="294">
        <v>3</v>
      </c>
      <c r="J47" s="10" t="s">
        <v>2</v>
      </c>
    </row>
    <row r="48" spans="1:10">
      <c r="A48" s="144" t="s">
        <v>10</v>
      </c>
      <c r="B48" s="298">
        <v>19</v>
      </c>
      <c r="C48" s="299">
        <v>29</v>
      </c>
      <c r="D48" s="299">
        <v>35</v>
      </c>
      <c r="E48" s="299">
        <v>45</v>
      </c>
      <c r="F48" s="294">
        <v>45</v>
      </c>
      <c r="G48" s="294">
        <v>43</v>
      </c>
      <c r="H48" s="294">
        <v>41</v>
      </c>
      <c r="I48" s="294">
        <v>43</v>
      </c>
      <c r="J48" s="10" t="s">
        <v>3</v>
      </c>
    </row>
  </sheetData>
  <mergeCells count="1">
    <mergeCell ref="A5:D5"/>
  </mergeCells>
  <hyperlinks>
    <hyperlink ref="L1" location="obsah!A1" display="Obsah"/>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heetViews>
  <sheetFormatPr defaultColWidth="9.140625" defaultRowHeight="12.75"/>
  <cols>
    <col min="1" max="1" width="18" style="113" customWidth="1"/>
    <col min="2" max="9" width="7.42578125" style="113" customWidth="1"/>
    <col min="10" max="10" width="16.85546875" style="113" customWidth="1"/>
    <col min="11" max="14" width="9.140625" style="113"/>
    <col min="15" max="15" width="11.28515625" style="113" bestFit="1" customWidth="1"/>
    <col min="16" max="16384" width="9.140625" style="113"/>
  </cols>
  <sheetData>
    <row r="1" spans="1:14" ht="15" customHeight="1">
      <c r="A1" s="191" t="s">
        <v>14</v>
      </c>
      <c r="J1" s="7" t="s">
        <v>15</v>
      </c>
      <c r="L1" s="373" t="s">
        <v>640</v>
      </c>
    </row>
    <row r="2" spans="1:14" ht="9" customHeight="1">
      <c r="A2" s="191"/>
      <c r="J2" s="7"/>
    </row>
    <row r="3" spans="1:14" ht="15" customHeight="1">
      <c r="A3" s="191" t="s">
        <v>631</v>
      </c>
    </row>
    <row r="4" spans="1:14" ht="15" customHeight="1">
      <c r="A4" s="192" t="s">
        <v>632</v>
      </c>
    </row>
    <row r="5" spans="1:14" ht="15" customHeight="1">
      <c r="A5" s="585" t="s">
        <v>125</v>
      </c>
      <c r="B5" s="585"/>
      <c r="C5" s="585"/>
      <c r="D5" s="585"/>
      <c r="E5" s="155"/>
      <c r="G5" s="155"/>
      <c r="H5" s="155"/>
      <c r="I5" s="155"/>
      <c r="J5" s="269" t="s">
        <v>126</v>
      </c>
      <c r="L5" s="155"/>
      <c r="M5" s="155"/>
      <c r="N5" s="155"/>
    </row>
    <row r="6" spans="1:14" ht="15" customHeight="1">
      <c r="A6" s="193" t="s">
        <v>127</v>
      </c>
      <c r="J6" s="118" t="s">
        <v>289</v>
      </c>
    </row>
    <row r="7" spans="1:14" ht="15" customHeight="1" thickBot="1">
      <c r="A7" s="193" t="s">
        <v>625</v>
      </c>
      <c r="J7" s="118" t="s">
        <v>626</v>
      </c>
    </row>
    <row r="8" spans="1:14" ht="18.75" customHeight="1" thickBot="1">
      <c r="A8" s="288" t="s">
        <v>54</v>
      </c>
      <c r="B8" s="120">
        <v>2000</v>
      </c>
      <c r="C8" s="121">
        <v>2005</v>
      </c>
      <c r="D8" s="121">
        <v>2010</v>
      </c>
      <c r="E8" s="121">
        <v>2015</v>
      </c>
      <c r="F8" s="121">
        <v>2018</v>
      </c>
      <c r="G8" s="121">
        <v>2019</v>
      </c>
      <c r="H8" s="121">
        <v>2020</v>
      </c>
      <c r="I8" s="437">
        <v>2021</v>
      </c>
      <c r="J8" s="271" t="s">
        <v>55</v>
      </c>
    </row>
    <row r="9" spans="1:14" ht="15" customHeight="1">
      <c r="A9" s="204" t="s">
        <v>6</v>
      </c>
      <c r="B9" s="131">
        <v>15571</v>
      </c>
      <c r="C9" s="131">
        <v>16077</v>
      </c>
      <c r="D9" s="131">
        <v>16532</v>
      </c>
      <c r="E9" s="139">
        <f>SUM(E10:E11)</f>
        <v>18850</v>
      </c>
      <c r="F9" s="124">
        <v>19677</v>
      </c>
      <c r="G9" s="124">
        <v>19155</v>
      </c>
      <c r="H9" s="124">
        <v>17612</v>
      </c>
      <c r="I9" s="124">
        <v>17243</v>
      </c>
      <c r="J9" s="300" t="s">
        <v>4</v>
      </c>
    </row>
    <row r="10" spans="1:14" ht="12.6" customHeight="1">
      <c r="A10" s="142" t="s">
        <v>9</v>
      </c>
      <c r="B10" s="128">
        <v>605</v>
      </c>
      <c r="C10" s="127">
        <v>741</v>
      </c>
      <c r="D10" s="127">
        <v>891</v>
      </c>
      <c r="E10" s="127">
        <f>SUM(E26,E29,E32,E35,E38,E41,E44)</f>
        <v>1282</v>
      </c>
      <c r="F10" s="128">
        <v>1522</v>
      </c>
      <c r="G10" s="128">
        <v>1595</v>
      </c>
      <c r="H10" s="128">
        <v>1460</v>
      </c>
      <c r="I10" s="128">
        <v>1411</v>
      </c>
      <c r="J10" s="143" t="s">
        <v>2</v>
      </c>
    </row>
    <row r="11" spans="1:14" ht="12.6" customHeight="1">
      <c r="A11" s="142" t="s">
        <v>10</v>
      </c>
      <c r="B11" s="128">
        <v>14966</v>
      </c>
      <c r="C11" s="127">
        <v>15336</v>
      </c>
      <c r="D11" s="127">
        <v>15641</v>
      </c>
      <c r="E11" s="127">
        <f>SUM(E27,E30,E33,E36,E39,E42,E45)</f>
        <v>17568</v>
      </c>
      <c r="F11" s="128">
        <v>18155</v>
      </c>
      <c r="G11" s="128">
        <v>17560</v>
      </c>
      <c r="H11" s="128">
        <v>16152</v>
      </c>
      <c r="I11" s="128">
        <v>15832</v>
      </c>
      <c r="J11" s="143" t="s">
        <v>3</v>
      </c>
    </row>
    <row r="12" spans="1:14" ht="15" customHeight="1">
      <c r="A12" s="204" t="s">
        <v>330</v>
      </c>
      <c r="B12" s="145"/>
      <c r="C12" s="301"/>
      <c r="D12" s="301"/>
      <c r="E12" s="302"/>
      <c r="F12" s="303"/>
      <c r="G12" s="278"/>
      <c r="H12" s="278"/>
      <c r="J12" s="136" t="s">
        <v>331</v>
      </c>
    </row>
    <row r="13" spans="1:14" ht="13.15" customHeight="1">
      <c r="A13" s="142" t="s">
        <v>332</v>
      </c>
      <c r="B13" s="145"/>
      <c r="C13" s="301"/>
      <c r="D13" s="301"/>
      <c r="E13" s="302"/>
      <c r="F13" s="303"/>
      <c r="G13" s="278"/>
      <c r="H13" s="278"/>
      <c r="J13" s="143" t="s">
        <v>333</v>
      </c>
    </row>
    <row r="14" spans="1:14" ht="12.2" customHeight="1">
      <c r="A14" s="304" t="s">
        <v>9</v>
      </c>
      <c r="B14" s="145">
        <v>209</v>
      </c>
      <c r="C14" s="301">
        <v>198</v>
      </c>
      <c r="D14" s="301">
        <v>56</v>
      </c>
      <c r="E14" s="302" t="s">
        <v>284</v>
      </c>
      <c r="F14" s="303" t="s">
        <v>284</v>
      </c>
      <c r="G14" s="303" t="s">
        <v>284</v>
      </c>
      <c r="H14" s="303" t="s">
        <v>284</v>
      </c>
      <c r="I14" s="303" t="s">
        <v>284</v>
      </c>
      <c r="J14" s="305" t="s">
        <v>2</v>
      </c>
    </row>
    <row r="15" spans="1:14" ht="12.2" customHeight="1">
      <c r="A15" s="304" t="s">
        <v>10</v>
      </c>
      <c r="B15" s="145">
        <v>2552</v>
      </c>
      <c r="C15" s="301">
        <v>1877</v>
      </c>
      <c r="D15" s="301">
        <v>452</v>
      </c>
      <c r="E15" s="302" t="s">
        <v>284</v>
      </c>
      <c r="F15" s="303" t="s">
        <v>284</v>
      </c>
      <c r="G15" s="303" t="s">
        <v>284</v>
      </c>
      <c r="H15" s="303" t="s">
        <v>284</v>
      </c>
      <c r="I15" s="303" t="s">
        <v>284</v>
      </c>
      <c r="J15" s="305" t="s">
        <v>3</v>
      </c>
    </row>
    <row r="16" spans="1:14" ht="24" customHeight="1">
      <c r="A16" s="142" t="s">
        <v>334</v>
      </c>
      <c r="B16" s="145"/>
      <c r="C16" s="301"/>
      <c r="D16" s="301"/>
      <c r="E16" s="302"/>
      <c r="F16" s="303"/>
      <c r="G16" s="303"/>
      <c r="H16" s="303"/>
      <c r="I16" s="303"/>
      <c r="J16" s="143" t="s">
        <v>335</v>
      </c>
    </row>
    <row r="17" spans="1:15" ht="12.2" customHeight="1">
      <c r="A17" s="304" t="s">
        <v>9</v>
      </c>
      <c r="B17" s="145">
        <v>80</v>
      </c>
      <c r="C17" s="301">
        <v>96</v>
      </c>
      <c r="D17" s="301">
        <v>167</v>
      </c>
      <c r="E17" s="302" t="s">
        <v>284</v>
      </c>
      <c r="F17" s="303" t="s">
        <v>284</v>
      </c>
      <c r="G17" s="303" t="s">
        <v>284</v>
      </c>
      <c r="H17" s="303" t="s">
        <v>284</v>
      </c>
      <c r="I17" s="303" t="s">
        <v>284</v>
      </c>
      <c r="J17" s="305" t="s">
        <v>2</v>
      </c>
    </row>
    <row r="18" spans="1:15" ht="12.2" customHeight="1">
      <c r="A18" s="304" t="s">
        <v>10</v>
      </c>
      <c r="B18" s="145">
        <v>1452</v>
      </c>
      <c r="C18" s="301">
        <v>1152</v>
      </c>
      <c r="D18" s="301">
        <v>1280</v>
      </c>
      <c r="E18" s="302" t="s">
        <v>284</v>
      </c>
      <c r="F18" s="303" t="s">
        <v>284</v>
      </c>
      <c r="G18" s="303" t="s">
        <v>284</v>
      </c>
      <c r="H18" s="303" t="s">
        <v>284</v>
      </c>
      <c r="I18" s="303" t="s">
        <v>284</v>
      </c>
      <c r="J18" s="305" t="s">
        <v>3</v>
      </c>
    </row>
    <row r="19" spans="1:15" ht="24" customHeight="1">
      <c r="A19" s="142" t="s">
        <v>336</v>
      </c>
      <c r="B19" s="145"/>
      <c r="C19" s="301"/>
      <c r="D19" s="301"/>
      <c r="E19" s="302"/>
      <c r="F19" s="303"/>
      <c r="G19" s="303"/>
      <c r="H19" s="303"/>
      <c r="I19" s="303"/>
      <c r="J19" s="143" t="s">
        <v>337</v>
      </c>
    </row>
    <row r="20" spans="1:15" ht="12.2" customHeight="1">
      <c r="A20" s="304" t="s">
        <v>9</v>
      </c>
      <c r="B20" s="145">
        <v>38</v>
      </c>
      <c r="C20" s="301">
        <v>51</v>
      </c>
      <c r="D20" s="301">
        <v>95</v>
      </c>
      <c r="E20" s="302" t="s">
        <v>284</v>
      </c>
      <c r="F20" s="303" t="s">
        <v>284</v>
      </c>
      <c r="G20" s="303" t="s">
        <v>284</v>
      </c>
      <c r="H20" s="303" t="s">
        <v>284</v>
      </c>
      <c r="I20" s="303" t="s">
        <v>284</v>
      </c>
      <c r="J20" s="305" t="s">
        <v>2</v>
      </c>
    </row>
    <row r="21" spans="1:15" ht="12.2" customHeight="1">
      <c r="A21" s="304" t="s">
        <v>10</v>
      </c>
      <c r="B21" s="145">
        <v>944</v>
      </c>
      <c r="C21" s="301">
        <v>1060</v>
      </c>
      <c r="D21" s="301">
        <v>1032</v>
      </c>
      <c r="E21" s="302" t="s">
        <v>284</v>
      </c>
      <c r="F21" s="303" t="s">
        <v>284</v>
      </c>
      <c r="G21" s="303" t="s">
        <v>284</v>
      </c>
      <c r="H21" s="303" t="s">
        <v>284</v>
      </c>
      <c r="I21" s="303" t="s">
        <v>284</v>
      </c>
      <c r="J21" s="305" t="s">
        <v>3</v>
      </c>
      <c r="L21" s="198"/>
      <c r="M21" s="198"/>
    </row>
    <row r="22" spans="1:15" ht="24" customHeight="1">
      <c r="A22" s="142" t="s">
        <v>338</v>
      </c>
      <c r="B22" s="145"/>
      <c r="C22" s="301"/>
      <c r="D22" s="301"/>
      <c r="E22" s="302"/>
      <c r="F22" s="303"/>
      <c r="G22" s="303"/>
      <c r="H22" s="303"/>
      <c r="I22" s="303"/>
      <c r="J22" s="143" t="s">
        <v>339</v>
      </c>
      <c r="L22" s="198"/>
      <c r="M22" s="198"/>
    </row>
    <row r="23" spans="1:15" ht="12.2" customHeight="1">
      <c r="A23" s="144" t="s">
        <v>9</v>
      </c>
      <c r="B23" s="145">
        <v>37</v>
      </c>
      <c r="C23" s="301">
        <v>123</v>
      </c>
      <c r="D23" s="301">
        <v>105</v>
      </c>
      <c r="E23" s="302" t="s">
        <v>284</v>
      </c>
      <c r="F23" s="303" t="s">
        <v>284</v>
      </c>
      <c r="G23" s="303" t="s">
        <v>284</v>
      </c>
      <c r="H23" s="303" t="s">
        <v>284</v>
      </c>
      <c r="I23" s="303" t="s">
        <v>284</v>
      </c>
      <c r="J23" s="305" t="s">
        <v>2</v>
      </c>
    </row>
    <row r="24" spans="1:15" ht="12.2" customHeight="1">
      <c r="A24" s="144" t="s">
        <v>10</v>
      </c>
      <c r="B24" s="145">
        <v>924</v>
      </c>
      <c r="C24" s="301">
        <v>1679</v>
      </c>
      <c r="D24" s="301">
        <v>1052</v>
      </c>
      <c r="E24" s="302" t="s">
        <v>284</v>
      </c>
      <c r="F24" s="303" t="s">
        <v>284</v>
      </c>
      <c r="G24" s="303" t="s">
        <v>284</v>
      </c>
      <c r="H24" s="303" t="s">
        <v>284</v>
      </c>
      <c r="I24" s="303" t="s">
        <v>284</v>
      </c>
      <c r="J24" s="305" t="s">
        <v>3</v>
      </c>
    </row>
    <row r="25" spans="1:15" ht="24" customHeight="1">
      <c r="A25" s="142" t="s">
        <v>340</v>
      </c>
      <c r="B25" s="306"/>
      <c r="C25" s="307"/>
      <c r="D25" s="307"/>
      <c r="E25" s="308"/>
      <c r="F25" s="309"/>
      <c r="G25" s="278"/>
      <c r="H25" s="278"/>
      <c r="J25" s="143" t="s">
        <v>341</v>
      </c>
    </row>
    <row r="26" spans="1:15" ht="12.95" customHeight="1">
      <c r="A26" s="144" t="s">
        <v>9</v>
      </c>
      <c r="B26" s="302" t="s">
        <v>284</v>
      </c>
      <c r="C26" s="302" t="s">
        <v>284</v>
      </c>
      <c r="D26" s="302" t="s">
        <v>284</v>
      </c>
      <c r="E26" s="299">
        <v>676</v>
      </c>
      <c r="F26" s="298">
        <v>900</v>
      </c>
      <c r="G26" s="298">
        <v>921</v>
      </c>
      <c r="H26" s="298">
        <v>835</v>
      </c>
      <c r="I26" s="298">
        <v>771</v>
      </c>
      <c r="J26" s="305" t="s">
        <v>2</v>
      </c>
    </row>
    <row r="27" spans="1:15" ht="12.95" customHeight="1">
      <c r="A27" s="144" t="s">
        <v>10</v>
      </c>
      <c r="B27" s="302" t="s">
        <v>284</v>
      </c>
      <c r="C27" s="302" t="s">
        <v>284</v>
      </c>
      <c r="D27" s="302" t="s">
        <v>284</v>
      </c>
      <c r="E27" s="299">
        <v>5797</v>
      </c>
      <c r="F27" s="298">
        <v>6361</v>
      </c>
      <c r="G27" s="298">
        <v>6037</v>
      </c>
      <c r="H27" s="298">
        <v>5361</v>
      </c>
      <c r="I27" s="298">
        <v>5168</v>
      </c>
      <c r="J27" s="305" t="s">
        <v>3</v>
      </c>
    </row>
    <row r="28" spans="1:15" s="312" customFormat="1" ht="22.15" customHeight="1">
      <c r="A28" s="9" t="s">
        <v>342</v>
      </c>
      <c r="B28" s="310"/>
      <c r="C28" s="311"/>
      <c r="D28" s="311"/>
      <c r="E28" s="311"/>
      <c r="F28" s="310"/>
      <c r="G28" s="298"/>
      <c r="H28" s="298"/>
      <c r="I28" s="298"/>
      <c r="J28" s="143" t="s">
        <v>343</v>
      </c>
    </row>
    <row r="29" spans="1:15" ht="12.95" customHeight="1">
      <c r="A29" s="144" t="s">
        <v>9</v>
      </c>
      <c r="B29" s="298">
        <v>106</v>
      </c>
      <c r="C29" s="299">
        <v>120</v>
      </c>
      <c r="D29" s="299">
        <v>230</v>
      </c>
      <c r="E29" s="299">
        <v>279</v>
      </c>
      <c r="F29" s="298">
        <v>312</v>
      </c>
      <c r="G29" s="298">
        <v>339</v>
      </c>
      <c r="H29" s="298">
        <v>301</v>
      </c>
      <c r="I29" s="298">
        <v>293</v>
      </c>
      <c r="J29" s="305" t="s">
        <v>2</v>
      </c>
    </row>
    <row r="30" spans="1:15" ht="12.95" customHeight="1">
      <c r="A30" s="144" t="s">
        <v>10</v>
      </c>
      <c r="B30" s="298">
        <v>2917</v>
      </c>
      <c r="C30" s="299">
        <v>2795</v>
      </c>
      <c r="D30" s="299">
        <v>4037</v>
      </c>
      <c r="E30" s="299">
        <v>3828</v>
      </c>
      <c r="F30" s="298">
        <v>3904</v>
      </c>
      <c r="G30" s="298">
        <v>3788</v>
      </c>
      <c r="H30" s="298">
        <v>3453</v>
      </c>
      <c r="I30" s="298">
        <v>3330</v>
      </c>
      <c r="J30" s="305" t="s">
        <v>3</v>
      </c>
    </row>
    <row r="31" spans="1:15" ht="22.15" customHeight="1">
      <c r="A31" s="9" t="s">
        <v>344</v>
      </c>
      <c r="B31" s="298"/>
      <c r="C31" s="299"/>
      <c r="D31" s="299"/>
      <c r="E31" s="299"/>
      <c r="F31" s="298"/>
      <c r="G31" s="298"/>
      <c r="H31" s="298"/>
      <c r="I31" s="298"/>
      <c r="J31" s="143" t="s">
        <v>345</v>
      </c>
      <c r="O31" s="198"/>
    </row>
    <row r="32" spans="1:15" ht="12.95" customHeight="1">
      <c r="A32" s="144" t="s">
        <v>9</v>
      </c>
      <c r="B32" s="298">
        <v>35</v>
      </c>
      <c r="C32" s="299">
        <v>41</v>
      </c>
      <c r="D32" s="299">
        <v>103</v>
      </c>
      <c r="E32" s="299">
        <v>139</v>
      </c>
      <c r="F32" s="298">
        <v>122</v>
      </c>
      <c r="G32" s="298">
        <v>138</v>
      </c>
      <c r="H32" s="298">
        <v>127</v>
      </c>
      <c r="I32" s="298">
        <v>134</v>
      </c>
      <c r="J32" s="305" t="s">
        <v>2</v>
      </c>
    </row>
    <row r="33" spans="1:16" ht="12.95" customHeight="1">
      <c r="A33" s="144" t="s">
        <v>10</v>
      </c>
      <c r="B33" s="298">
        <v>1858</v>
      </c>
      <c r="C33" s="299">
        <v>2021</v>
      </c>
      <c r="D33" s="299">
        <v>2528</v>
      </c>
      <c r="E33" s="299">
        <v>2497</v>
      </c>
      <c r="F33" s="298">
        <v>2443</v>
      </c>
      <c r="G33" s="298">
        <v>2364</v>
      </c>
      <c r="H33" s="298">
        <v>2245</v>
      </c>
      <c r="I33" s="298">
        <v>2221</v>
      </c>
      <c r="J33" s="305" t="s">
        <v>3</v>
      </c>
    </row>
    <row r="34" spans="1:16" ht="24" customHeight="1">
      <c r="A34" s="9" t="s">
        <v>346</v>
      </c>
      <c r="B34" s="298"/>
      <c r="C34" s="299"/>
      <c r="D34" s="299"/>
      <c r="E34" s="299"/>
      <c r="F34" s="298"/>
      <c r="G34" s="298"/>
      <c r="H34" s="298"/>
      <c r="I34" s="298"/>
      <c r="J34" s="143" t="s">
        <v>347</v>
      </c>
    </row>
    <row r="35" spans="1:16" ht="12.95" customHeight="1">
      <c r="A35" s="144" t="s">
        <v>9</v>
      </c>
      <c r="B35" s="298">
        <v>36</v>
      </c>
      <c r="C35" s="299">
        <v>48</v>
      </c>
      <c r="D35" s="299">
        <v>56</v>
      </c>
      <c r="E35" s="299">
        <v>92</v>
      </c>
      <c r="F35" s="298">
        <v>86</v>
      </c>
      <c r="G35" s="298">
        <v>90</v>
      </c>
      <c r="H35" s="298">
        <v>80</v>
      </c>
      <c r="I35" s="298">
        <v>89</v>
      </c>
      <c r="J35" s="305" t="s">
        <v>2</v>
      </c>
    </row>
    <row r="36" spans="1:16" ht="12.95" customHeight="1">
      <c r="A36" s="144" t="s">
        <v>10</v>
      </c>
      <c r="B36" s="298">
        <v>1316</v>
      </c>
      <c r="C36" s="299">
        <v>1465</v>
      </c>
      <c r="D36" s="299">
        <v>1686</v>
      </c>
      <c r="E36" s="299">
        <v>1770</v>
      </c>
      <c r="F36" s="298">
        <v>1794</v>
      </c>
      <c r="G36" s="298">
        <v>1730</v>
      </c>
      <c r="H36" s="298">
        <v>1573</v>
      </c>
      <c r="I36" s="298">
        <v>1588</v>
      </c>
      <c r="J36" s="305" t="s">
        <v>3</v>
      </c>
    </row>
    <row r="37" spans="1:16" ht="24" customHeight="1">
      <c r="A37" s="9" t="s">
        <v>348</v>
      </c>
      <c r="B37" s="298"/>
      <c r="C37" s="299"/>
      <c r="D37" s="299"/>
      <c r="E37" s="299"/>
      <c r="F37" s="298"/>
      <c r="G37" s="298"/>
      <c r="H37" s="298"/>
      <c r="I37" s="298"/>
      <c r="J37" s="143" t="s">
        <v>349</v>
      </c>
    </row>
    <row r="38" spans="1:16" ht="12.95" customHeight="1">
      <c r="A38" s="144" t="s">
        <v>9</v>
      </c>
      <c r="B38" s="298">
        <v>18</v>
      </c>
      <c r="C38" s="299">
        <v>19</v>
      </c>
      <c r="D38" s="299">
        <v>32</v>
      </c>
      <c r="E38" s="299">
        <v>45</v>
      </c>
      <c r="F38" s="298">
        <v>49</v>
      </c>
      <c r="G38" s="298">
        <v>49</v>
      </c>
      <c r="H38" s="298">
        <v>56</v>
      </c>
      <c r="I38" s="298">
        <v>53</v>
      </c>
      <c r="J38" s="305" t="s">
        <v>2</v>
      </c>
    </row>
    <row r="39" spans="1:16" ht="12.95" customHeight="1">
      <c r="A39" s="144" t="s">
        <v>10</v>
      </c>
      <c r="B39" s="298">
        <v>856</v>
      </c>
      <c r="C39" s="299">
        <v>1022</v>
      </c>
      <c r="D39" s="299">
        <v>1113</v>
      </c>
      <c r="E39" s="299">
        <v>1228</v>
      </c>
      <c r="F39" s="298">
        <v>1200</v>
      </c>
      <c r="G39" s="298">
        <v>1189</v>
      </c>
      <c r="H39" s="298">
        <v>1111</v>
      </c>
      <c r="I39" s="298">
        <v>1099</v>
      </c>
      <c r="J39" s="305" t="s">
        <v>3</v>
      </c>
    </row>
    <row r="40" spans="1:16" ht="24" customHeight="1">
      <c r="A40" s="9" t="s">
        <v>350</v>
      </c>
      <c r="B40" s="298"/>
      <c r="C40" s="299"/>
      <c r="D40" s="299"/>
      <c r="E40" s="299"/>
      <c r="F40" s="298"/>
      <c r="G40" s="298"/>
      <c r="H40" s="298"/>
      <c r="I40" s="298"/>
      <c r="J40" s="143" t="s">
        <v>351</v>
      </c>
    </row>
    <row r="41" spans="1:16" ht="12.95" customHeight="1">
      <c r="A41" s="144" t="s">
        <v>9</v>
      </c>
      <c r="B41" s="298">
        <v>13</v>
      </c>
      <c r="C41" s="299">
        <v>18</v>
      </c>
      <c r="D41" s="299">
        <v>19</v>
      </c>
      <c r="E41" s="299">
        <v>16</v>
      </c>
      <c r="F41" s="298">
        <v>19</v>
      </c>
      <c r="G41" s="298">
        <v>23</v>
      </c>
      <c r="H41" s="298">
        <v>30</v>
      </c>
      <c r="I41" s="298">
        <v>29</v>
      </c>
      <c r="J41" s="305" t="s">
        <v>2</v>
      </c>
      <c r="M41" s="198"/>
    </row>
    <row r="42" spans="1:16" ht="12.95" customHeight="1">
      <c r="A42" s="144" t="s">
        <v>10</v>
      </c>
      <c r="B42" s="298">
        <v>572</v>
      </c>
      <c r="C42" s="299">
        <v>612</v>
      </c>
      <c r="D42" s="299">
        <v>751</v>
      </c>
      <c r="E42" s="299">
        <v>823</v>
      </c>
      <c r="F42" s="298">
        <v>874</v>
      </c>
      <c r="G42" s="298">
        <v>862</v>
      </c>
      <c r="H42" s="298">
        <v>845</v>
      </c>
      <c r="I42" s="298">
        <v>828</v>
      </c>
      <c r="J42" s="305" t="s">
        <v>3</v>
      </c>
      <c r="L42" s="198"/>
      <c r="M42" s="198"/>
    </row>
    <row r="43" spans="1:16" ht="24" customHeight="1">
      <c r="A43" s="142" t="s">
        <v>352</v>
      </c>
      <c r="B43" s="298"/>
      <c r="C43" s="299"/>
      <c r="D43" s="299"/>
      <c r="E43" s="299"/>
      <c r="F43" s="298"/>
      <c r="G43" s="298"/>
      <c r="H43" s="298"/>
      <c r="I43" s="298"/>
      <c r="J43" s="143" t="s">
        <v>353</v>
      </c>
      <c r="L43" s="198"/>
      <c r="M43" s="198"/>
      <c r="N43" s="198"/>
    </row>
    <row r="44" spans="1:16" ht="12.95" customHeight="1">
      <c r="A44" s="144" t="s">
        <v>9</v>
      </c>
      <c r="B44" s="298">
        <v>33</v>
      </c>
      <c r="C44" s="299">
        <v>27</v>
      </c>
      <c r="D44" s="299">
        <v>28</v>
      </c>
      <c r="E44" s="299">
        <v>35</v>
      </c>
      <c r="F44" s="298">
        <v>34</v>
      </c>
      <c r="G44" s="298">
        <v>35</v>
      </c>
      <c r="H44" s="298">
        <v>31</v>
      </c>
      <c r="I44" s="298">
        <v>42</v>
      </c>
      <c r="J44" s="305" t="s">
        <v>2</v>
      </c>
      <c r="L44" s="198"/>
      <c r="M44" s="198"/>
      <c r="N44" s="198"/>
      <c r="O44" s="198"/>
      <c r="P44" s="198"/>
    </row>
    <row r="45" spans="1:16" ht="12.95" customHeight="1">
      <c r="A45" s="144" t="s">
        <v>10</v>
      </c>
      <c r="B45" s="298">
        <v>1575</v>
      </c>
      <c r="C45" s="299">
        <v>1653</v>
      </c>
      <c r="D45" s="299">
        <v>1710</v>
      </c>
      <c r="E45" s="299">
        <v>1625</v>
      </c>
      <c r="F45" s="298">
        <v>1579</v>
      </c>
      <c r="G45" s="298">
        <v>1590</v>
      </c>
      <c r="H45" s="298">
        <v>1564</v>
      </c>
      <c r="I45" s="298">
        <v>1598</v>
      </c>
      <c r="J45" s="305" t="s">
        <v>3</v>
      </c>
    </row>
    <row r="46" spans="1:16" ht="7.15" customHeight="1">
      <c r="A46" s="150"/>
      <c r="B46" s="151"/>
      <c r="C46" s="151"/>
    </row>
    <row r="47" spans="1:16">
      <c r="A47" s="193" t="s">
        <v>630</v>
      </c>
      <c r="B47" s="193"/>
      <c r="C47" s="193"/>
      <c r="D47" s="193"/>
      <c r="F47" s="313" t="s">
        <v>354</v>
      </c>
      <c r="K47" s="115"/>
      <c r="L47" s="118"/>
    </row>
    <row r="48" spans="1:16" ht="12.95" customHeight="1">
      <c r="A48" s="193" t="s">
        <v>633</v>
      </c>
      <c r="B48" s="314"/>
      <c r="C48" s="314"/>
      <c r="D48" s="314"/>
      <c r="E48" s="315"/>
      <c r="F48" s="313" t="s">
        <v>634</v>
      </c>
      <c r="I48" s="314"/>
    </row>
    <row r="49" spans="1:10">
      <c r="A49" s="316"/>
      <c r="E49" s="8"/>
      <c r="F49" s="8"/>
      <c r="G49" s="8"/>
      <c r="H49" s="8"/>
      <c r="I49" s="8"/>
      <c r="J49" s="8"/>
    </row>
    <row r="50" spans="1:10">
      <c r="I50" s="198"/>
    </row>
    <row r="51" spans="1:10">
      <c r="I51" s="198"/>
    </row>
  </sheetData>
  <mergeCells count="1">
    <mergeCell ref="A5:D5"/>
  </mergeCells>
  <hyperlinks>
    <hyperlink ref="L1" location="obsah!A1" display="Obsah"/>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ColWidth="9.140625" defaultRowHeight="12.75"/>
  <cols>
    <col min="1" max="1" width="18.28515625" style="113" customWidth="1"/>
    <col min="2" max="9" width="6.85546875" style="113" customWidth="1"/>
    <col min="10" max="10" width="20.7109375" style="113" customWidth="1"/>
    <col min="11" max="16384" width="9.140625" style="113"/>
  </cols>
  <sheetData>
    <row r="1" spans="1:12" ht="15">
      <c r="A1" s="112" t="s">
        <v>14</v>
      </c>
      <c r="J1" s="7" t="s">
        <v>15</v>
      </c>
      <c r="L1" s="373" t="s">
        <v>640</v>
      </c>
    </row>
    <row r="2" spans="1:12">
      <c r="A2" s="112"/>
      <c r="J2" s="7"/>
    </row>
    <row r="3" spans="1:12">
      <c r="A3" s="191" t="s">
        <v>355</v>
      </c>
    </row>
    <row r="4" spans="1:12">
      <c r="A4" s="192" t="s">
        <v>356</v>
      </c>
    </row>
    <row r="5" spans="1:12">
      <c r="A5" s="518" t="s">
        <v>357</v>
      </c>
      <c r="B5" s="518"/>
      <c r="C5" s="518"/>
      <c r="D5" s="518"/>
      <c r="E5" s="155"/>
      <c r="G5" s="268"/>
      <c r="H5" s="268"/>
      <c r="I5" s="268"/>
      <c r="J5" s="269" t="s">
        <v>126</v>
      </c>
    </row>
    <row r="6" spans="1:12">
      <c r="A6" s="193" t="s">
        <v>127</v>
      </c>
      <c r="J6" s="118" t="s">
        <v>289</v>
      </c>
    </row>
    <row r="7" spans="1:12" ht="13.5" thickBot="1">
      <c r="A7" s="193" t="s">
        <v>625</v>
      </c>
      <c r="J7" s="118" t="s">
        <v>626</v>
      </c>
    </row>
    <row r="8" spans="1:12" ht="13.5" thickBot="1">
      <c r="A8" s="119" t="s">
        <v>138</v>
      </c>
      <c r="B8" s="120">
        <v>2000</v>
      </c>
      <c r="C8" s="121">
        <v>2005</v>
      </c>
      <c r="D8" s="121">
        <v>2010</v>
      </c>
      <c r="E8" s="121">
        <v>2015</v>
      </c>
      <c r="F8" s="120">
        <v>2018</v>
      </c>
      <c r="G8" s="120">
        <v>2019</v>
      </c>
      <c r="H8" s="120">
        <v>2020</v>
      </c>
      <c r="I8" s="120">
        <v>2021</v>
      </c>
      <c r="J8" s="122" t="s">
        <v>139</v>
      </c>
    </row>
    <row r="9" spans="1:12">
      <c r="A9" s="317" t="s">
        <v>6</v>
      </c>
      <c r="B9" s="318">
        <v>15571</v>
      </c>
      <c r="C9" s="318">
        <v>16077</v>
      </c>
      <c r="D9" s="318">
        <v>19364</v>
      </c>
      <c r="E9" s="319">
        <v>18598</v>
      </c>
      <c r="F9" s="124">
        <v>19424</v>
      </c>
      <c r="G9" s="124">
        <v>19155</v>
      </c>
      <c r="H9" s="124">
        <v>17612</v>
      </c>
      <c r="I9" s="124">
        <v>17243</v>
      </c>
      <c r="J9" s="320" t="s">
        <v>4</v>
      </c>
    </row>
    <row r="10" spans="1:12">
      <c r="A10" s="9" t="s">
        <v>358</v>
      </c>
      <c r="B10" s="145">
        <v>605</v>
      </c>
      <c r="C10" s="127">
        <v>741</v>
      </c>
      <c r="D10" s="127">
        <v>1123</v>
      </c>
      <c r="E10" s="127">
        <v>1269</v>
      </c>
      <c r="F10" s="127">
        <v>1507</v>
      </c>
      <c r="G10" s="127">
        <v>1595</v>
      </c>
      <c r="H10" s="127">
        <v>1460</v>
      </c>
      <c r="I10" s="127">
        <v>1411</v>
      </c>
      <c r="J10" s="129" t="s">
        <v>2</v>
      </c>
    </row>
    <row r="11" spans="1:12">
      <c r="A11" s="9" t="s">
        <v>10</v>
      </c>
      <c r="B11" s="145">
        <v>14966</v>
      </c>
      <c r="C11" s="127">
        <v>15336</v>
      </c>
      <c r="D11" s="127">
        <v>18241</v>
      </c>
      <c r="E11" s="127">
        <v>17329</v>
      </c>
      <c r="F11" s="127">
        <v>17917</v>
      </c>
      <c r="G11" s="127">
        <v>17560</v>
      </c>
      <c r="H11" s="127">
        <v>16152</v>
      </c>
      <c r="I11" s="127">
        <v>15832</v>
      </c>
      <c r="J11" s="129" t="s">
        <v>3</v>
      </c>
    </row>
    <row r="12" spans="1:12" ht="33.75">
      <c r="A12" s="204" t="s">
        <v>359</v>
      </c>
      <c r="B12" s="145"/>
      <c r="C12" s="127"/>
      <c r="D12" s="127"/>
      <c r="E12" s="127"/>
      <c r="F12" s="127"/>
      <c r="G12" s="127"/>
      <c r="H12" s="127"/>
      <c r="I12" s="127"/>
      <c r="J12" s="300" t="s">
        <v>360</v>
      </c>
    </row>
    <row r="13" spans="1:12" ht="22.5">
      <c r="A13" s="142" t="s">
        <v>361</v>
      </c>
      <c r="B13" s="145"/>
      <c r="C13" s="127"/>
      <c r="D13" s="127"/>
      <c r="E13" s="127"/>
      <c r="F13" s="127"/>
      <c r="G13" s="127"/>
      <c r="H13" s="127"/>
      <c r="I13" s="127"/>
      <c r="J13" s="143" t="s">
        <v>362</v>
      </c>
    </row>
    <row r="14" spans="1:12">
      <c r="A14" s="144" t="s">
        <v>358</v>
      </c>
      <c r="B14" s="145">
        <v>348</v>
      </c>
      <c r="C14" s="127">
        <v>412</v>
      </c>
      <c r="D14" s="127">
        <v>637</v>
      </c>
      <c r="E14" s="127">
        <v>752</v>
      </c>
      <c r="F14" s="127">
        <v>871</v>
      </c>
      <c r="G14" s="127">
        <v>935</v>
      </c>
      <c r="H14" s="127">
        <v>857</v>
      </c>
      <c r="I14" s="127">
        <v>875</v>
      </c>
      <c r="J14" s="10" t="s">
        <v>2</v>
      </c>
    </row>
    <row r="15" spans="1:12">
      <c r="A15" s="144" t="s">
        <v>10</v>
      </c>
      <c r="B15" s="145">
        <v>7676</v>
      </c>
      <c r="C15" s="127">
        <v>7275</v>
      </c>
      <c r="D15" s="127">
        <v>8398</v>
      </c>
      <c r="E15" s="127">
        <v>8564</v>
      </c>
      <c r="F15" s="127">
        <v>8856</v>
      </c>
      <c r="G15" s="127">
        <v>8621</v>
      </c>
      <c r="H15" s="127">
        <v>8154</v>
      </c>
      <c r="I15" s="127">
        <v>8032</v>
      </c>
      <c r="J15" s="10" t="s">
        <v>3</v>
      </c>
    </row>
    <row r="16" spans="1:12" ht="67.5">
      <c r="A16" s="142" t="s">
        <v>363</v>
      </c>
      <c r="B16" s="145"/>
      <c r="C16" s="127"/>
      <c r="D16" s="127"/>
      <c r="E16" s="127"/>
      <c r="F16" s="127"/>
      <c r="G16" s="127"/>
      <c r="H16" s="127"/>
      <c r="I16" s="127"/>
      <c r="J16" s="321" t="s">
        <v>364</v>
      </c>
    </row>
    <row r="17" spans="1:10">
      <c r="A17" s="144" t="s">
        <v>358</v>
      </c>
      <c r="B17" s="145">
        <v>129</v>
      </c>
      <c r="C17" s="127">
        <v>158</v>
      </c>
      <c r="D17" s="127">
        <v>279</v>
      </c>
      <c r="E17" s="127">
        <v>283</v>
      </c>
      <c r="F17" s="127">
        <v>340</v>
      </c>
      <c r="G17" s="127">
        <v>373</v>
      </c>
      <c r="H17" s="127">
        <v>340</v>
      </c>
      <c r="I17" s="127">
        <v>325</v>
      </c>
      <c r="J17" s="10" t="s">
        <v>2</v>
      </c>
    </row>
    <row r="18" spans="1:10">
      <c r="A18" s="144" t="s">
        <v>10</v>
      </c>
      <c r="B18" s="145">
        <v>5230</v>
      </c>
      <c r="C18" s="127">
        <v>5767</v>
      </c>
      <c r="D18" s="127">
        <v>7691</v>
      </c>
      <c r="E18" s="127">
        <v>6768</v>
      </c>
      <c r="F18" s="127">
        <v>6832</v>
      </c>
      <c r="G18" s="127">
        <v>6522</v>
      </c>
      <c r="H18" s="127">
        <v>5884</v>
      </c>
      <c r="I18" s="127">
        <v>5780</v>
      </c>
      <c r="J18" s="10" t="s">
        <v>3</v>
      </c>
    </row>
    <row r="19" spans="1:10" ht="45">
      <c r="A19" s="322" t="s">
        <v>365</v>
      </c>
      <c r="B19" s="145"/>
      <c r="C19" s="127"/>
      <c r="D19" s="127"/>
      <c r="E19" s="127"/>
      <c r="F19" s="127"/>
      <c r="G19" s="127"/>
      <c r="H19" s="127"/>
      <c r="I19" s="127"/>
      <c r="J19" s="321" t="s">
        <v>366</v>
      </c>
    </row>
    <row r="20" spans="1:10">
      <c r="A20" s="144" t="s">
        <v>358</v>
      </c>
      <c r="B20" s="145">
        <v>95</v>
      </c>
      <c r="C20" s="127">
        <v>101</v>
      </c>
      <c r="D20" s="127">
        <v>159</v>
      </c>
      <c r="E20" s="127">
        <v>187</v>
      </c>
      <c r="F20" s="127">
        <v>248</v>
      </c>
      <c r="G20" s="127">
        <v>240</v>
      </c>
      <c r="H20" s="127">
        <v>222</v>
      </c>
      <c r="I20" s="127">
        <v>183</v>
      </c>
      <c r="J20" s="10" t="s">
        <v>2</v>
      </c>
    </row>
    <row r="21" spans="1:10">
      <c r="A21" s="144" t="s">
        <v>10</v>
      </c>
      <c r="B21" s="145">
        <v>1078</v>
      </c>
      <c r="C21" s="127">
        <v>1363</v>
      </c>
      <c r="D21" s="127">
        <v>1770</v>
      </c>
      <c r="E21" s="127">
        <v>1666</v>
      </c>
      <c r="F21" s="127">
        <v>1841</v>
      </c>
      <c r="G21" s="127">
        <v>1841</v>
      </c>
      <c r="H21" s="127">
        <v>1605</v>
      </c>
      <c r="I21" s="127">
        <v>1580</v>
      </c>
      <c r="J21" s="10" t="s">
        <v>3</v>
      </c>
    </row>
    <row r="22" spans="1:10">
      <c r="A22" s="142" t="s">
        <v>367</v>
      </c>
      <c r="B22" s="145"/>
      <c r="C22" s="127"/>
      <c r="D22" s="127"/>
      <c r="E22" s="127"/>
      <c r="F22" s="127"/>
      <c r="G22" s="127"/>
      <c r="H22" s="127"/>
      <c r="I22" s="127"/>
      <c r="J22" s="129" t="s">
        <v>368</v>
      </c>
    </row>
    <row r="23" spans="1:10">
      <c r="A23" s="144" t="s">
        <v>358</v>
      </c>
      <c r="B23" s="145">
        <v>6</v>
      </c>
      <c r="C23" s="127">
        <v>25</v>
      </c>
      <c r="D23" s="127">
        <v>27</v>
      </c>
      <c r="E23" s="127">
        <v>33</v>
      </c>
      <c r="F23" s="127">
        <v>34</v>
      </c>
      <c r="G23" s="127">
        <v>34</v>
      </c>
      <c r="H23" s="127">
        <v>33</v>
      </c>
      <c r="I23" s="127">
        <v>21</v>
      </c>
      <c r="J23" s="10" t="s">
        <v>2</v>
      </c>
    </row>
    <row r="24" spans="1:10">
      <c r="A24" s="144" t="s">
        <v>10</v>
      </c>
      <c r="B24" s="145">
        <v>141</v>
      </c>
      <c r="C24" s="127">
        <v>211</v>
      </c>
      <c r="D24" s="127">
        <v>285</v>
      </c>
      <c r="E24" s="127">
        <v>238</v>
      </c>
      <c r="F24" s="127">
        <v>297</v>
      </c>
      <c r="G24" s="127">
        <v>289</v>
      </c>
      <c r="H24" s="127">
        <v>256</v>
      </c>
      <c r="I24" s="127">
        <v>250</v>
      </c>
      <c r="J24" s="10" t="s">
        <v>3</v>
      </c>
    </row>
    <row r="25" spans="1:10">
      <c r="A25" s="323" t="s">
        <v>369</v>
      </c>
      <c r="B25" s="145"/>
      <c r="C25" s="128"/>
      <c r="D25" s="128"/>
      <c r="E25" s="128"/>
      <c r="F25" s="128"/>
      <c r="G25" s="128"/>
      <c r="H25" s="128"/>
      <c r="I25" s="128"/>
      <c r="J25" s="277" t="s">
        <v>370</v>
      </c>
    </row>
    <row r="26" spans="1:10">
      <c r="A26" s="324" t="s">
        <v>358</v>
      </c>
      <c r="B26" s="146" t="s">
        <v>284</v>
      </c>
      <c r="C26" s="146" t="s">
        <v>284</v>
      </c>
      <c r="D26" s="146" t="s">
        <v>284</v>
      </c>
      <c r="E26" s="128">
        <v>13</v>
      </c>
      <c r="F26" s="128">
        <v>15</v>
      </c>
      <c r="G26" s="128">
        <v>13</v>
      </c>
      <c r="H26" s="128">
        <v>8</v>
      </c>
      <c r="I26" s="128">
        <v>7</v>
      </c>
      <c r="J26" s="10" t="s">
        <v>2</v>
      </c>
    </row>
    <row r="27" spans="1:10">
      <c r="A27" s="324" t="s">
        <v>10</v>
      </c>
      <c r="B27" s="146" t="s">
        <v>284</v>
      </c>
      <c r="C27" s="146" t="s">
        <v>284</v>
      </c>
      <c r="D27" s="146" t="s">
        <v>284</v>
      </c>
      <c r="E27" s="128">
        <v>239</v>
      </c>
      <c r="F27" s="128">
        <v>238</v>
      </c>
      <c r="G27" s="128">
        <v>287</v>
      </c>
      <c r="H27" s="128">
        <v>253</v>
      </c>
      <c r="I27" s="128">
        <v>190</v>
      </c>
      <c r="J27" s="10" t="s">
        <v>3</v>
      </c>
    </row>
    <row r="28" spans="1:10">
      <c r="A28" s="150"/>
      <c r="B28" s="151"/>
      <c r="C28" s="151"/>
      <c r="D28" s="152"/>
    </row>
    <row r="29" spans="1:10">
      <c r="A29" s="586" t="s">
        <v>639</v>
      </c>
      <c r="B29" s="586"/>
      <c r="C29" s="586"/>
      <c r="D29" s="586"/>
      <c r="F29" s="325"/>
      <c r="G29" s="326" t="s">
        <v>371</v>
      </c>
      <c r="H29" s="326"/>
      <c r="J29" s="325"/>
    </row>
  </sheetData>
  <mergeCells count="2">
    <mergeCell ref="A5:D5"/>
    <mergeCell ref="A29:D29"/>
  </mergeCells>
  <hyperlinks>
    <hyperlink ref="L1" location="obsah!A1" display="Obsah"/>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0"/>
  <sheetViews>
    <sheetView workbookViewId="0"/>
  </sheetViews>
  <sheetFormatPr defaultColWidth="8.42578125" defaultRowHeight="12.75"/>
  <cols>
    <col min="1" max="1" width="24.42578125" style="113" customWidth="1"/>
    <col min="2" max="8" width="6.28515625" style="113" customWidth="1"/>
    <col min="9" max="9" width="24.7109375" style="113" customWidth="1"/>
    <col min="10" max="16384" width="8.42578125" style="113"/>
  </cols>
  <sheetData>
    <row r="1" spans="1:11" ht="15" customHeight="1">
      <c r="A1" s="191" t="s">
        <v>14</v>
      </c>
      <c r="I1" s="7" t="s">
        <v>15</v>
      </c>
      <c r="K1" s="373" t="s">
        <v>640</v>
      </c>
    </row>
    <row r="2" spans="1:11" ht="9" customHeight="1">
      <c r="A2" s="191"/>
      <c r="I2" s="7"/>
    </row>
    <row r="3" spans="1:11" ht="15" customHeight="1">
      <c r="A3" s="191" t="s">
        <v>400</v>
      </c>
    </row>
    <row r="4" spans="1:11" ht="15" customHeight="1">
      <c r="A4" s="113" t="s">
        <v>401</v>
      </c>
    </row>
    <row r="5" spans="1:11" ht="15" customHeight="1">
      <c r="A5" s="347" t="s">
        <v>402</v>
      </c>
      <c r="I5" s="118" t="s">
        <v>403</v>
      </c>
    </row>
    <row r="6" spans="1:11" ht="15" customHeight="1" thickBot="1">
      <c r="A6" s="193"/>
      <c r="I6" s="118"/>
    </row>
    <row r="7" spans="1:11" ht="18.75" customHeight="1" thickBot="1">
      <c r="A7" s="435" t="s">
        <v>54</v>
      </c>
      <c r="B7" s="436">
        <v>2000</v>
      </c>
      <c r="C7" s="437">
        <v>2005</v>
      </c>
      <c r="D7" s="437">
        <v>2010</v>
      </c>
      <c r="E7" s="437">
        <v>2015</v>
      </c>
      <c r="F7" s="437">
        <v>2019</v>
      </c>
      <c r="G7" s="437">
        <v>2020</v>
      </c>
      <c r="H7" s="437">
        <v>2021</v>
      </c>
      <c r="I7" s="438" t="s">
        <v>55</v>
      </c>
    </row>
    <row r="8" spans="1:11" ht="57.75" customHeight="1">
      <c r="A8" s="134" t="s">
        <v>404</v>
      </c>
      <c r="B8" s="275"/>
      <c r="C8" s="348"/>
      <c r="D8" s="348"/>
      <c r="E8" s="348"/>
      <c r="F8" s="348"/>
      <c r="G8" s="348"/>
      <c r="H8" s="348"/>
      <c r="I8" s="136" t="s">
        <v>405</v>
      </c>
    </row>
    <row r="9" spans="1:11" ht="27" customHeight="1">
      <c r="A9" s="349" t="s">
        <v>406</v>
      </c>
      <c r="B9" s="145"/>
      <c r="C9" s="348"/>
      <c r="D9" s="348"/>
      <c r="E9" s="348"/>
      <c r="F9" s="348"/>
      <c r="G9" s="348"/>
      <c r="H9" s="348"/>
      <c r="I9" s="350" t="s">
        <v>407</v>
      </c>
    </row>
    <row r="10" spans="1:11" ht="27" customHeight="1">
      <c r="A10" s="144" t="s">
        <v>408</v>
      </c>
      <c r="B10" s="145"/>
      <c r="C10" s="348"/>
      <c r="D10" s="348"/>
      <c r="E10" s="348"/>
      <c r="F10" s="348"/>
      <c r="G10" s="348"/>
      <c r="H10" s="348"/>
      <c r="I10" s="305" t="s">
        <v>409</v>
      </c>
    </row>
    <row r="11" spans="1:11" ht="15" customHeight="1">
      <c r="A11" s="351" t="s">
        <v>388</v>
      </c>
      <c r="B11" s="145">
        <v>23233</v>
      </c>
      <c r="C11" s="348">
        <v>27883</v>
      </c>
      <c r="D11" s="127">
        <v>20059</v>
      </c>
      <c r="E11" s="127">
        <v>25989</v>
      </c>
      <c r="F11" s="127">
        <v>22338</v>
      </c>
      <c r="G11" s="127">
        <v>19799</v>
      </c>
      <c r="H11" s="127">
        <v>20556</v>
      </c>
      <c r="I11" s="352" t="s">
        <v>410</v>
      </c>
    </row>
    <row r="12" spans="1:11" ht="15" customHeight="1">
      <c r="A12" s="351" t="s">
        <v>411</v>
      </c>
      <c r="B12" s="145">
        <v>1396</v>
      </c>
      <c r="C12" s="348">
        <v>1874</v>
      </c>
      <c r="D12" s="127">
        <v>1507</v>
      </c>
      <c r="E12" s="127">
        <v>1952</v>
      </c>
      <c r="F12" s="127">
        <v>1937</v>
      </c>
      <c r="G12" s="127">
        <v>1647</v>
      </c>
      <c r="H12" s="127">
        <v>1820</v>
      </c>
      <c r="I12" s="352" t="s">
        <v>412</v>
      </c>
    </row>
    <row r="13" spans="1:11" ht="37.5" customHeight="1">
      <c r="A13" s="353" t="s">
        <v>413</v>
      </c>
      <c r="B13" s="145">
        <v>233</v>
      </c>
      <c r="C13" s="348">
        <v>536</v>
      </c>
      <c r="D13" s="127">
        <v>867</v>
      </c>
      <c r="E13" s="127">
        <v>3003</v>
      </c>
      <c r="F13" s="127">
        <v>4559</v>
      </c>
      <c r="G13" s="127">
        <f>1480+3013</f>
        <v>4493</v>
      </c>
      <c r="H13" s="127">
        <v>5475</v>
      </c>
      <c r="I13" s="354" t="s">
        <v>414</v>
      </c>
    </row>
    <row r="14" spans="1:11" ht="27" customHeight="1">
      <c r="A14" s="353" t="s">
        <v>415</v>
      </c>
      <c r="B14" s="145">
        <v>759</v>
      </c>
      <c r="C14" s="348">
        <v>598</v>
      </c>
      <c r="D14" s="127">
        <v>571</v>
      </c>
      <c r="E14" s="127">
        <v>539</v>
      </c>
      <c r="F14" s="127">
        <v>571</v>
      </c>
      <c r="G14" s="127">
        <v>418</v>
      </c>
      <c r="H14" s="127">
        <v>485</v>
      </c>
      <c r="I14" s="354" t="s">
        <v>416</v>
      </c>
    </row>
    <row r="15" spans="1:11" ht="27" customHeight="1">
      <c r="A15" s="304" t="s">
        <v>417</v>
      </c>
      <c r="B15" s="128"/>
      <c r="C15" s="128"/>
      <c r="D15" s="128"/>
      <c r="E15" s="128"/>
      <c r="F15" s="128"/>
      <c r="G15" s="127"/>
      <c r="H15" s="127"/>
      <c r="I15" s="305" t="s">
        <v>418</v>
      </c>
    </row>
    <row r="16" spans="1:11" ht="15" customHeight="1">
      <c r="A16" s="351" t="s">
        <v>388</v>
      </c>
      <c r="B16" s="145">
        <v>28746</v>
      </c>
      <c r="C16" s="348">
        <v>26276</v>
      </c>
      <c r="D16" s="127">
        <v>15148</v>
      </c>
      <c r="E16" s="127">
        <v>17699</v>
      </c>
      <c r="F16" s="127">
        <v>15458</v>
      </c>
      <c r="G16" s="127">
        <v>13837</v>
      </c>
      <c r="H16" s="127">
        <v>13661</v>
      </c>
      <c r="I16" s="352" t="s">
        <v>410</v>
      </c>
    </row>
    <row r="17" spans="1:9" ht="15" customHeight="1">
      <c r="A17" s="351" t="s">
        <v>411</v>
      </c>
      <c r="B17" s="145">
        <v>2067</v>
      </c>
      <c r="C17" s="348">
        <v>2109</v>
      </c>
      <c r="D17" s="127">
        <v>1597</v>
      </c>
      <c r="E17" s="127">
        <v>1549</v>
      </c>
      <c r="F17" s="127">
        <v>1352</v>
      </c>
      <c r="G17" s="127">
        <v>1182</v>
      </c>
      <c r="H17" s="127">
        <v>1217</v>
      </c>
      <c r="I17" s="352" t="s">
        <v>412</v>
      </c>
    </row>
    <row r="18" spans="1:9" ht="37.5" customHeight="1">
      <c r="A18" s="353" t="s">
        <v>419</v>
      </c>
      <c r="B18" s="145">
        <v>585</v>
      </c>
      <c r="C18" s="348">
        <v>807</v>
      </c>
      <c r="D18" s="127">
        <v>1220</v>
      </c>
      <c r="E18" s="127">
        <v>3443</v>
      </c>
      <c r="F18" s="127">
        <v>4935</v>
      </c>
      <c r="G18" s="127">
        <f>1983+2929</f>
        <v>4912</v>
      </c>
      <c r="H18" s="127">
        <f>2197+3464</f>
        <v>5661</v>
      </c>
      <c r="I18" s="354" t="s">
        <v>414</v>
      </c>
    </row>
    <row r="19" spans="1:9" ht="27" customHeight="1">
      <c r="A19" s="353" t="s">
        <v>420</v>
      </c>
      <c r="B19" s="145">
        <v>168</v>
      </c>
      <c r="C19" s="348">
        <v>103</v>
      </c>
      <c r="D19" s="127">
        <v>80</v>
      </c>
      <c r="E19" s="127">
        <v>59</v>
      </c>
      <c r="F19" s="127">
        <v>45</v>
      </c>
      <c r="G19" s="127">
        <v>33</v>
      </c>
      <c r="H19" s="127">
        <v>27</v>
      </c>
      <c r="I19" s="354" t="s">
        <v>416</v>
      </c>
    </row>
    <row r="20" spans="1:9" ht="54.75" customHeight="1">
      <c r="A20" s="349" t="s">
        <v>421</v>
      </c>
      <c r="B20" s="128"/>
      <c r="C20" s="128"/>
      <c r="D20" s="128"/>
      <c r="E20" s="128"/>
      <c r="F20" s="128"/>
      <c r="G20" s="128"/>
      <c r="H20" s="128"/>
      <c r="I20" s="350" t="s">
        <v>422</v>
      </c>
    </row>
    <row r="21" spans="1:9" ht="27" customHeight="1">
      <c r="A21" s="304" t="s">
        <v>423</v>
      </c>
      <c r="B21" s="145"/>
      <c r="C21" s="348"/>
      <c r="D21" s="348"/>
      <c r="E21" s="127"/>
      <c r="F21" s="127"/>
      <c r="G21" s="127"/>
      <c r="H21" s="127"/>
      <c r="I21" s="305" t="s">
        <v>409</v>
      </c>
    </row>
    <row r="22" spans="1:9" ht="15" customHeight="1">
      <c r="A22" s="353" t="s">
        <v>388</v>
      </c>
      <c r="B22" s="145">
        <v>788</v>
      </c>
      <c r="C22" s="348">
        <v>1037</v>
      </c>
      <c r="D22" s="348">
        <v>1068</v>
      </c>
      <c r="E22" s="127">
        <v>1494</v>
      </c>
      <c r="F22" s="127">
        <v>1786</v>
      </c>
      <c r="G22" s="127">
        <v>1578</v>
      </c>
      <c r="H22" s="127">
        <v>1838</v>
      </c>
      <c r="I22" s="354" t="s">
        <v>410</v>
      </c>
    </row>
    <row r="23" spans="1:9" ht="15" customHeight="1">
      <c r="A23" s="353" t="s">
        <v>411</v>
      </c>
      <c r="B23" s="145">
        <v>1102</v>
      </c>
      <c r="C23" s="348">
        <v>1451</v>
      </c>
      <c r="D23" s="348">
        <v>1488</v>
      </c>
      <c r="E23" s="127">
        <v>1779</v>
      </c>
      <c r="F23" s="127">
        <v>1771</v>
      </c>
      <c r="G23" s="127">
        <v>1627</v>
      </c>
      <c r="H23" s="127">
        <v>1667</v>
      </c>
      <c r="I23" s="354" t="s">
        <v>412</v>
      </c>
    </row>
    <row r="24" spans="1:9" ht="15" customHeight="1">
      <c r="A24" s="353" t="s">
        <v>390</v>
      </c>
      <c r="B24" s="145">
        <v>38</v>
      </c>
      <c r="C24" s="348">
        <v>35</v>
      </c>
      <c r="D24" s="348">
        <v>26</v>
      </c>
      <c r="E24" s="127">
        <v>27</v>
      </c>
      <c r="F24" s="127">
        <v>28</v>
      </c>
      <c r="G24" s="127">
        <v>36</v>
      </c>
      <c r="H24" s="127">
        <v>27</v>
      </c>
      <c r="I24" s="354" t="s">
        <v>424</v>
      </c>
    </row>
    <row r="25" spans="1:9" ht="37.5" customHeight="1">
      <c r="A25" s="353" t="s">
        <v>425</v>
      </c>
      <c r="B25" s="128">
        <v>98</v>
      </c>
      <c r="C25" s="128">
        <v>152</v>
      </c>
      <c r="D25" s="128">
        <v>198</v>
      </c>
      <c r="E25" s="128">
        <v>620</v>
      </c>
      <c r="F25" s="128">
        <v>831</v>
      </c>
      <c r="G25" s="127">
        <v>682</v>
      </c>
      <c r="H25" s="127">
        <v>1045</v>
      </c>
      <c r="I25" s="354" t="s">
        <v>414</v>
      </c>
    </row>
    <row r="26" spans="1:9" ht="15" customHeight="1">
      <c r="A26" s="353" t="s">
        <v>426</v>
      </c>
      <c r="B26" s="146" t="s">
        <v>427</v>
      </c>
      <c r="C26" s="348">
        <v>59</v>
      </c>
      <c r="D26" s="348">
        <v>16</v>
      </c>
      <c r="E26" s="127">
        <v>25</v>
      </c>
      <c r="F26" s="127">
        <v>23</v>
      </c>
      <c r="G26" s="127">
        <v>25</v>
      </c>
      <c r="H26" s="127">
        <v>27</v>
      </c>
      <c r="I26" s="352" t="s">
        <v>428</v>
      </c>
    </row>
    <row r="27" spans="1:9" ht="27" customHeight="1">
      <c r="A27" s="353" t="s">
        <v>420</v>
      </c>
      <c r="B27" s="145">
        <v>649</v>
      </c>
      <c r="C27" s="348">
        <v>714</v>
      </c>
      <c r="D27" s="348">
        <v>665</v>
      </c>
      <c r="E27" s="127">
        <v>617</v>
      </c>
      <c r="F27" s="127">
        <v>697</v>
      </c>
      <c r="G27" s="127">
        <v>682</v>
      </c>
      <c r="H27" s="127">
        <v>599</v>
      </c>
      <c r="I27" s="354" t="s">
        <v>416</v>
      </c>
    </row>
    <row r="28" spans="1:9" ht="32.25" customHeight="1">
      <c r="A28" s="304" t="s">
        <v>677</v>
      </c>
      <c r="B28" s="145"/>
      <c r="C28" s="348"/>
      <c r="D28" s="348"/>
      <c r="E28" s="127"/>
      <c r="F28" s="127"/>
      <c r="G28" s="127"/>
      <c r="H28" s="127"/>
      <c r="I28" s="305" t="s">
        <v>429</v>
      </c>
    </row>
    <row r="29" spans="1:9" ht="15" customHeight="1">
      <c r="A29" s="351" t="s">
        <v>388</v>
      </c>
      <c r="B29" s="145">
        <v>54</v>
      </c>
      <c r="C29" s="348">
        <v>89</v>
      </c>
      <c r="D29" s="348">
        <v>77</v>
      </c>
      <c r="E29" s="127">
        <v>130</v>
      </c>
      <c r="F29" s="127">
        <v>137</v>
      </c>
      <c r="G29" s="127">
        <v>85</v>
      </c>
      <c r="H29" s="127">
        <v>86</v>
      </c>
      <c r="I29" s="352" t="s">
        <v>410</v>
      </c>
    </row>
    <row r="30" spans="1:9" ht="15" customHeight="1">
      <c r="A30" s="351" t="s">
        <v>411</v>
      </c>
      <c r="B30" s="145">
        <v>16</v>
      </c>
      <c r="C30" s="348">
        <v>18</v>
      </c>
      <c r="D30" s="348">
        <v>23</v>
      </c>
      <c r="E30" s="127">
        <v>30</v>
      </c>
      <c r="F30" s="127">
        <v>27</v>
      </c>
      <c r="G30" s="127">
        <v>29</v>
      </c>
      <c r="H30" s="127">
        <v>10</v>
      </c>
      <c r="I30" s="352" t="s">
        <v>412</v>
      </c>
    </row>
    <row r="31" spans="1:9" ht="14.25" customHeight="1">
      <c r="A31" s="351" t="s">
        <v>390</v>
      </c>
      <c r="B31" s="145">
        <v>38</v>
      </c>
      <c r="C31" s="348">
        <v>83</v>
      </c>
      <c r="D31" s="348">
        <v>57</v>
      </c>
      <c r="E31" s="127">
        <v>121</v>
      </c>
      <c r="F31" s="127">
        <v>149</v>
      </c>
      <c r="G31" s="127">
        <v>98</v>
      </c>
      <c r="H31" s="127">
        <v>116</v>
      </c>
      <c r="I31" s="352" t="s">
        <v>424</v>
      </c>
    </row>
    <row r="32" spans="1:9" ht="14.25" customHeight="1">
      <c r="A32" s="351" t="s">
        <v>430</v>
      </c>
      <c r="B32" s="145">
        <v>1</v>
      </c>
      <c r="C32" s="348">
        <v>1</v>
      </c>
      <c r="D32" s="348">
        <v>5</v>
      </c>
      <c r="E32" s="127">
        <v>3</v>
      </c>
      <c r="F32" s="127">
        <v>6</v>
      </c>
      <c r="G32" s="127">
        <v>11</v>
      </c>
      <c r="H32" s="127">
        <v>6</v>
      </c>
      <c r="I32" s="352" t="s">
        <v>431</v>
      </c>
    </row>
    <row r="33" spans="1:9" ht="13.5" customHeight="1">
      <c r="A33" s="351" t="s">
        <v>432</v>
      </c>
      <c r="B33" s="145">
        <v>23</v>
      </c>
      <c r="C33" s="348">
        <v>37</v>
      </c>
      <c r="D33" s="348">
        <v>147</v>
      </c>
      <c r="E33" s="127">
        <v>54</v>
      </c>
      <c r="F33" s="127">
        <v>43</v>
      </c>
      <c r="G33" s="127">
        <v>47</v>
      </c>
      <c r="H33" s="127">
        <v>27</v>
      </c>
      <c r="I33" s="352" t="s">
        <v>433</v>
      </c>
    </row>
    <row r="34" spans="1:9" ht="15" customHeight="1">
      <c r="A34" s="191" t="s">
        <v>14</v>
      </c>
      <c r="I34" s="7" t="s">
        <v>15</v>
      </c>
    </row>
    <row r="35" spans="1:9" ht="9" customHeight="1">
      <c r="A35" s="191"/>
      <c r="I35" s="7"/>
    </row>
    <row r="36" spans="1:9" ht="15" customHeight="1">
      <c r="A36" s="191" t="s">
        <v>400</v>
      </c>
    </row>
    <row r="37" spans="1:9" ht="15" customHeight="1">
      <c r="A37" s="113" t="s">
        <v>401</v>
      </c>
    </row>
    <row r="38" spans="1:9" ht="15" customHeight="1">
      <c r="A38" s="347" t="s">
        <v>402</v>
      </c>
      <c r="I38" s="118" t="s">
        <v>403</v>
      </c>
    </row>
    <row r="39" spans="1:9" ht="15" customHeight="1" thickBot="1">
      <c r="A39" s="193" t="s">
        <v>434</v>
      </c>
      <c r="I39" s="118" t="s">
        <v>435</v>
      </c>
    </row>
    <row r="40" spans="1:9" ht="18.75" customHeight="1" thickBot="1">
      <c r="A40" s="435" t="s">
        <v>54</v>
      </c>
      <c r="B40" s="436">
        <v>2000</v>
      </c>
      <c r="C40" s="437">
        <v>2005</v>
      </c>
      <c r="D40" s="437">
        <v>2010</v>
      </c>
      <c r="E40" s="437">
        <v>2015</v>
      </c>
      <c r="F40" s="437">
        <v>2019</v>
      </c>
      <c r="G40" s="437">
        <v>2020</v>
      </c>
      <c r="H40" s="437">
        <v>2021</v>
      </c>
      <c r="I40" s="438" t="s">
        <v>55</v>
      </c>
    </row>
    <row r="41" spans="1:9" ht="27" customHeight="1">
      <c r="A41" s="304" t="s">
        <v>436</v>
      </c>
      <c r="B41" s="145">
        <v>6</v>
      </c>
      <c r="C41" s="348">
        <v>14</v>
      </c>
      <c r="D41" s="348">
        <v>16</v>
      </c>
      <c r="E41" s="127">
        <v>8</v>
      </c>
      <c r="F41" s="127">
        <v>9</v>
      </c>
      <c r="G41" s="355">
        <v>2</v>
      </c>
      <c r="H41" s="301">
        <v>7</v>
      </c>
      <c r="I41" s="305" t="s">
        <v>437</v>
      </c>
    </row>
    <row r="42" spans="1:9" ht="27" customHeight="1">
      <c r="A42" s="304" t="s">
        <v>438</v>
      </c>
      <c r="B42" s="145">
        <v>2569</v>
      </c>
      <c r="C42" s="348">
        <v>2408</v>
      </c>
      <c r="D42" s="348">
        <v>1841</v>
      </c>
      <c r="E42" s="127">
        <v>2140</v>
      </c>
      <c r="F42" s="127">
        <v>1997</v>
      </c>
      <c r="G42" s="355">
        <v>1934</v>
      </c>
      <c r="H42" s="301">
        <v>1907</v>
      </c>
      <c r="I42" s="305" t="s">
        <v>439</v>
      </c>
    </row>
    <row r="43" spans="1:9" ht="37.5" customHeight="1">
      <c r="A43" s="304" t="s">
        <v>440</v>
      </c>
      <c r="B43" s="128">
        <v>2</v>
      </c>
      <c r="C43" s="128">
        <v>12</v>
      </c>
      <c r="D43" s="128">
        <v>7</v>
      </c>
      <c r="E43" s="128">
        <v>1</v>
      </c>
      <c r="F43" s="146" t="s">
        <v>8</v>
      </c>
      <c r="G43" s="355" t="s">
        <v>8</v>
      </c>
      <c r="H43" s="355" t="s">
        <v>8</v>
      </c>
      <c r="I43" s="305" t="s">
        <v>441</v>
      </c>
    </row>
    <row r="44" spans="1:9" ht="27" customHeight="1">
      <c r="A44" s="304" t="s">
        <v>442</v>
      </c>
      <c r="B44" s="145">
        <v>386</v>
      </c>
      <c r="C44" s="348">
        <v>536</v>
      </c>
      <c r="D44" s="348">
        <v>456</v>
      </c>
      <c r="E44" s="127">
        <v>897</v>
      </c>
      <c r="F44" s="127">
        <v>1222</v>
      </c>
      <c r="G44" s="355">
        <v>1045</v>
      </c>
      <c r="H44" s="355">
        <v>1165</v>
      </c>
      <c r="I44" s="305" t="s">
        <v>443</v>
      </c>
    </row>
    <row r="45" spans="1:9" ht="37.5" customHeight="1">
      <c r="A45" s="304" t="s">
        <v>444</v>
      </c>
      <c r="B45" s="128">
        <v>11</v>
      </c>
      <c r="C45" s="128">
        <v>4</v>
      </c>
      <c r="D45" s="128">
        <v>2</v>
      </c>
      <c r="E45" s="146" t="s">
        <v>8</v>
      </c>
      <c r="F45" s="146" t="s">
        <v>8</v>
      </c>
      <c r="G45" s="355">
        <v>1</v>
      </c>
      <c r="H45" s="355" t="s">
        <v>8</v>
      </c>
      <c r="I45" s="305" t="s">
        <v>445</v>
      </c>
    </row>
    <row r="46" spans="1:9" ht="18.75" customHeight="1">
      <c r="A46" s="356" t="s">
        <v>446</v>
      </c>
      <c r="B46" s="275"/>
      <c r="C46" s="348"/>
      <c r="D46" s="348"/>
      <c r="E46" s="348"/>
      <c r="F46" s="348"/>
      <c r="G46" s="348"/>
      <c r="H46" s="348"/>
      <c r="I46" s="357" t="s">
        <v>447</v>
      </c>
    </row>
    <row r="47" spans="1:9" ht="37.5" customHeight="1">
      <c r="A47" s="304" t="s">
        <v>448</v>
      </c>
      <c r="B47" s="128"/>
      <c r="C47" s="128"/>
      <c r="D47" s="128"/>
      <c r="E47" s="146"/>
      <c r="F47" s="146"/>
      <c r="G47" s="146"/>
      <c r="H47" s="146"/>
      <c r="I47" s="305" t="s">
        <v>449</v>
      </c>
    </row>
    <row r="48" spans="1:9" ht="15" customHeight="1">
      <c r="A48" s="353" t="s">
        <v>450</v>
      </c>
      <c r="B48" s="145">
        <v>187</v>
      </c>
      <c r="C48" s="127">
        <v>267</v>
      </c>
      <c r="D48" s="127">
        <v>306</v>
      </c>
      <c r="E48" s="127">
        <v>360</v>
      </c>
      <c r="F48" s="127">
        <v>257</v>
      </c>
      <c r="G48" s="127">
        <v>226</v>
      </c>
      <c r="H48" s="127">
        <v>231</v>
      </c>
      <c r="I48" s="352" t="s">
        <v>451</v>
      </c>
    </row>
    <row r="49" spans="1:9" ht="15" customHeight="1">
      <c r="A49" s="353" t="s">
        <v>452</v>
      </c>
      <c r="B49" s="145">
        <v>190</v>
      </c>
      <c r="C49" s="127">
        <v>164</v>
      </c>
      <c r="D49" s="127">
        <v>243</v>
      </c>
      <c r="E49" s="127">
        <v>369</v>
      </c>
      <c r="F49" s="128">
        <v>276</v>
      </c>
      <c r="G49" s="127">
        <v>284</v>
      </c>
      <c r="H49" s="127">
        <v>242</v>
      </c>
      <c r="I49" s="352" t="s">
        <v>453</v>
      </c>
    </row>
    <row r="50" spans="1:9" ht="27" customHeight="1">
      <c r="A50" s="304" t="s">
        <v>454</v>
      </c>
      <c r="B50" s="145"/>
      <c r="C50" s="127"/>
      <c r="D50" s="127"/>
      <c r="E50" s="127"/>
      <c r="F50" s="127"/>
      <c r="G50" s="127"/>
      <c r="H50" s="127"/>
      <c r="I50" s="305" t="s">
        <v>455</v>
      </c>
    </row>
    <row r="51" spans="1:9" ht="15" customHeight="1">
      <c r="A51" s="351" t="s">
        <v>456</v>
      </c>
      <c r="B51" s="145">
        <v>193</v>
      </c>
      <c r="C51" s="127">
        <v>325</v>
      </c>
      <c r="D51" s="127">
        <v>516</v>
      </c>
      <c r="E51" s="127">
        <v>992</v>
      </c>
      <c r="F51" s="127">
        <v>979</v>
      </c>
      <c r="G51" s="127">
        <v>883</v>
      </c>
      <c r="H51" s="127">
        <v>979</v>
      </c>
      <c r="I51" s="352" t="s">
        <v>457</v>
      </c>
    </row>
    <row r="52" spans="1:9" ht="15" customHeight="1">
      <c r="A52" s="353" t="s">
        <v>458</v>
      </c>
      <c r="B52" s="145">
        <v>72</v>
      </c>
      <c r="C52" s="127">
        <v>105</v>
      </c>
      <c r="D52" s="127">
        <v>145</v>
      </c>
      <c r="E52" s="127">
        <v>365</v>
      </c>
      <c r="F52" s="128">
        <v>335</v>
      </c>
      <c r="G52" s="127">
        <v>300</v>
      </c>
      <c r="H52" s="127">
        <v>334</v>
      </c>
      <c r="I52" s="352" t="s">
        <v>459</v>
      </c>
    </row>
    <row r="53" spans="1:9" ht="27" customHeight="1">
      <c r="A53" s="304" t="s">
        <v>460</v>
      </c>
      <c r="B53" s="145">
        <v>25</v>
      </c>
      <c r="C53" s="127">
        <v>35</v>
      </c>
      <c r="D53" s="127">
        <v>95</v>
      </c>
      <c r="E53" s="127">
        <v>289</v>
      </c>
      <c r="F53" s="127">
        <v>269</v>
      </c>
      <c r="G53" s="127">
        <v>204</v>
      </c>
      <c r="H53" s="127">
        <v>231</v>
      </c>
      <c r="I53" s="305" t="s">
        <v>461</v>
      </c>
    </row>
    <row r="54" spans="1:9" ht="27" customHeight="1">
      <c r="A54" s="304" t="s">
        <v>462</v>
      </c>
      <c r="B54" s="145">
        <v>62</v>
      </c>
      <c r="C54" s="127">
        <v>81</v>
      </c>
      <c r="D54" s="127">
        <v>135</v>
      </c>
      <c r="E54" s="127">
        <v>189</v>
      </c>
      <c r="F54" s="127">
        <v>291</v>
      </c>
      <c r="G54" s="127">
        <v>295</v>
      </c>
      <c r="H54" s="127">
        <v>329</v>
      </c>
      <c r="I54" s="305" t="s">
        <v>463</v>
      </c>
    </row>
    <row r="55" spans="1:9" ht="58.5" customHeight="1">
      <c r="A55" s="304" t="s">
        <v>464</v>
      </c>
      <c r="B55" s="128">
        <v>22</v>
      </c>
      <c r="C55" s="128">
        <v>11</v>
      </c>
      <c r="D55" s="128">
        <v>7</v>
      </c>
      <c r="E55" s="128">
        <v>14</v>
      </c>
      <c r="F55" s="145">
        <v>2</v>
      </c>
      <c r="G55" s="301">
        <v>2</v>
      </c>
      <c r="H55" s="301">
        <v>12</v>
      </c>
      <c r="I55" s="305" t="s">
        <v>465</v>
      </c>
    </row>
    <row r="56" spans="1:9" ht="15" customHeight="1">
      <c r="A56" s="144" t="s">
        <v>466</v>
      </c>
      <c r="B56" s="128">
        <v>840</v>
      </c>
      <c r="C56" s="127">
        <v>717</v>
      </c>
      <c r="D56" s="127">
        <v>361</v>
      </c>
      <c r="E56" s="127">
        <v>673</v>
      </c>
      <c r="F56" s="127">
        <v>828</v>
      </c>
      <c r="G56" s="127">
        <v>823</v>
      </c>
      <c r="H56" s="127">
        <v>817</v>
      </c>
      <c r="I56" s="10" t="s">
        <v>467</v>
      </c>
    </row>
    <row r="57" spans="1:9" ht="15" customHeight="1">
      <c r="A57" s="324"/>
      <c r="B57" s="133"/>
      <c r="C57" s="133"/>
      <c r="D57" s="133"/>
      <c r="E57" s="133"/>
      <c r="F57" s="133"/>
      <c r="G57" s="133"/>
      <c r="H57" s="133"/>
      <c r="I57" s="282"/>
    </row>
    <row r="58" spans="1:9" ht="15" customHeight="1">
      <c r="A58" s="324"/>
      <c r="B58" s="133"/>
      <c r="C58" s="133"/>
      <c r="D58" s="133"/>
      <c r="E58" s="133"/>
      <c r="F58" s="133"/>
      <c r="G58" s="133"/>
      <c r="H58" s="133"/>
      <c r="I58" s="282"/>
    </row>
    <row r="59" spans="1:9" ht="15" customHeight="1">
      <c r="A59" s="324"/>
      <c r="B59" s="133"/>
      <c r="C59" s="133"/>
      <c r="D59" s="133"/>
      <c r="E59" s="133"/>
      <c r="F59" s="133"/>
      <c r="G59" s="133"/>
      <c r="H59" s="133"/>
      <c r="I59" s="282"/>
    </row>
    <row r="60" spans="1:9" ht="15" customHeight="1">
      <c r="A60" s="324"/>
      <c r="B60" s="133"/>
      <c r="C60" s="133"/>
      <c r="D60" s="133"/>
      <c r="E60" s="133"/>
      <c r="F60" s="133"/>
      <c r="G60" s="133"/>
      <c r="H60" s="133"/>
      <c r="I60" s="282"/>
    </row>
    <row r="61" spans="1:9" ht="15" customHeight="1">
      <c r="A61" s="324"/>
      <c r="B61" s="133"/>
      <c r="C61" s="133"/>
      <c r="D61" s="133"/>
      <c r="E61" s="133"/>
      <c r="F61" s="133"/>
      <c r="G61" s="133"/>
      <c r="H61" s="133"/>
      <c r="I61" s="282"/>
    </row>
    <row r="62" spans="1:9" ht="15" customHeight="1">
      <c r="A62" s="324"/>
      <c r="B62" s="133"/>
      <c r="C62" s="133"/>
      <c r="D62" s="133"/>
      <c r="E62" s="133"/>
      <c r="F62" s="133"/>
      <c r="G62" s="133"/>
      <c r="H62" s="133"/>
      <c r="I62" s="282"/>
    </row>
    <row r="63" spans="1:9" ht="15" customHeight="1">
      <c r="A63" s="324"/>
      <c r="B63" s="133"/>
      <c r="C63" s="133"/>
      <c r="D63" s="133"/>
      <c r="E63" s="133"/>
      <c r="F63" s="133"/>
      <c r="G63" s="133"/>
      <c r="H63" s="133"/>
      <c r="I63" s="282"/>
    </row>
    <row r="64" spans="1:9" ht="15" customHeight="1">
      <c r="A64" s="191" t="s">
        <v>14</v>
      </c>
      <c r="I64" s="7" t="s">
        <v>15</v>
      </c>
    </row>
    <row r="65" spans="1:9" ht="9" customHeight="1">
      <c r="I65" s="7"/>
    </row>
    <row r="66" spans="1:9" ht="15" customHeight="1">
      <c r="A66" s="191" t="s">
        <v>400</v>
      </c>
    </row>
    <row r="67" spans="1:9" ht="15" customHeight="1">
      <c r="A67" s="113" t="s">
        <v>401</v>
      </c>
    </row>
    <row r="68" spans="1:9" ht="15" customHeight="1">
      <c r="A68" s="347" t="s">
        <v>402</v>
      </c>
      <c r="I68" s="118" t="s">
        <v>403</v>
      </c>
    </row>
    <row r="69" spans="1:9" ht="15" customHeight="1" thickBot="1">
      <c r="A69" s="193" t="s">
        <v>468</v>
      </c>
      <c r="I69" s="118" t="s">
        <v>435</v>
      </c>
    </row>
    <row r="70" spans="1:9" ht="18.75" customHeight="1" thickBot="1">
      <c r="A70" s="435" t="s">
        <v>54</v>
      </c>
      <c r="B70" s="436">
        <v>2000</v>
      </c>
      <c r="C70" s="437">
        <v>2005</v>
      </c>
      <c r="D70" s="437">
        <v>2010</v>
      </c>
      <c r="E70" s="437">
        <v>2015</v>
      </c>
      <c r="F70" s="437">
        <v>2019</v>
      </c>
      <c r="G70" s="437">
        <v>2020</v>
      </c>
      <c r="H70" s="437">
        <v>2021</v>
      </c>
      <c r="I70" s="438" t="s">
        <v>55</v>
      </c>
    </row>
    <row r="71" spans="1:9" ht="18.75" customHeight="1">
      <c r="A71" s="356" t="s">
        <v>469</v>
      </c>
      <c r="B71" s="145"/>
      <c r="C71" s="127"/>
      <c r="D71" s="127"/>
      <c r="E71" s="127"/>
      <c r="F71" s="127"/>
      <c r="G71" s="127"/>
      <c r="H71" s="127"/>
      <c r="I71" s="357" t="s">
        <v>470</v>
      </c>
    </row>
    <row r="72" spans="1:9" ht="15" customHeight="1">
      <c r="A72" s="144" t="s">
        <v>471</v>
      </c>
      <c r="B72" s="145"/>
      <c r="C72" s="127"/>
      <c r="D72" s="127"/>
      <c r="E72" s="127"/>
      <c r="F72" s="127"/>
      <c r="G72" s="127"/>
      <c r="H72" s="127"/>
      <c r="I72" s="10" t="s">
        <v>472</v>
      </c>
    </row>
    <row r="73" spans="1:9" ht="15" customHeight="1">
      <c r="A73" s="351" t="s">
        <v>388</v>
      </c>
      <c r="B73" s="145">
        <v>21</v>
      </c>
      <c r="C73" s="127">
        <v>61</v>
      </c>
      <c r="D73" s="127">
        <v>18</v>
      </c>
      <c r="E73" s="127">
        <v>40</v>
      </c>
      <c r="F73" s="127">
        <v>52</v>
      </c>
      <c r="G73" s="127">
        <v>66</v>
      </c>
      <c r="H73" s="127">
        <v>63</v>
      </c>
      <c r="I73" s="352" t="s">
        <v>410</v>
      </c>
    </row>
    <row r="74" spans="1:9" ht="15" customHeight="1">
      <c r="A74" s="351" t="s">
        <v>411</v>
      </c>
      <c r="B74" s="145">
        <v>12</v>
      </c>
      <c r="C74" s="127">
        <v>28</v>
      </c>
      <c r="D74" s="127">
        <v>19</v>
      </c>
      <c r="E74" s="127">
        <v>32</v>
      </c>
      <c r="F74" s="127">
        <v>40</v>
      </c>
      <c r="G74" s="127">
        <v>44</v>
      </c>
      <c r="H74" s="127">
        <v>29</v>
      </c>
      <c r="I74" s="352" t="s">
        <v>412</v>
      </c>
    </row>
    <row r="75" spans="1:9" ht="15" customHeight="1">
      <c r="A75" s="351" t="s">
        <v>390</v>
      </c>
      <c r="B75" s="145">
        <v>13</v>
      </c>
      <c r="C75" s="127">
        <v>122</v>
      </c>
      <c r="D75" s="127">
        <v>10</v>
      </c>
      <c r="E75" s="127">
        <v>11</v>
      </c>
      <c r="F75" s="127">
        <v>20</v>
      </c>
      <c r="G75" s="127">
        <v>18</v>
      </c>
      <c r="H75" s="127">
        <v>21</v>
      </c>
      <c r="I75" s="352" t="s">
        <v>424</v>
      </c>
    </row>
    <row r="76" spans="1:9" ht="21.75" customHeight="1">
      <c r="A76" s="144" t="s">
        <v>473</v>
      </c>
      <c r="B76" s="145"/>
      <c r="C76" s="127"/>
      <c r="D76" s="127"/>
      <c r="E76" s="127"/>
      <c r="F76" s="127"/>
      <c r="G76" s="127"/>
      <c r="H76" s="127"/>
      <c r="I76" s="305" t="s">
        <v>474</v>
      </c>
    </row>
    <row r="77" spans="1:9" ht="15" customHeight="1">
      <c r="A77" s="351" t="s">
        <v>475</v>
      </c>
      <c r="B77" s="358">
        <v>121</v>
      </c>
      <c r="C77" s="127">
        <v>135</v>
      </c>
      <c r="D77" s="127">
        <v>201</v>
      </c>
      <c r="E77" s="127">
        <v>212</v>
      </c>
      <c r="F77" s="127">
        <v>261</v>
      </c>
      <c r="G77" s="127">
        <v>202</v>
      </c>
      <c r="H77" s="127">
        <v>229</v>
      </c>
      <c r="I77" s="352" t="s">
        <v>410</v>
      </c>
    </row>
    <row r="78" spans="1:9" ht="15" customHeight="1">
      <c r="A78" s="351" t="s">
        <v>476</v>
      </c>
      <c r="B78" s="145">
        <v>207</v>
      </c>
      <c r="C78" s="127">
        <v>226</v>
      </c>
      <c r="D78" s="127">
        <v>429</v>
      </c>
      <c r="E78" s="127">
        <v>279</v>
      </c>
      <c r="F78" s="127">
        <v>226</v>
      </c>
      <c r="G78" s="127">
        <v>177</v>
      </c>
      <c r="H78" s="127">
        <v>201</v>
      </c>
      <c r="I78" s="352" t="s">
        <v>412</v>
      </c>
    </row>
    <row r="79" spans="1:9" ht="15" customHeight="1">
      <c r="A79" s="351" t="s">
        <v>390</v>
      </c>
      <c r="B79" s="145">
        <v>123</v>
      </c>
      <c r="C79" s="127">
        <v>130</v>
      </c>
      <c r="D79" s="127">
        <v>114</v>
      </c>
      <c r="E79" s="127">
        <v>102</v>
      </c>
      <c r="F79" s="128">
        <v>94</v>
      </c>
      <c r="G79" s="127">
        <v>98</v>
      </c>
      <c r="H79" s="127">
        <v>95</v>
      </c>
      <c r="I79" s="352" t="s">
        <v>424</v>
      </c>
    </row>
    <row r="80" spans="1:9" ht="27" customHeight="1">
      <c r="A80" s="144" t="s">
        <v>478</v>
      </c>
      <c r="B80" s="145"/>
      <c r="C80" s="127"/>
      <c r="D80" s="127"/>
      <c r="E80" s="127"/>
      <c r="F80" s="127"/>
      <c r="G80" s="127"/>
      <c r="H80" s="127"/>
      <c r="I80" s="305" t="s">
        <v>479</v>
      </c>
    </row>
    <row r="81" spans="1:18" ht="15" customHeight="1">
      <c r="A81" s="351" t="s">
        <v>388</v>
      </c>
      <c r="B81" s="145">
        <v>3</v>
      </c>
      <c r="C81" s="127">
        <v>9</v>
      </c>
      <c r="D81" s="127">
        <v>7</v>
      </c>
      <c r="E81" s="127">
        <v>23</v>
      </c>
      <c r="F81" s="127">
        <v>23</v>
      </c>
      <c r="G81" s="127">
        <v>16</v>
      </c>
      <c r="H81" s="127">
        <v>19</v>
      </c>
      <c r="I81" s="352" t="s">
        <v>410</v>
      </c>
    </row>
    <row r="82" spans="1:18" ht="15" customHeight="1">
      <c r="A82" s="351" t="s">
        <v>411</v>
      </c>
      <c r="B82" s="145">
        <v>4</v>
      </c>
      <c r="C82" s="127">
        <v>7</v>
      </c>
      <c r="D82" s="127">
        <v>8</v>
      </c>
      <c r="E82" s="127">
        <v>25</v>
      </c>
      <c r="F82" s="127">
        <v>19</v>
      </c>
      <c r="G82" s="127">
        <v>16</v>
      </c>
      <c r="H82" s="127">
        <v>22</v>
      </c>
      <c r="I82" s="352" t="s">
        <v>412</v>
      </c>
    </row>
    <row r="83" spans="1:18" ht="15" customHeight="1">
      <c r="A83" s="351" t="s">
        <v>390</v>
      </c>
      <c r="B83" s="145">
        <v>3</v>
      </c>
      <c r="C83" s="127">
        <v>3</v>
      </c>
      <c r="D83" s="127">
        <v>6</v>
      </c>
      <c r="E83" s="127">
        <v>3</v>
      </c>
      <c r="F83" s="128">
        <v>2</v>
      </c>
      <c r="G83" s="127">
        <v>6</v>
      </c>
      <c r="H83" s="127">
        <v>1</v>
      </c>
      <c r="I83" s="352" t="s">
        <v>424</v>
      </c>
    </row>
    <row r="84" spans="1:18" ht="27" customHeight="1">
      <c r="A84" s="144" t="s">
        <v>480</v>
      </c>
      <c r="B84" s="145"/>
      <c r="C84" s="127"/>
      <c r="D84" s="127"/>
      <c r="E84" s="127"/>
      <c r="F84" s="127"/>
      <c r="G84" s="127"/>
      <c r="H84" s="127"/>
      <c r="I84" s="305" t="s">
        <v>481</v>
      </c>
    </row>
    <row r="85" spans="1:18" ht="15" customHeight="1">
      <c r="A85" s="351" t="s">
        <v>388</v>
      </c>
      <c r="B85" s="145">
        <v>14</v>
      </c>
      <c r="C85" s="127">
        <v>11</v>
      </c>
      <c r="D85" s="127">
        <v>16</v>
      </c>
      <c r="E85" s="127">
        <v>16</v>
      </c>
      <c r="F85" s="127">
        <v>19</v>
      </c>
      <c r="G85" s="127">
        <v>22</v>
      </c>
      <c r="H85" s="127">
        <v>19</v>
      </c>
      <c r="I85" s="352" t="s">
        <v>410</v>
      </c>
    </row>
    <row r="86" spans="1:18" ht="15" customHeight="1">
      <c r="A86" s="351" t="s">
        <v>411</v>
      </c>
      <c r="B86" s="146" t="s">
        <v>427</v>
      </c>
      <c r="C86" s="127">
        <v>5</v>
      </c>
      <c r="D86" s="127">
        <v>3</v>
      </c>
      <c r="E86" s="301">
        <v>4</v>
      </c>
      <c r="F86" s="301">
        <v>11</v>
      </c>
      <c r="G86" s="301">
        <v>5</v>
      </c>
      <c r="H86" s="301">
        <v>9</v>
      </c>
      <c r="I86" s="352" t="s">
        <v>412</v>
      </c>
    </row>
    <row r="87" spans="1:18" ht="15" customHeight="1">
      <c r="A87" s="351" t="s">
        <v>390</v>
      </c>
      <c r="B87" s="145">
        <v>1</v>
      </c>
      <c r="C87" s="127">
        <v>1</v>
      </c>
      <c r="D87" s="146" t="s">
        <v>427</v>
      </c>
      <c r="E87" s="128">
        <v>1</v>
      </c>
      <c r="F87" s="128">
        <v>2</v>
      </c>
      <c r="G87" s="146" t="s">
        <v>8</v>
      </c>
      <c r="H87" s="146">
        <v>5</v>
      </c>
      <c r="I87" s="352" t="s">
        <v>424</v>
      </c>
    </row>
    <row r="88" spans="1:18" ht="34.5" customHeight="1">
      <c r="A88" s="304" t="s">
        <v>482</v>
      </c>
      <c r="B88" s="128">
        <v>66</v>
      </c>
      <c r="C88" s="128">
        <v>157</v>
      </c>
      <c r="D88" s="128">
        <v>191</v>
      </c>
      <c r="E88" s="128">
        <v>9</v>
      </c>
      <c r="F88" s="145">
        <v>6</v>
      </c>
      <c r="G88" s="145">
        <v>1</v>
      </c>
      <c r="H88" s="145">
        <v>1</v>
      </c>
      <c r="I88" s="305" t="s">
        <v>483</v>
      </c>
    </row>
    <row r="89" spans="1:18" ht="24.75" customHeight="1">
      <c r="A89" s="304" t="s">
        <v>484</v>
      </c>
      <c r="B89" s="128">
        <v>399</v>
      </c>
      <c r="C89" s="128">
        <v>562</v>
      </c>
      <c r="D89" s="128">
        <v>421</v>
      </c>
      <c r="E89" s="128">
        <v>357</v>
      </c>
      <c r="F89" s="128">
        <v>553</v>
      </c>
      <c r="G89" s="128">
        <v>615</v>
      </c>
      <c r="H89" s="128">
        <v>750</v>
      </c>
      <c r="I89" s="305" t="s">
        <v>485</v>
      </c>
    </row>
    <row r="90" spans="1:18" ht="24" customHeight="1">
      <c r="A90" s="204" t="s">
        <v>486</v>
      </c>
      <c r="B90" s="128"/>
      <c r="C90" s="127"/>
      <c r="D90" s="127"/>
      <c r="E90" s="127"/>
      <c r="F90" s="127"/>
      <c r="G90" s="127"/>
      <c r="H90" s="127"/>
      <c r="I90" s="300" t="s">
        <v>487</v>
      </c>
    </row>
    <row r="91" spans="1:18" ht="23.25" customHeight="1">
      <c r="A91" s="349" t="s">
        <v>488</v>
      </c>
      <c r="B91" s="145"/>
      <c r="C91" s="127"/>
      <c r="D91" s="127"/>
      <c r="E91" s="127"/>
      <c r="F91" s="127"/>
      <c r="G91" s="127"/>
      <c r="H91" s="127"/>
      <c r="I91" s="350" t="s">
        <v>489</v>
      </c>
    </row>
    <row r="92" spans="1:18" ht="27" customHeight="1">
      <c r="A92" s="304" t="s">
        <v>490</v>
      </c>
      <c r="B92" s="145"/>
      <c r="C92" s="127"/>
      <c r="D92" s="127"/>
      <c r="E92" s="127"/>
      <c r="F92" s="127"/>
      <c r="G92" s="127"/>
      <c r="H92" s="127"/>
      <c r="I92" s="305" t="s">
        <v>491</v>
      </c>
    </row>
    <row r="93" spans="1:18" ht="15" customHeight="1">
      <c r="A93" s="353" t="s">
        <v>388</v>
      </c>
      <c r="B93" s="145">
        <v>2057</v>
      </c>
      <c r="C93" s="127">
        <v>2126</v>
      </c>
      <c r="D93" s="127">
        <v>1911</v>
      </c>
      <c r="E93" s="127">
        <v>3063</v>
      </c>
      <c r="F93" s="127">
        <v>3240</v>
      </c>
      <c r="G93" s="127">
        <v>2882</v>
      </c>
      <c r="H93" s="127">
        <v>3229</v>
      </c>
      <c r="I93" s="352" t="s">
        <v>410</v>
      </c>
      <c r="K93" s="191"/>
      <c r="R93" s="7"/>
    </row>
    <row r="94" spans="1:18" ht="15" customHeight="1">
      <c r="A94" s="353" t="s">
        <v>411</v>
      </c>
      <c r="B94" s="145">
        <v>23889</v>
      </c>
      <c r="C94" s="127">
        <v>27565</v>
      </c>
      <c r="D94" s="127">
        <v>20258</v>
      </c>
      <c r="E94" s="127">
        <v>26918</v>
      </c>
      <c r="F94" s="127">
        <v>23818</v>
      </c>
      <c r="G94" s="127">
        <v>21081</v>
      </c>
      <c r="H94" s="127">
        <v>22194</v>
      </c>
      <c r="I94" s="352" t="s">
        <v>412</v>
      </c>
    </row>
    <row r="95" spans="1:18" ht="15" customHeight="1">
      <c r="A95" s="353" t="s">
        <v>390</v>
      </c>
      <c r="B95" s="145">
        <v>273</v>
      </c>
      <c r="C95" s="127">
        <v>245</v>
      </c>
      <c r="D95" s="127">
        <v>365</v>
      </c>
      <c r="E95" s="127">
        <v>938</v>
      </c>
      <c r="F95" s="127">
        <v>1883</v>
      </c>
      <c r="G95" s="127">
        <v>1860</v>
      </c>
      <c r="H95" s="127">
        <v>2198</v>
      </c>
      <c r="I95" s="352" t="s">
        <v>424</v>
      </c>
    </row>
    <row r="96" spans="1:18" ht="15" customHeight="1">
      <c r="A96" s="351" t="s">
        <v>392</v>
      </c>
      <c r="B96" s="145">
        <v>35</v>
      </c>
      <c r="C96" s="127">
        <v>63</v>
      </c>
      <c r="D96" s="127">
        <v>10</v>
      </c>
      <c r="E96" s="127">
        <v>11</v>
      </c>
      <c r="F96" s="128">
        <v>10</v>
      </c>
      <c r="G96" s="127">
        <v>7</v>
      </c>
      <c r="H96" s="127">
        <v>11</v>
      </c>
      <c r="I96" s="354" t="s">
        <v>492</v>
      </c>
    </row>
    <row r="97" spans="1:9" ht="15" customHeight="1">
      <c r="A97" s="304" t="s">
        <v>493</v>
      </c>
      <c r="B97" s="145"/>
      <c r="C97" s="127"/>
      <c r="D97" s="127"/>
      <c r="E97" s="127"/>
      <c r="F97" s="127"/>
      <c r="G97" s="127"/>
      <c r="H97" s="127"/>
      <c r="I97" s="10" t="s">
        <v>494</v>
      </c>
    </row>
    <row r="98" spans="1:9" ht="27" customHeight="1">
      <c r="A98" s="353" t="s">
        <v>490</v>
      </c>
      <c r="B98" s="145"/>
      <c r="C98" s="127"/>
      <c r="D98" s="127"/>
      <c r="E98" s="127"/>
      <c r="F98" s="127"/>
      <c r="G98" s="127"/>
      <c r="H98" s="127"/>
      <c r="I98" s="354" t="s">
        <v>495</v>
      </c>
    </row>
    <row r="99" spans="1:9" ht="15" customHeight="1">
      <c r="A99" s="353" t="s">
        <v>388</v>
      </c>
      <c r="B99" s="145">
        <v>1828</v>
      </c>
      <c r="C99" s="127">
        <v>1945</v>
      </c>
      <c r="D99" s="127">
        <v>1619</v>
      </c>
      <c r="E99" s="127">
        <v>2171</v>
      </c>
      <c r="F99" s="127">
        <v>1997</v>
      </c>
      <c r="G99" s="127">
        <v>1718</v>
      </c>
      <c r="H99" s="127">
        <v>1966</v>
      </c>
      <c r="I99" s="352" t="s">
        <v>410</v>
      </c>
    </row>
    <row r="100" spans="1:9" ht="15" customHeight="1">
      <c r="A100" s="353" t="s">
        <v>411</v>
      </c>
      <c r="B100" s="145">
        <v>26854</v>
      </c>
      <c r="C100" s="127">
        <v>25090</v>
      </c>
      <c r="D100" s="127">
        <v>15227</v>
      </c>
      <c r="E100" s="127">
        <v>18607</v>
      </c>
      <c r="F100" s="127">
        <v>16534</v>
      </c>
      <c r="G100" s="127">
        <v>14732</v>
      </c>
      <c r="H100" s="127">
        <v>14769</v>
      </c>
      <c r="I100" s="352" t="s">
        <v>412</v>
      </c>
    </row>
    <row r="101" spans="1:9" ht="15" customHeight="1">
      <c r="A101" s="353" t="s">
        <v>390</v>
      </c>
      <c r="B101" s="145">
        <v>154</v>
      </c>
      <c r="C101" s="127">
        <v>161</v>
      </c>
      <c r="D101" s="127">
        <v>289</v>
      </c>
      <c r="E101" s="127">
        <v>862</v>
      </c>
      <c r="F101" s="127">
        <v>1520</v>
      </c>
      <c r="G101" s="127">
        <v>1562</v>
      </c>
      <c r="H101" s="127">
        <v>1787</v>
      </c>
      <c r="I101" s="352" t="s">
        <v>424</v>
      </c>
    </row>
    <row r="102" spans="1:9" ht="15" customHeight="1">
      <c r="A102" s="351" t="s">
        <v>392</v>
      </c>
      <c r="B102" s="145">
        <v>5</v>
      </c>
      <c r="C102" s="127">
        <v>10</v>
      </c>
      <c r="D102" s="128">
        <v>2</v>
      </c>
      <c r="E102" s="128">
        <v>2</v>
      </c>
      <c r="F102" s="146" t="s">
        <v>8</v>
      </c>
      <c r="G102" s="355" t="s">
        <v>8</v>
      </c>
      <c r="H102" s="355">
        <v>6</v>
      </c>
      <c r="I102" s="354" t="s">
        <v>492</v>
      </c>
    </row>
    <row r="103" spans="1:9" ht="41.25" customHeight="1">
      <c r="A103" s="150"/>
      <c r="B103" s="359"/>
      <c r="C103" s="133"/>
      <c r="D103" s="133"/>
      <c r="E103" s="133"/>
      <c r="F103" s="153"/>
      <c r="G103" s="153"/>
      <c r="H103" s="153"/>
      <c r="I103" s="360"/>
    </row>
    <row r="104" spans="1:9" ht="15" customHeight="1">
      <c r="A104" s="191" t="s">
        <v>14</v>
      </c>
      <c r="I104" s="7" t="s">
        <v>15</v>
      </c>
    </row>
    <row r="105" spans="1:9" ht="9" customHeight="1">
      <c r="A105" s="150"/>
      <c r="B105" s="359"/>
      <c r="C105" s="133"/>
      <c r="D105" s="133"/>
      <c r="E105" s="133"/>
      <c r="F105" s="153"/>
      <c r="G105" s="133"/>
      <c r="H105" s="133"/>
      <c r="I105" s="360"/>
    </row>
    <row r="106" spans="1:9" ht="15" customHeight="1">
      <c r="A106" s="191" t="s">
        <v>400</v>
      </c>
    </row>
    <row r="107" spans="1:9" ht="15" customHeight="1">
      <c r="A107" s="113" t="s">
        <v>401</v>
      </c>
    </row>
    <row r="108" spans="1:9" ht="15" customHeight="1">
      <c r="A108" s="347" t="s">
        <v>402</v>
      </c>
      <c r="I108" s="118" t="s">
        <v>403</v>
      </c>
    </row>
    <row r="109" spans="1:9" ht="15" customHeight="1" thickBot="1">
      <c r="A109" s="193" t="s">
        <v>496</v>
      </c>
      <c r="I109" s="118" t="s">
        <v>435</v>
      </c>
    </row>
    <row r="110" spans="1:9" ht="18.75" customHeight="1" thickBot="1">
      <c r="A110" s="435" t="s">
        <v>54</v>
      </c>
      <c r="B110" s="436">
        <v>2000</v>
      </c>
      <c r="C110" s="437">
        <v>2005</v>
      </c>
      <c r="D110" s="437">
        <v>2010</v>
      </c>
      <c r="E110" s="437">
        <v>2015</v>
      </c>
      <c r="F110" s="437">
        <v>2019</v>
      </c>
      <c r="G110" s="437">
        <v>2020</v>
      </c>
      <c r="H110" s="437">
        <v>2021</v>
      </c>
      <c r="I110" s="438" t="s">
        <v>55</v>
      </c>
    </row>
    <row r="111" spans="1:9" ht="30" customHeight="1">
      <c r="A111" s="349" t="s">
        <v>497</v>
      </c>
      <c r="B111" s="145"/>
      <c r="C111" s="127"/>
      <c r="D111" s="127"/>
      <c r="E111" s="127"/>
      <c r="F111" s="127"/>
      <c r="G111" s="127"/>
      <c r="H111" s="127"/>
      <c r="I111" s="350" t="s">
        <v>498</v>
      </c>
    </row>
    <row r="112" spans="1:9" ht="27" customHeight="1">
      <c r="A112" s="304" t="s">
        <v>499</v>
      </c>
      <c r="B112" s="128"/>
      <c r="C112" s="127"/>
      <c r="D112" s="127"/>
      <c r="E112" s="127"/>
      <c r="F112" s="127"/>
      <c r="G112" s="127"/>
      <c r="H112" s="127"/>
      <c r="I112" s="305" t="s">
        <v>500</v>
      </c>
    </row>
    <row r="113" spans="1:9" ht="15" customHeight="1">
      <c r="A113" s="353" t="s">
        <v>388</v>
      </c>
      <c r="B113" s="145">
        <v>329</v>
      </c>
      <c r="C113" s="127">
        <v>231</v>
      </c>
      <c r="D113" s="127">
        <v>523</v>
      </c>
      <c r="E113" s="127">
        <v>685</v>
      </c>
      <c r="F113" s="127">
        <v>951</v>
      </c>
      <c r="G113" s="127">
        <v>885</v>
      </c>
      <c r="H113" s="127">
        <v>889</v>
      </c>
      <c r="I113" s="352" t="s">
        <v>410</v>
      </c>
    </row>
    <row r="114" spans="1:9" ht="15" customHeight="1">
      <c r="A114" s="353" t="s">
        <v>411</v>
      </c>
      <c r="B114" s="145">
        <v>8831</v>
      </c>
      <c r="C114" s="127">
        <v>6278</v>
      </c>
      <c r="D114" s="127">
        <v>11829</v>
      </c>
      <c r="E114" s="127">
        <v>9200</v>
      </c>
      <c r="F114" s="127">
        <v>10795</v>
      </c>
      <c r="G114" s="127">
        <v>8846</v>
      </c>
      <c r="H114" s="127">
        <v>8445</v>
      </c>
      <c r="I114" s="352" t="s">
        <v>412</v>
      </c>
    </row>
    <row r="115" spans="1:9" ht="15" customHeight="1">
      <c r="A115" s="353" t="s">
        <v>390</v>
      </c>
      <c r="B115" s="145">
        <v>32</v>
      </c>
      <c r="C115" s="127">
        <v>24</v>
      </c>
      <c r="D115" s="127">
        <v>24</v>
      </c>
      <c r="E115" s="127">
        <v>38</v>
      </c>
      <c r="F115" s="127">
        <v>117</v>
      </c>
      <c r="G115" s="127">
        <v>110</v>
      </c>
      <c r="H115" s="127">
        <v>122</v>
      </c>
      <c r="I115" s="352" t="s">
        <v>424</v>
      </c>
    </row>
    <row r="116" spans="1:9" ht="15" customHeight="1">
      <c r="A116" s="351" t="s">
        <v>392</v>
      </c>
      <c r="B116" s="145">
        <v>3</v>
      </c>
      <c r="C116" s="127">
        <v>1</v>
      </c>
      <c r="D116" s="146" t="s">
        <v>427</v>
      </c>
      <c r="E116" s="128">
        <v>2</v>
      </c>
      <c r="F116" s="128">
        <v>10</v>
      </c>
      <c r="G116" s="127">
        <v>2</v>
      </c>
      <c r="H116" s="127">
        <v>6</v>
      </c>
      <c r="I116" s="354" t="s">
        <v>492</v>
      </c>
    </row>
    <row r="117" spans="1:9" ht="27" customHeight="1">
      <c r="A117" s="304" t="s">
        <v>501</v>
      </c>
      <c r="B117" s="145"/>
      <c r="C117" s="127"/>
      <c r="D117" s="127"/>
      <c r="E117" s="127"/>
      <c r="F117" s="127"/>
      <c r="G117" s="127"/>
      <c r="H117" s="127"/>
      <c r="I117" s="305" t="s">
        <v>502</v>
      </c>
    </row>
    <row r="118" spans="1:9" ht="15" customHeight="1">
      <c r="A118" s="353" t="s">
        <v>388</v>
      </c>
      <c r="B118" s="145">
        <v>95</v>
      </c>
      <c r="C118" s="127">
        <v>95</v>
      </c>
      <c r="D118" s="127">
        <v>160</v>
      </c>
      <c r="E118" s="127">
        <v>238</v>
      </c>
      <c r="F118" s="127">
        <v>213</v>
      </c>
      <c r="G118" s="127">
        <v>151</v>
      </c>
      <c r="H118" s="127">
        <v>167</v>
      </c>
      <c r="I118" s="352" t="s">
        <v>410</v>
      </c>
    </row>
    <row r="119" spans="1:9" ht="15" customHeight="1">
      <c r="A119" s="353" t="s">
        <v>411</v>
      </c>
      <c r="B119" s="145">
        <v>1131</v>
      </c>
      <c r="C119" s="127">
        <v>969</v>
      </c>
      <c r="D119" s="127">
        <v>1667</v>
      </c>
      <c r="E119" s="127">
        <v>2150</v>
      </c>
      <c r="F119" s="127">
        <v>974</v>
      </c>
      <c r="G119" s="127">
        <v>862</v>
      </c>
      <c r="H119" s="127">
        <v>1094</v>
      </c>
      <c r="I119" s="352" t="s">
        <v>412</v>
      </c>
    </row>
    <row r="120" spans="1:9" ht="15" customHeight="1">
      <c r="A120" s="353" t="s">
        <v>390</v>
      </c>
      <c r="B120" s="358">
        <v>4</v>
      </c>
      <c r="C120" s="127">
        <v>3</v>
      </c>
      <c r="D120" s="127">
        <v>6</v>
      </c>
      <c r="E120" s="127">
        <v>11</v>
      </c>
      <c r="F120" s="127">
        <v>12</v>
      </c>
      <c r="G120" s="127">
        <v>5</v>
      </c>
      <c r="H120" s="127">
        <v>13</v>
      </c>
      <c r="I120" s="352" t="s">
        <v>424</v>
      </c>
    </row>
    <row r="121" spans="1:9" ht="15" customHeight="1">
      <c r="A121" s="351" t="s">
        <v>392</v>
      </c>
      <c r="B121" s="145">
        <v>1</v>
      </c>
      <c r="C121" s="127">
        <v>2</v>
      </c>
      <c r="D121" s="127">
        <v>1</v>
      </c>
      <c r="E121" s="127">
        <v>2</v>
      </c>
      <c r="F121" s="128">
        <v>1</v>
      </c>
      <c r="G121" s="127">
        <v>1</v>
      </c>
      <c r="H121" s="355" t="s">
        <v>8</v>
      </c>
      <c r="I121" s="354" t="s">
        <v>492</v>
      </c>
    </row>
    <row r="122" spans="1:9" ht="27" customHeight="1">
      <c r="A122" s="304" t="s">
        <v>490</v>
      </c>
      <c r="B122" s="145"/>
      <c r="C122" s="127"/>
      <c r="D122" s="127"/>
      <c r="E122" s="127"/>
      <c r="F122" s="127"/>
      <c r="G122" s="127"/>
      <c r="H122" s="127"/>
      <c r="I122" s="305" t="s">
        <v>491</v>
      </c>
    </row>
    <row r="123" spans="1:9" ht="15" customHeight="1">
      <c r="A123" s="353" t="s">
        <v>388</v>
      </c>
      <c r="B123" s="146" t="s">
        <v>427</v>
      </c>
      <c r="C123" s="127">
        <v>791</v>
      </c>
      <c r="D123" s="127">
        <v>2039</v>
      </c>
      <c r="E123" s="127">
        <v>3038</v>
      </c>
      <c r="F123" s="127">
        <v>2982</v>
      </c>
      <c r="G123" s="127">
        <v>2529</v>
      </c>
      <c r="H123" s="127">
        <v>2793</v>
      </c>
      <c r="I123" s="352" t="s">
        <v>410</v>
      </c>
    </row>
    <row r="124" spans="1:9" ht="15" customHeight="1">
      <c r="A124" s="353" t="s">
        <v>411</v>
      </c>
      <c r="B124" s="146" t="s">
        <v>427</v>
      </c>
      <c r="C124" s="127">
        <v>983</v>
      </c>
      <c r="D124" s="127">
        <v>1919</v>
      </c>
      <c r="E124" s="127">
        <v>2822</v>
      </c>
      <c r="F124" s="127">
        <v>2775</v>
      </c>
      <c r="G124" s="127">
        <v>2314</v>
      </c>
      <c r="H124" s="127">
        <v>2580</v>
      </c>
      <c r="I124" s="352" t="s">
        <v>412</v>
      </c>
    </row>
    <row r="125" spans="1:9" ht="15" customHeight="1">
      <c r="A125" s="353" t="s">
        <v>390</v>
      </c>
      <c r="B125" s="146" t="s">
        <v>427</v>
      </c>
      <c r="C125" s="127">
        <v>133</v>
      </c>
      <c r="D125" s="127">
        <v>386</v>
      </c>
      <c r="E125" s="127">
        <v>732</v>
      </c>
      <c r="F125" s="127">
        <v>954</v>
      </c>
      <c r="G125" s="127">
        <v>909</v>
      </c>
      <c r="H125" s="127">
        <v>1010</v>
      </c>
      <c r="I125" s="352" t="s">
        <v>424</v>
      </c>
    </row>
    <row r="126" spans="1:9" ht="15" customHeight="1">
      <c r="A126" s="351" t="s">
        <v>392</v>
      </c>
      <c r="B126" s="146" t="s">
        <v>427</v>
      </c>
      <c r="C126" s="127">
        <v>11</v>
      </c>
      <c r="D126" s="127">
        <v>17</v>
      </c>
      <c r="E126" s="127">
        <v>36</v>
      </c>
      <c r="F126" s="128">
        <v>22</v>
      </c>
      <c r="G126" s="127">
        <v>17</v>
      </c>
      <c r="H126" s="127">
        <v>44</v>
      </c>
      <c r="I126" s="354" t="s">
        <v>492</v>
      </c>
    </row>
    <row r="127" spans="1:9" ht="37.5" customHeight="1">
      <c r="A127" s="304" t="s">
        <v>503</v>
      </c>
      <c r="B127" s="145"/>
      <c r="C127" s="127"/>
      <c r="D127" s="127"/>
      <c r="E127" s="127"/>
      <c r="F127" s="127"/>
      <c r="G127" s="127"/>
      <c r="H127" s="127"/>
      <c r="I127" s="305" t="s">
        <v>504</v>
      </c>
    </row>
    <row r="128" spans="1:9" ht="15" customHeight="1">
      <c r="A128" s="351" t="s">
        <v>505</v>
      </c>
      <c r="B128" s="145">
        <v>303</v>
      </c>
      <c r="C128" s="127">
        <v>346</v>
      </c>
      <c r="D128" s="127">
        <v>495</v>
      </c>
      <c r="E128" s="127">
        <v>861</v>
      </c>
      <c r="F128" s="127">
        <v>748</v>
      </c>
      <c r="G128" s="127">
        <v>732</v>
      </c>
      <c r="H128" s="127">
        <v>695</v>
      </c>
      <c r="I128" s="352" t="s">
        <v>410</v>
      </c>
    </row>
    <row r="129" spans="1:18" ht="15" customHeight="1">
      <c r="A129" s="351" t="s">
        <v>476</v>
      </c>
      <c r="B129" s="145">
        <v>666</v>
      </c>
      <c r="C129" s="127">
        <v>660</v>
      </c>
      <c r="D129" s="127">
        <v>689</v>
      </c>
      <c r="E129" s="127">
        <v>882</v>
      </c>
      <c r="F129" s="127">
        <v>687</v>
      </c>
      <c r="G129" s="127">
        <v>623</v>
      </c>
      <c r="H129" s="127">
        <v>658</v>
      </c>
      <c r="I129" s="352" t="s">
        <v>412</v>
      </c>
    </row>
    <row r="130" spans="1:18" ht="15" customHeight="1">
      <c r="A130" s="351" t="s">
        <v>477</v>
      </c>
      <c r="B130" s="145">
        <v>91</v>
      </c>
      <c r="C130" s="127">
        <v>103</v>
      </c>
      <c r="D130" s="127">
        <v>143</v>
      </c>
      <c r="E130" s="127">
        <v>421</v>
      </c>
      <c r="F130" s="127">
        <v>596</v>
      </c>
      <c r="G130" s="127">
        <v>467</v>
      </c>
      <c r="H130" s="127">
        <v>496</v>
      </c>
      <c r="I130" s="352" t="s">
        <v>424</v>
      </c>
      <c r="K130" s="361"/>
      <c r="L130" s="287"/>
      <c r="M130" s="287"/>
      <c r="N130" s="287"/>
      <c r="O130" s="287"/>
      <c r="P130" s="287"/>
      <c r="Q130" s="287"/>
      <c r="R130" s="362"/>
    </row>
    <row r="131" spans="1:18" ht="15" customHeight="1">
      <c r="A131" s="353" t="s">
        <v>506</v>
      </c>
      <c r="B131" s="145">
        <v>5</v>
      </c>
      <c r="C131" s="127">
        <v>16</v>
      </c>
      <c r="D131" s="127">
        <v>13</v>
      </c>
      <c r="E131" s="127">
        <v>11</v>
      </c>
      <c r="F131" s="128">
        <v>18</v>
      </c>
      <c r="G131" s="127">
        <v>17</v>
      </c>
      <c r="H131" s="127">
        <v>6</v>
      </c>
      <c r="I131" s="354" t="s">
        <v>492</v>
      </c>
    </row>
    <row r="132" spans="1:18" ht="46.5" customHeight="1">
      <c r="A132" s="304" t="s">
        <v>507</v>
      </c>
      <c r="B132" s="145"/>
      <c r="C132" s="127"/>
      <c r="D132" s="127"/>
      <c r="E132" s="127"/>
      <c r="F132" s="127"/>
      <c r="G132" s="127"/>
      <c r="H132" s="127"/>
      <c r="I132" s="305" t="s">
        <v>508</v>
      </c>
    </row>
    <row r="133" spans="1:18" ht="15" customHeight="1">
      <c r="A133" s="353" t="s">
        <v>388</v>
      </c>
      <c r="B133" s="145">
        <v>108</v>
      </c>
      <c r="C133" s="127">
        <v>92</v>
      </c>
      <c r="D133" s="127">
        <v>192</v>
      </c>
      <c r="E133" s="127">
        <v>226</v>
      </c>
      <c r="F133" s="127">
        <v>252</v>
      </c>
      <c r="G133" s="127">
        <v>209</v>
      </c>
      <c r="H133" s="127">
        <v>236</v>
      </c>
      <c r="I133" s="352" t="s">
        <v>410</v>
      </c>
    </row>
    <row r="134" spans="1:18" ht="15" customHeight="1">
      <c r="A134" s="353" t="s">
        <v>411</v>
      </c>
      <c r="B134" s="145">
        <v>1296</v>
      </c>
      <c r="C134" s="127">
        <v>1058</v>
      </c>
      <c r="D134" s="127">
        <v>1724</v>
      </c>
      <c r="E134" s="127">
        <v>2186</v>
      </c>
      <c r="F134" s="127">
        <v>1131</v>
      </c>
      <c r="G134" s="127">
        <v>915</v>
      </c>
      <c r="H134" s="127">
        <v>844</v>
      </c>
      <c r="I134" s="352" t="s">
        <v>412</v>
      </c>
    </row>
    <row r="135" spans="1:18" ht="15" customHeight="1">
      <c r="A135" s="353" t="s">
        <v>390</v>
      </c>
      <c r="B135" s="145">
        <v>16</v>
      </c>
      <c r="C135" s="127">
        <v>7</v>
      </c>
      <c r="D135" s="127">
        <v>4</v>
      </c>
      <c r="E135" s="127">
        <v>19</v>
      </c>
      <c r="F135" s="127">
        <v>18</v>
      </c>
      <c r="G135" s="127">
        <v>43</v>
      </c>
      <c r="H135" s="127">
        <v>36</v>
      </c>
      <c r="I135" s="352" t="s">
        <v>424</v>
      </c>
    </row>
    <row r="136" spans="1:18" ht="15" customHeight="1">
      <c r="A136" s="351" t="s">
        <v>392</v>
      </c>
      <c r="B136" s="145">
        <v>1</v>
      </c>
      <c r="C136" s="127">
        <v>1</v>
      </c>
      <c r="D136" s="127">
        <v>1</v>
      </c>
      <c r="E136" s="127">
        <v>1</v>
      </c>
      <c r="F136" s="127">
        <v>7</v>
      </c>
      <c r="G136" s="127">
        <v>8</v>
      </c>
      <c r="H136" s="127">
        <v>7</v>
      </c>
      <c r="I136" s="354" t="s">
        <v>492</v>
      </c>
    </row>
    <row r="137" spans="1:18" ht="43.5" customHeight="1">
      <c r="A137" s="304" t="s">
        <v>509</v>
      </c>
      <c r="B137" s="128"/>
      <c r="C137" s="128"/>
      <c r="D137" s="128"/>
      <c r="E137" s="128"/>
      <c r="F137" s="128"/>
      <c r="G137" s="128"/>
      <c r="H137" s="128"/>
      <c r="I137" s="305" t="s">
        <v>510</v>
      </c>
    </row>
    <row r="138" spans="1:18" ht="15" customHeight="1">
      <c r="A138" s="353" t="s">
        <v>388</v>
      </c>
      <c r="B138" s="145">
        <v>7</v>
      </c>
      <c r="C138" s="301">
        <v>2</v>
      </c>
      <c r="D138" s="301">
        <v>7</v>
      </c>
      <c r="E138" s="301">
        <v>5</v>
      </c>
      <c r="F138" s="301">
        <v>2</v>
      </c>
      <c r="G138" s="146" t="s">
        <v>427</v>
      </c>
      <c r="H138" s="146">
        <v>1</v>
      </c>
      <c r="I138" s="352" t="s">
        <v>410</v>
      </c>
    </row>
    <row r="139" spans="1:18" ht="15" customHeight="1">
      <c r="A139" s="353" t="s">
        <v>411</v>
      </c>
      <c r="B139" s="145">
        <v>17</v>
      </c>
      <c r="C139" s="301">
        <v>3</v>
      </c>
      <c r="D139" s="301">
        <v>8</v>
      </c>
      <c r="E139" s="301">
        <v>7</v>
      </c>
      <c r="F139" s="301">
        <v>3</v>
      </c>
      <c r="G139" s="301">
        <v>5</v>
      </c>
      <c r="H139" s="301">
        <v>4</v>
      </c>
      <c r="I139" s="352" t="s">
        <v>412</v>
      </c>
    </row>
    <row r="140" spans="1:18" ht="15" customHeight="1">
      <c r="A140" s="353" t="s">
        <v>390</v>
      </c>
      <c r="B140" s="145">
        <v>4</v>
      </c>
      <c r="C140" s="146" t="s">
        <v>427</v>
      </c>
      <c r="D140" s="146" t="s">
        <v>427</v>
      </c>
      <c r="E140" s="146" t="s">
        <v>427</v>
      </c>
      <c r="F140" s="146" t="s">
        <v>427</v>
      </c>
      <c r="G140" s="146" t="s">
        <v>427</v>
      </c>
      <c r="H140" s="146">
        <v>1</v>
      </c>
      <c r="I140" s="352" t="s">
        <v>424</v>
      </c>
    </row>
    <row r="141" spans="1:18" ht="15" customHeight="1">
      <c r="A141" s="351" t="s">
        <v>392</v>
      </c>
      <c r="B141" s="145">
        <v>2</v>
      </c>
      <c r="C141" s="301">
        <v>1</v>
      </c>
      <c r="D141" s="146" t="s">
        <v>427</v>
      </c>
      <c r="E141" s="146" t="s">
        <v>427</v>
      </c>
      <c r="F141" s="145">
        <v>1</v>
      </c>
      <c r="G141" s="301">
        <v>2</v>
      </c>
      <c r="H141" s="301">
        <v>1</v>
      </c>
      <c r="I141" s="354" t="s">
        <v>492</v>
      </c>
    </row>
    <row r="142" spans="1:18" ht="27.75" customHeight="1">
      <c r="A142" s="304" t="s">
        <v>511</v>
      </c>
      <c r="B142" s="363">
        <v>22351</v>
      </c>
      <c r="C142" s="128">
        <v>18582</v>
      </c>
      <c r="D142" s="128">
        <v>11522</v>
      </c>
      <c r="E142" s="128">
        <v>8717</v>
      </c>
      <c r="F142" s="128">
        <v>6263</v>
      </c>
      <c r="G142" s="127">
        <v>5593</v>
      </c>
      <c r="H142" s="127">
        <v>6196</v>
      </c>
      <c r="I142" s="305" t="s">
        <v>512</v>
      </c>
    </row>
    <row r="143" spans="1:18" ht="15" customHeight="1">
      <c r="A143" s="361" t="s">
        <v>14</v>
      </c>
      <c r="B143" s="287"/>
      <c r="C143" s="287"/>
      <c r="D143" s="287"/>
      <c r="E143" s="287"/>
      <c r="F143" s="287"/>
      <c r="G143" s="287"/>
      <c r="H143" s="287"/>
      <c r="I143" s="362" t="s">
        <v>15</v>
      </c>
    </row>
    <row r="144" spans="1:18" ht="9" customHeight="1"/>
    <row r="145" spans="1:9" ht="15" customHeight="1">
      <c r="A145" s="361" t="s">
        <v>400</v>
      </c>
      <c r="B145" s="287"/>
      <c r="C145" s="287"/>
      <c r="D145" s="287"/>
      <c r="E145" s="287"/>
      <c r="F145" s="287"/>
      <c r="G145" s="287"/>
      <c r="H145" s="287"/>
      <c r="I145" s="287"/>
    </row>
    <row r="146" spans="1:9" ht="15" customHeight="1">
      <c r="A146" s="287" t="s">
        <v>401</v>
      </c>
      <c r="B146" s="287"/>
      <c r="C146" s="287"/>
      <c r="D146" s="287"/>
      <c r="E146" s="287"/>
      <c r="F146" s="287"/>
      <c r="G146" s="287"/>
      <c r="H146" s="287"/>
      <c r="I146" s="287"/>
    </row>
    <row r="147" spans="1:9" ht="15" customHeight="1">
      <c r="A147" s="364" t="s">
        <v>402</v>
      </c>
      <c r="B147" s="287"/>
      <c r="C147" s="287"/>
      <c r="D147" s="287"/>
      <c r="E147" s="287"/>
      <c r="F147" s="287"/>
      <c r="G147" s="287"/>
      <c r="H147" s="287"/>
      <c r="I147" s="269" t="s">
        <v>403</v>
      </c>
    </row>
    <row r="148" spans="1:9" ht="15" customHeight="1" thickBot="1">
      <c r="A148" s="434" t="s">
        <v>19</v>
      </c>
      <c r="B148" s="287"/>
      <c r="C148" s="287"/>
      <c r="D148" s="287"/>
      <c r="E148" s="287"/>
      <c r="F148" s="287"/>
      <c r="G148" s="287"/>
      <c r="H148" s="287"/>
      <c r="I148" s="269" t="s">
        <v>513</v>
      </c>
    </row>
    <row r="149" spans="1:9" ht="18.75" customHeight="1" thickBot="1">
      <c r="A149" s="435" t="s">
        <v>54</v>
      </c>
      <c r="B149" s="436">
        <v>2000</v>
      </c>
      <c r="C149" s="437">
        <v>2005</v>
      </c>
      <c r="D149" s="437">
        <v>2010</v>
      </c>
      <c r="E149" s="437">
        <v>2015</v>
      </c>
      <c r="F149" s="437">
        <v>2019</v>
      </c>
      <c r="G149" s="437">
        <v>2020</v>
      </c>
      <c r="H149" s="437">
        <v>2021</v>
      </c>
      <c r="I149" s="438" t="s">
        <v>55</v>
      </c>
    </row>
    <row r="150" spans="1:9" ht="23.25" customHeight="1">
      <c r="A150" s="356" t="s">
        <v>514</v>
      </c>
      <c r="B150" s="147"/>
      <c r="C150" s="365"/>
      <c r="D150" s="365"/>
      <c r="E150" s="365"/>
      <c r="F150" s="365"/>
      <c r="G150" s="365"/>
      <c r="H150" s="365"/>
      <c r="I150" s="350" t="s">
        <v>515</v>
      </c>
    </row>
    <row r="151" spans="1:9" ht="15" customHeight="1">
      <c r="A151" s="144" t="s">
        <v>516</v>
      </c>
      <c r="B151" s="128">
        <v>334</v>
      </c>
      <c r="C151" s="127">
        <v>324</v>
      </c>
      <c r="D151" s="127">
        <v>348</v>
      </c>
      <c r="E151" s="127">
        <v>560</v>
      </c>
      <c r="F151" s="127">
        <v>551</v>
      </c>
      <c r="G151" s="127">
        <v>478</v>
      </c>
      <c r="H151" s="127">
        <v>527</v>
      </c>
      <c r="I151" s="10" t="s">
        <v>517</v>
      </c>
    </row>
    <row r="152" spans="1:9" ht="24.75" customHeight="1">
      <c r="A152" s="304" t="s">
        <v>518</v>
      </c>
      <c r="B152" s="128">
        <v>80</v>
      </c>
      <c r="C152" s="127">
        <v>57</v>
      </c>
      <c r="D152" s="127">
        <v>48</v>
      </c>
      <c r="E152" s="127">
        <v>72</v>
      </c>
      <c r="F152" s="127">
        <v>46</v>
      </c>
      <c r="G152" s="127">
        <v>48</v>
      </c>
      <c r="H152" s="127">
        <v>48</v>
      </c>
      <c r="I152" s="305" t="s">
        <v>519</v>
      </c>
    </row>
    <row r="153" spans="1:9" ht="34.5" customHeight="1">
      <c r="A153" s="304" t="s">
        <v>520</v>
      </c>
      <c r="B153" s="128">
        <v>436</v>
      </c>
      <c r="C153" s="127">
        <v>511</v>
      </c>
      <c r="D153" s="127">
        <v>442</v>
      </c>
      <c r="E153" s="127">
        <v>750</v>
      </c>
      <c r="F153" s="127">
        <v>751</v>
      </c>
      <c r="G153" s="127">
        <v>653</v>
      </c>
      <c r="H153" s="127">
        <v>681</v>
      </c>
      <c r="I153" s="305" t="s">
        <v>521</v>
      </c>
    </row>
    <row r="154" spans="1:9" ht="24" customHeight="1">
      <c r="A154" s="144" t="s">
        <v>522</v>
      </c>
      <c r="B154" s="128"/>
      <c r="C154" s="127"/>
      <c r="D154" s="127"/>
      <c r="E154" s="127"/>
      <c r="F154" s="127"/>
      <c r="G154" s="127"/>
      <c r="H154" s="127"/>
      <c r="I154" s="305" t="s">
        <v>523</v>
      </c>
    </row>
    <row r="155" spans="1:9" ht="15" customHeight="1">
      <c r="A155" s="351" t="s">
        <v>524</v>
      </c>
      <c r="B155" s="128">
        <v>613</v>
      </c>
      <c r="C155" s="127">
        <v>811</v>
      </c>
      <c r="D155" s="127">
        <v>654</v>
      </c>
      <c r="E155" s="127">
        <v>501</v>
      </c>
      <c r="F155" s="127">
        <v>379</v>
      </c>
      <c r="G155" s="127">
        <v>328</v>
      </c>
      <c r="H155" s="127">
        <v>369</v>
      </c>
      <c r="I155" s="352" t="s">
        <v>410</v>
      </c>
    </row>
    <row r="156" spans="1:9" ht="27" customHeight="1">
      <c r="A156" s="353" t="s">
        <v>525</v>
      </c>
      <c r="B156" s="128">
        <v>382</v>
      </c>
      <c r="C156" s="127">
        <v>314</v>
      </c>
      <c r="D156" s="127">
        <v>283</v>
      </c>
      <c r="E156" s="127">
        <v>340</v>
      </c>
      <c r="F156" s="127">
        <v>226</v>
      </c>
      <c r="G156" s="127">
        <v>199</v>
      </c>
      <c r="H156" s="127">
        <v>216</v>
      </c>
      <c r="I156" s="354" t="s">
        <v>526</v>
      </c>
    </row>
    <row r="157" spans="1:9" ht="15" customHeight="1">
      <c r="A157" s="351" t="s">
        <v>527</v>
      </c>
      <c r="B157" s="128">
        <v>88</v>
      </c>
      <c r="C157" s="127">
        <v>84</v>
      </c>
      <c r="D157" s="127">
        <v>135</v>
      </c>
      <c r="E157" s="127">
        <v>20</v>
      </c>
      <c r="F157" s="128">
        <v>12</v>
      </c>
      <c r="G157" s="128">
        <v>10</v>
      </c>
      <c r="H157" s="128">
        <v>14</v>
      </c>
      <c r="I157" s="354" t="s">
        <v>528</v>
      </c>
    </row>
    <row r="158" spans="1:9" ht="45.75" customHeight="1">
      <c r="A158" s="304" t="s">
        <v>529</v>
      </c>
      <c r="B158" s="128">
        <v>43</v>
      </c>
      <c r="C158" s="127">
        <v>54</v>
      </c>
      <c r="D158" s="127">
        <v>23</v>
      </c>
      <c r="E158" s="127">
        <v>54</v>
      </c>
      <c r="F158" s="128">
        <v>54</v>
      </c>
      <c r="G158" s="127">
        <v>43</v>
      </c>
      <c r="H158" s="127">
        <v>57</v>
      </c>
      <c r="I158" s="305" t="s">
        <v>530</v>
      </c>
    </row>
    <row r="159" spans="1:9" ht="35.25" customHeight="1">
      <c r="A159" s="304" t="s">
        <v>531</v>
      </c>
      <c r="B159" s="128">
        <v>2</v>
      </c>
      <c r="C159" s="127">
        <v>6</v>
      </c>
      <c r="D159" s="127">
        <v>13</v>
      </c>
      <c r="E159" s="355" t="s">
        <v>532</v>
      </c>
      <c r="F159" s="146" t="s">
        <v>284</v>
      </c>
      <c r="G159" s="355" t="s">
        <v>284</v>
      </c>
      <c r="H159" s="355" t="s">
        <v>284</v>
      </c>
      <c r="I159" s="305" t="s">
        <v>533</v>
      </c>
    </row>
    <row r="160" spans="1:9" ht="33" customHeight="1">
      <c r="A160" s="304" t="s">
        <v>534</v>
      </c>
      <c r="B160" s="128">
        <v>186</v>
      </c>
      <c r="C160" s="127">
        <v>215</v>
      </c>
      <c r="D160" s="127">
        <v>166</v>
      </c>
      <c r="E160" s="127">
        <v>509</v>
      </c>
      <c r="F160" s="127">
        <v>413</v>
      </c>
      <c r="G160" s="127">
        <v>328</v>
      </c>
      <c r="H160" s="127">
        <v>357</v>
      </c>
      <c r="I160" s="305" t="s">
        <v>535</v>
      </c>
    </row>
    <row r="181" spans="10:15">
      <c r="J181" s="287"/>
      <c r="K181" s="287"/>
      <c r="L181" s="287"/>
      <c r="M181" s="287"/>
      <c r="N181" s="287"/>
      <c r="O181" s="287"/>
    </row>
    <row r="182" spans="10:15">
      <c r="J182" s="287"/>
      <c r="K182" s="287"/>
      <c r="L182" s="287"/>
      <c r="M182" s="287"/>
      <c r="N182" s="287"/>
      <c r="O182" s="287"/>
    </row>
    <row r="183" spans="10:15">
      <c r="J183" s="287"/>
      <c r="K183" s="287"/>
      <c r="L183" s="287"/>
      <c r="M183" s="287"/>
      <c r="N183" s="287"/>
      <c r="O183" s="287"/>
    </row>
    <row r="184" spans="10:15">
      <c r="J184" s="287"/>
      <c r="K184" s="287"/>
      <c r="L184" s="287"/>
      <c r="M184" s="287"/>
      <c r="N184" s="287"/>
      <c r="O184" s="287"/>
    </row>
    <row r="185" spans="10:15">
      <c r="J185" s="287"/>
      <c r="K185" s="287"/>
      <c r="L185" s="287"/>
      <c r="M185" s="287"/>
      <c r="N185" s="287"/>
      <c r="O185" s="287"/>
    </row>
    <row r="186" spans="10:15">
      <c r="J186" s="287"/>
      <c r="K186" s="287"/>
      <c r="L186" s="287"/>
      <c r="M186" s="287"/>
      <c r="N186" s="287"/>
      <c r="O186" s="287"/>
    </row>
    <row r="187" spans="10:15">
      <c r="J187" s="287"/>
      <c r="K187" s="287"/>
      <c r="L187" s="287"/>
      <c r="M187" s="287"/>
      <c r="N187" s="287"/>
      <c r="O187" s="287"/>
    </row>
    <row r="188" spans="10:15">
      <c r="J188" s="287"/>
      <c r="K188" s="287"/>
      <c r="L188" s="287"/>
      <c r="M188" s="287"/>
      <c r="N188" s="287"/>
      <c r="O188" s="287"/>
    </row>
    <row r="189" spans="10:15">
      <c r="J189" s="287"/>
      <c r="K189" s="287"/>
      <c r="L189" s="287"/>
      <c r="M189" s="287"/>
      <c r="N189" s="287"/>
      <c r="O189" s="287"/>
    </row>
    <row r="190" spans="10:15">
      <c r="J190" s="287"/>
      <c r="K190" s="287"/>
      <c r="L190" s="287"/>
      <c r="M190" s="287"/>
      <c r="N190" s="287"/>
      <c r="O190" s="287"/>
    </row>
    <row r="191" spans="10:15">
      <c r="J191" s="287"/>
      <c r="K191" s="287"/>
      <c r="L191" s="287"/>
      <c r="M191" s="287"/>
      <c r="N191" s="287"/>
      <c r="O191" s="287"/>
    </row>
    <row r="192" spans="10:15">
      <c r="J192" s="287"/>
      <c r="K192" s="287"/>
      <c r="L192" s="287"/>
      <c r="M192" s="287"/>
      <c r="N192" s="287"/>
      <c r="O192" s="287"/>
    </row>
    <row r="193" spans="10:15">
      <c r="J193" s="287"/>
      <c r="K193" s="287"/>
      <c r="L193" s="287"/>
      <c r="M193" s="287"/>
      <c r="N193" s="287"/>
      <c r="O193" s="287"/>
    </row>
    <row r="194" spans="10:15">
      <c r="J194" s="287"/>
      <c r="K194" s="287"/>
      <c r="L194" s="287"/>
      <c r="M194" s="287"/>
      <c r="N194" s="287"/>
      <c r="O194" s="287"/>
    </row>
    <row r="195" spans="10:15">
      <c r="J195" s="287"/>
      <c r="K195" s="287"/>
      <c r="L195" s="287"/>
      <c r="M195" s="287"/>
      <c r="N195" s="287"/>
      <c r="O195" s="287"/>
    </row>
    <row r="196" spans="10:15">
      <c r="J196" s="287"/>
      <c r="K196" s="287"/>
      <c r="L196" s="287"/>
      <c r="M196" s="287"/>
      <c r="N196" s="287"/>
      <c r="O196" s="287"/>
    </row>
    <row r="197" spans="10:15">
      <c r="J197" s="287"/>
      <c r="K197" s="287"/>
      <c r="L197" s="287"/>
      <c r="M197" s="287"/>
      <c r="N197" s="287"/>
      <c r="O197" s="287"/>
    </row>
    <row r="198" spans="10:15">
      <c r="J198" s="287"/>
      <c r="K198" s="287"/>
      <c r="L198" s="287"/>
      <c r="M198" s="287"/>
      <c r="N198" s="287"/>
      <c r="O198" s="287"/>
    </row>
    <row r="199" spans="10:15">
      <c r="J199" s="287"/>
      <c r="K199" s="287"/>
      <c r="L199" s="287"/>
      <c r="M199" s="287"/>
      <c r="N199" s="287"/>
      <c r="O199" s="287"/>
    </row>
    <row r="200" spans="10:15">
      <c r="J200" s="287"/>
      <c r="K200" s="287"/>
      <c r="L200" s="287"/>
      <c r="M200" s="287"/>
      <c r="N200" s="287"/>
      <c r="O200" s="287"/>
    </row>
    <row r="201" spans="10:15">
      <c r="J201" s="287"/>
      <c r="K201" s="287"/>
      <c r="L201" s="287"/>
      <c r="M201" s="287"/>
      <c r="N201" s="287"/>
      <c r="O201" s="287"/>
    </row>
    <row r="202" spans="10:15">
      <c r="J202" s="287"/>
      <c r="K202" s="287"/>
      <c r="L202" s="287"/>
      <c r="M202" s="287"/>
      <c r="N202" s="287"/>
      <c r="O202" s="287"/>
    </row>
    <row r="203" spans="10:15">
      <c r="J203" s="287"/>
      <c r="K203" s="287"/>
      <c r="L203" s="287"/>
      <c r="M203" s="287"/>
      <c r="N203" s="287"/>
      <c r="O203" s="287"/>
    </row>
    <row r="204" spans="10:15">
      <c r="J204" s="287"/>
      <c r="K204" s="287"/>
      <c r="L204" s="287"/>
      <c r="M204" s="287"/>
      <c r="N204" s="287"/>
      <c r="O204" s="287"/>
    </row>
    <row r="205" spans="10:15">
      <c r="J205" s="287"/>
      <c r="K205" s="287"/>
      <c r="L205" s="287"/>
      <c r="M205" s="287"/>
      <c r="N205" s="287"/>
      <c r="O205" s="287"/>
    </row>
    <row r="206" spans="10:15">
      <c r="J206" s="287"/>
      <c r="K206" s="287"/>
      <c r="L206" s="287"/>
      <c r="M206" s="287"/>
      <c r="N206" s="287"/>
      <c r="O206" s="287"/>
    </row>
    <row r="207" spans="10:15">
      <c r="J207" s="287"/>
      <c r="K207" s="287"/>
      <c r="L207" s="287"/>
      <c r="M207" s="287"/>
      <c r="N207" s="287"/>
      <c r="O207" s="287"/>
    </row>
    <row r="208" spans="10:15">
      <c r="J208" s="287"/>
      <c r="K208" s="287"/>
      <c r="L208" s="287"/>
      <c r="M208" s="287"/>
      <c r="N208" s="287"/>
      <c r="O208" s="287"/>
    </row>
    <row r="209" spans="10:15">
      <c r="J209" s="287"/>
      <c r="K209" s="287"/>
      <c r="L209" s="287"/>
      <c r="M209" s="287"/>
      <c r="N209" s="287"/>
      <c r="O209" s="287"/>
    </row>
    <row r="210" spans="10:15">
      <c r="J210" s="287"/>
      <c r="K210" s="287"/>
      <c r="L210" s="287"/>
      <c r="M210" s="287"/>
      <c r="N210" s="287"/>
      <c r="O210" s="287"/>
    </row>
  </sheetData>
  <hyperlinks>
    <hyperlink ref="K1" location="obsah!A1" display="Obsah"/>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ColWidth="9.140625" defaultRowHeight="12.75"/>
  <cols>
    <col min="1" max="1" width="22.42578125" style="113" customWidth="1"/>
    <col min="2" max="4" width="16" style="113" customWidth="1"/>
    <col min="5" max="5" width="16.42578125" style="113" customWidth="1"/>
    <col min="6" max="6" width="16" style="113" customWidth="1"/>
    <col min="7" max="7" width="16.42578125" style="113" customWidth="1"/>
    <col min="8" max="8" width="16" style="113" customWidth="1"/>
    <col min="9" max="9" width="16.42578125" style="113" customWidth="1"/>
    <col min="10" max="10" width="22.140625" style="327" customWidth="1"/>
    <col min="11" max="16384" width="9.140625" style="113"/>
  </cols>
  <sheetData>
    <row r="1" spans="1:12" ht="15" customHeight="1">
      <c r="A1" s="191" t="s">
        <v>14</v>
      </c>
      <c r="J1" s="7" t="s">
        <v>15</v>
      </c>
      <c r="L1" s="373" t="s">
        <v>640</v>
      </c>
    </row>
    <row r="2" spans="1:12" ht="9" customHeight="1">
      <c r="I2" s="7"/>
    </row>
    <row r="3" spans="1:12" ht="15" customHeight="1">
      <c r="A3" s="439" t="s">
        <v>652</v>
      </c>
      <c r="J3" s="440" t="s">
        <v>653</v>
      </c>
    </row>
    <row r="4" spans="1:12" ht="15" customHeight="1" thickBot="1">
      <c r="A4" s="328" t="s">
        <v>372</v>
      </c>
      <c r="B4" s="192"/>
      <c r="C4" s="192"/>
      <c r="J4" s="118" t="s">
        <v>373</v>
      </c>
    </row>
    <row r="5" spans="1:12" ht="16.5" customHeight="1">
      <c r="A5" s="523" t="s">
        <v>374</v>
      </c>
      <c r="B5" s="587" t="s">
        <v>375</v>
      </c>
      <c r="C5" s="588"/>
      <c r="D5" s="588"/>
      <c r="E5" s="588"/>
      <c r="F5" s="589" t="s">
        <v>376</v>
      </c>
      <c r="G5" s="589"/>
      <c r="H5" s="589"/>
      <c r="I5" s="590"/>
      <c r="J5" s="565" t="s">
        <v>377</v>
      </c>
    </row>
    <row r="6" spans="1:12" ht="16.5" customHeight="1">
      <c r="A6" s="525"/>
      <c r="B6" s="592" t="s">
        <v>378</v>
      </c>
      <c r="C6" s="593"/>
      <c r="D6" s="592" t="s">
        <v>379</v>
      </c>
      <c r="E6" s="593"/>
      <c r="F6" s="593" t="s">
        <v>380</v>
      </c>
      <c r="G6" s="594"/>
      <c r="H6" s="592" t="s">
        <v>381</v>
      </c>
      <c r="I6" s="594"/>
      <c r="J6" s="591"/>
      <c r="L6" s="329"/>
    </row>
    <row r="7" spans="1:12" ht="74.45" customHeight="1">
      <c r="A7" s="525"/>
      <c r="B7" s="330" t="s">
        <v>382</v>
      </c>
      <c r="C7" s="330" t="s">
        <v>383</v>
      </c>
      <c r="D7" s="330" t="s">
        <v>382</v>
      </c>
      <c r="E7" s="330" t="s">
        <v>383</v>
      </c>
      <c r="F7" s="331" t="s">
        <v>382</v>
      </c>
      <c r="G7" s="330" t="s">
        <v>383</v>
      </c>
      <c r="H7" s="330" t="s">
        <v>382</v>
      </c>
      <c r="I7" s="330" t="s">
        <v>383</v>
      </c>
      <c r="J7" s="591"/>
    </row>
    <row r="8" spans="1:12" ht="75.75" customHeight="1" thickBot="1">
      <c r="A8" s="527"/>
      <c r="B8" s="332" t="s">
        <v>384</v>
      </c>
      <c r="C8" s="333" t="s">
        <v>385</v>
      </c>
      <c r="D8" s="332" t="s">
        <v>384</v>
      </c>
      <c r="E8" s="332" t="s">
        <v>385</v>
      </c>
      <c r="F8" s="333" t="s">
        <v>384</v>
      </c>
      <c r="G8" s="333" t="s">
        <v>385</v>
      </c>
      <c r="H8" s="333" t="s">
        <v>384</v>
      </c>
      <c r="I8" s="333" t="s">
        <v>385</v>
      </c>
      <c r="J8" s="566"/>
      <c r="L8" s="334"/>
    </row>
    <row r="9" spans="1:12" ht="41.25" customHeight="1">
      <c r="A9" s="335" t="s">
        <v>386</v>
      </c>
      <c r="B9" s="336"/>
      <c r="C9" s="337"/>
      <c r="D9" s="338"/>
      <c r="E9" s="447"/>
      <c r="F9" s="339"/>
      <c r="G9" s="337"/>
      <c r="H9" s="339"/>
      <c r="I9" s="340"/>
      <c r="J9" s="341" t="s">
        <v>387</v>
      </c>
    </row>
    <row r="10" spans="1:12" ht="15" customHeight="1">
      <c r="A10" s="142" t="s">
        <v>388</v>
      </c>
      <c r="B10" s="146">
        <v>1259</v>
      </c>
      <c r="C10" s="342">
        <v>9.42</v>
      </c>
      <c r="D10" s="146">
        <v>1650</v>
      </c>
      <c r="E10" s="441">
        <v>10.08</v>
      </c>
      <c r="F10" s="137">
        <v>2381</v>
      </c>
      <c r="G10" s="342">
        <v>11.9</v>
      </c>
      <c r="H10" s="137">
        <v>2670</v>
      </c>
      <c r="I10" s="342">
        <v>13.18</v>
      </c>
      <c r="J10" s="343" t="s">
        <v>174</v>
      </c>
      <c r="L10" s="329"/>
    </row>
    <row r="11" spans="1:12" ht="15" customHeight="1">
      <c r="A11" s="142" t="s">
        <v>389</v>
      </c>
      <c r="B11" s="146">
        <v>3193</v>
      </c>
      <c r="C11" s="342">
        <v>12.2</v>
      </c>
      <c r="D11" s="146">
        <v>3895</v>
      </c>
      <c r="E11" s="441">
        <v>12.4</v>
      </c>
      <c r="F11" s="137">
        <v>4577</v>
      </c>
      <c r="G11" s="342">
        <v>14.04</v>
      </c>
      <c r="H11" s="137">
        <v>5041</v>
      </c>
      <c r="I11" s="342">
        <v>15.87</v>
      </c>
      <c r="J11" s="343" t="s">
        <v>172</v>
      </c>
      <c r="L11" s="329"/>
    </row>
    <row r="12" spans="1:12" ht="15" customHeight="1">
      <c r="A12" s="142" t="s">
        <v>390</v>
      </c>
      <c r="B12" s="146">
        <v>2688</v>
      </c>
      <c r="C12" s="342">
        <v>8.6999999999999993</v>
      </c>
      <c r="D12" s="146">
        <v>3456</v>
      </c>
      <c r="E12" s="441">
        <v>8.9</v>
      </c>
      <c r="F12" s="137">
        <v>3823</v>
      </c>
      <c r="G12" s="342">
        <v>9.18</v>
      </c>
      <c r="H12" s="137">
        <v>3975</v>
      </c>
      <c r="I12" s="342">
        <v>9.07</v>
      </c>
      <c r="J12" s="343" t="s">
        <v>391</v>
      </c>
      <c r="L12" s="329"/>
    </row>
    <row r="13" spans="1:12" ht="15" customHeight="1">
      <c r="A13" s="142" t="s">
        <v>392</v>
      </c>
      <c r="B13" s="146">
        <v>827</v>
      </c>
      <c r="C13" s="342" t="s">
        <v>8</v>
      </c>
      <c r="D13" s="146">
        <v>200</v>
      </c>
      <c r="E13" s="441" t="s">
        <v>8</v>
      </c>
      <c r="F13" s="137" t="s">
        <v>8</v>
      </c>
      <c r="G13" s="342" t="s">
        <v>8</v>
      </c>
      <c r="H13" s="137">
        <v>2500</v>
      </c>
      <c r="I13" s="342" t="s">
        <v>8</v>
      </c>
      <c r="J13" s="344" t="s">
        <v>393</v>
      </c>
      <c r="L13" s="329"/>
    </row>
    <row r="14" spans="1:12" ht="37.5" customHeight="1">
      <c r="A14" s="267" t="s">
        <v>394</v>
      </c>
      <c r="B14" s="128"/>
      <c r="C14" s="340"/>
      <c r="D14" s="128"/>
      <c r="E14" s="442"/>
      <c r="F14" s="126"/>
      <c r="G14" s="340"/>
      <c r="H14" s="126"/>
      <c r="I14" s="340"/>
      <c r="J14" s="345" t="s">
        <v>395</v>
      </c>
      <c r="L14" s="329"/>
    </row>
    <row r="15" spans="1:12" ht="15" customHeight="1">
      <c r="A15" s="216" t="s">
        <v>388</v>
      </c>
      <c r="B15" s="146">
        <v>1767</v>
      </c>
      <c r="C15" s="342">
        <v>11.57</v>
      </c>
      <c r="D15" s="146">
        <v>2079</v>
      </c>
      <c r="E15" s="441">
        <v>10.77</v>
      </c>
      <c r="F15" s="137">
        <v>2677</v>
      </c>
      <c r="G15" s="342">
        <v>12.7</v>
      </c>
      <c r="H15" s="137">
        <v>2918</v>
      </c>
      <c r="I15" s="342">
        <v>13.68</v>
      </c>
      <c r="J15" s="343" t="s">
        <v>174</v>
      </c>
      <c r="L15" s="334"/>
    </row>
    <row r="16" spans="1:12" ht="15" customHeight="1">
      <c r="A16" s="216" t="s">
        <v>389</v>
      </c>
      <c r="B16" s="146">
        <v>3736</v>
      </c>
      <c r="C16" s="342">
        <v>11.88</v>
      </c>
      <c r="D16" s="146">
        <v>4247</v>
      </c>
      <c r="E16" s="441">
        <v>12.26</v>
      </c>
      <c r="F16" s="137">
        <v>4883</v>
      </c>
      <c r="G16" s="342">
        <v>14.08</v>
      </c>
      <c r="H16" s="137">
        <v>5311</v>
      </c>
      <c r="I16" s="342">
        <v>15.88</v>
      </c>
      <c r="J16" s="343" t="s">
        <v>172</v>
      </c>
      <c r="L16" s="334"/>
    </row>
    <row r="17" spans="1:12" ht="15" customHeight="1">
      <c r="A17" s="216" t="s">
        <v>390</v>
      </c>
      <c r="B17" s="146">
        <v>2416</v>
      </c>
      <c r="C17" s="342">
        <v>7.97</v>
      </c>
      <c r="D17" s="146">
        <v>2774</v>
      </c>
      <c r="E17" s="441">
        <v>8.11</v>
      </c>
      <c r="F17" s="137">
        <v>3082</v>
      </c>
      <c r="G17" s="342">
        <v>9</v>
      </c>
      <c r="H17" s="137">
        <v>3269</v>
      </c>
      <c r="I17" s="342">
        <v>9.52</v>
      </c>
      <c r="J17" s="343" t="s">
        <v>391</v>
      </c>
      <c r="L17" s="329"/>
    </row>
    <row r="18" spans="1:12" ht="15" customHeight="1">
      <c r="A18" s="216" t="s">
        <v>392</v>
      </c>
      <c r="B18" s="146" t="s">
        <v>8</v>
      </c>
      <c r="C18" s="342" t="s">
        <v>8</v>
      </c>
      <c r="D18" s="146" t="s">
        <v>8</v>
      </c>
      <c r="E18" s="441" t="s">
        <v>8</v>
      </c>
      <c r="F18" s="137">
        <v>7000</v>
      </c>
      <c r="G18" s="342" t="s">
        <v>8</v>
      </c>
      <c r="H18" s="137">
        <v>840</v>
      </c>
      <c r="I18" s="342" t="s">
        <v>8</v>
      </c>
      <c r="J18" s="344" t="s">
        <v>393</v>
      </c>
      <c r="L18" s="329"/>
    </row>
    <row r="19" spans="1:12" ht="48.75" customHeight="1">
      <c r="A19" s="267" t="s">
        <v>396</v>
      </c>
      <c r="B19" s="128"/>
      <c r="C19" s="340"/>
      <c r="D19" s="128"/>
      <c r="E19" s="442"/>
      <c r="F19" s="126"/>
      <c r="G19" s="340"/>
      <c r="H19" s="126"/>
      <c r="I19" s="340"/>
      <c r="J19" s="345" t="s">
        <v>397</v>
      </c>
      <c r="L19" s="334"/>
    </row>
    <row r="20" spans="1:12" ht="15" customHeight="1">
      <c r="A20" s="142" t="s">
        <v>388</v>
      </c>
      <c r="B20" s="146">
        <v>1711</v>
      </c>
      <c r="C20" s="342">
        <v>9.99</v>
      </c>
      <c r="D20" s="146">
        <v>1991</v>
      </c>
      <c r="E20" s="441">
        <v>11.5</v>
      </c>
      <c r="F20" s="137">
        <v>2673</v>
      </c>
      <c r="G20" s="342">
        <v>14.22</v>
      </c>
      <c r="H20" s="137">
        <v>3077</v>
      </c>
      <c r="I20" s="342">
        <v>15.67</v>
      </c>
      <c r="J20" s="343" t="s">
        <v>174</v>
      </c>
      <c r="L20" s="334"/>
    </row>
    <row r="21" spans="1:12" ht="15" customHeight="1">
      <c r="A21" s="142" t="s">
        <v>389</v>
      </c>
      <c r="B21" s="146">
        <v>3152</v>
      </c>
      <c r="C21" s="342">
        <v>12.8</v>
      </c>
      <c r="D21" s="146">
        <v>3559</v>
      </c>
      <c r="E21" s="441">
        <v>13.74</v>
      </c>
      <c r="F21" s="137">
        <v>4077</v>
      </c>
      <c r="G21" s="342">
        <v>15.28</v>
      </c>
      <c r="H21" s="137">
        <v>4485</v>
      </c>
      <c r="I21" s="342">
        <v>16.79</v>
      </c>
      <c r="J21" s="343" t="s">
        <v>172</v>
      </c>
      <c r="L21" s="329"/>
    </row>
    <row r="22" spans="1:12" ht="15" customHeight="1">
      <c r="A22" s="142" t="s">
        <v>390</v>
      </c>
      <c r="B22" s="146">
        <v>2270</v>
      </c>
      <c r="C22" s="342">
        <v>8.15</v>
      </c>
      <c r="D22" s="146">
        <v>2329</v>
      </c>
      <c r="E22" s="441">
        <v>9.83</v>
      </c>
      <c r="F22" s="137">
        <v>2516</v>
      </c>
      <c r="G22" s="342">
        <v>10.69</v>
      </c>
      <c r="H22" s="137">
        <v>2959</v>
      </c>
      <c r="I22" s="342">
        <v>12.27</v>
      </c>
      <c r="J22" s="343" t="s">
        <v>391</v>
      </c>
      <c r="L22" s="329"/>
    </row>
    <row r="23" spans="1:12" ht="15" customHeight="1">
      <c r="A23" s="142" t="s">
        <v>392</v>
      </c>
      <c r="B23" s="146" t="s">
        <v>8</v>
      </c>
      <c r="C23" s="342" t="s">
        <v>8</v>
      </c>
      <c r="D23" s="146">
        <v>150</v>
      </c>
      <c r="E23" s="441" t="s">
        <v>8</v>
      </c>
      <c r="F23" s="137" t="s">
        <v>8</v>
      </c>
      <c r="G23" s="342" t="s">
        <v>8</v>
      </c>
      <c r="H23" s="137" t="s">
        <v>8</v>
      </c>
      <c r="I23" s="342" t="s">
        <v>8</v>
      </c>
      <c r="J23" s="344" t="s">
        <v>393</v>
      </c>
      <c r="L23" s="334"/>
    </row>
    <row r="24" spans="1:12" ht="48.75" customHeight="1">
      <c r="A24" s="346" t="s">
        <v>398</v>
      </c>
      <c r="B24" s="128"/>
      <c r="C24" s="340"/>
      <c r="D24" s="128"/>
      <c r="E24" s="442"/>
      <c r="F24" s="126"/>
      <c r="G24" s="340"/>
      <c r="H24" s="126"/>
      <c r="I24" s="340"/>
      <c r="J24" s="345" t="s">
        <v>399</v>
      </c>
      <c r="L24" s="334"/>
    </row>
    <row r="25" spans="1:12" ht="15" customHeight="1">
      <c r="A25" s="142" t="s">
        <v>388</v>
      </c>
      <c r="B25" s="146">
        <v>929</v>
      </c>
      <c r="C25" s="342">
        <v>8.8000000000000007</v>
      </c>
      <c r="D25" s="146">
        <v>1105</v>
      </c>
      <c r="E25" s="441">
        <v>9.35</v>
      </c>
      <c r="F25" s="137">
        <v>1432</v>
      </c>
      <c r="G25" s="342">
        <v>11.32</v>
      </c>
      <c r="H25" s="137">
        <v>1877</v>
      </c>
      <c r="I25" s="342">
        <v>11.64</v>
      </c>
      <c r="J25" s="343" t="s">
        <v>174</v>
      </c>
      <c r="L25" s="329"/>
    </row>
    <row r="26" spans="1:12" ht="15" customHeight="1">
      <c r="A26" s="142" t="s">
        <v>389</v>
      </c>
      <c r="B26" s="146">
        <v>2853</v>
      </c>
      <c r="C26" s="342">
        <v>12.87</v>
      </c>
      <c r="D26" s="146">
        <v>3197</v>
      </c>
      <c r="E26" s="441">
        <v>12.29</v>
      </c>
      <c r="F26" s="137">
        <v>3655</v>
      </c>
      <c r="G26" s="342">
        <v>14.57</v>
      </c>
      <c r="H26" s="137">
        <v>3547</v>
      </c>
      <c r="I26" s="342">
        <v>16.600000000000001</v>
      </c>
      <c r="J26" s="343" t="s">
        <v>172</v>
      </c>
      <c r="L26" s="329"/>
    </row>
    <row r="27" spans="1:12" ht="15" customHeight="1">
      <c r="A27" s="142" t="s">
        <v>390</v>
      </c>
      <c r="B27" s="146">
        <v>480</v>
      </c>
      <c r="C27" s="342">
        <v>3.33</v>
      </c>
      <c r="D27" s="146">
        <v>1067</v>
      </c>
      <c r="E27" s="441">
        <v>6.58</v>
      </c>
      <c r="F27" s="137">
        <v>2069</v>
      </c>
      <c r="G27" s="441">
        <v>7.72</v>
      </c>
      <c r="H27" s="137">
        <v>725</v>
      </c>
      <c r="I27" s="441">
        <v>4.4000000000000004</v>
      </c>
      <c r="J27" s="343" t="s">
        <v>391</v>
      </c>
      <c r="L27" s="334"/>
    </row>
    <row r="28" spans="1:12" ht="15" customHeight="1">
      <c r="A28" s="142" t="s">
        <v>392</v>
      </c>
      <c r="B28" s="146" t="s">
        <v>8</v>
      </c>
      <c r="C28" s="342" t="s">
        <v>8</v>
      </c>
      <c r="D28" s="146" t="s">
        <v>8</v>
      </c>
      <c r="E28" s="441" t="s">
        <v>8</v>
      </c>
      <c r="F28" s="137" t="s">
        <v>8</v>
      </c>
      <c r="G28" s="342" t="s">
        <v>8</v>
      </c>
      <c r="H28" s="137" t="s">
        <v>8</v>
      </c>
      <c r="I28" s="342" t="s">
        <v>8</v>
      </c>
      <c r="J28" s="344" t="s">
        <v>393</v>
      </c>
      <c r="L28" s="334"/>
    </row>
    <row r="29" spans="1:12">
      <c r="J29" s="113"/>
      <c r="L29" s="329"/>
    </row>
    <row r="30" spans="1:12">
      <c r="J30" s="113"/>
      <c r="L30" s="329"/>
    </row>
    <row r="31" spans="1:12">
      <c r="J31" s="113"/>
      <c r="L31" s="334"/>
    </row>
    <row r="32" spans="1:12">
      <c r="L32" s="334"/>
    </row>
    <row r="33" spans="10:12">
      <c r="J33" s="113"/>
      <c r="L33" s="329"/>
    </row>
    <row r="35" spans="10:12">
      <c r="J35" s="113"/>
      <c r="L35" s="334"/>
    </row>
    <row r="37" spans="10:12">
      <c r="J37" s="113"/>
      <c r="L37" s="329"/>
    </row>
    <row r="39" spans="10:12">
      <c r="J39" s="113"/>
      <c r="L39" s="334"/>
    </row>
    <row r="41" spans="10:12">
      <c r="J41" s="113"/>
      <c r="L41" s="329"/>
    </row>
    <row r="42" spans="10:12">
      <c r="J42" s="113"/>
    </row>
    <row r="43" spans="10:12">
      <c r="L43" s="334"/>
    </row>
    <row r="44" spans="10:12">
      <c r="J44" s="113"/>
    </row>
    <row r="45" spans="10:12">
      <c r="J45" s="113"/>
      <c r="L45" s="334"/>
    </row>
    <row r="47" spans="10:12">
      <c r="J47" s="113"/>
      <c r="L47" s="329"/>
    </row>
    <row r="49" spans="12:12">
      <c r="L49" s="334"/>
    </row>
    <row r="51" spans="12:12">
      <c r="L51" s="329"/>
    </row>
    <row r="53" spans="12:12">
      <c r="L53" s="334"/>
    </row>
    <row r="55" spans="12:12">
      <c r="L55" s="329"/>
    </row>
    <row r="57" spans="12:12">
      <c r="L57" s="334"/>
    </row>
    <row r="58" spans="12:12">
      <c r="L58" s="329"/>
    </row>
    <row r="60" spans="12:12">
      <c r="L60" s="329"/>
    </row>
  </sheetData>
  <mergeCells count="8">
    <mergeCell ref="A5:A8"/>
    <mergeCell ref="B5:E5"/>
    <mergeCell ref="F5:I5"/>
    <mergeCell ref="J5:J8"/>
    <mergeCell ref="B6:C6"/>
    <mergeCell ref="D6:E6"/>
    <mergeCell ref="F6:G6"/>
    <mergeCell ref="H6:I6"/>
  </mergeCells>
  <hyperlinks>
    <hyperlink ref="L1" location="obsah!A1" display="Obsah"/>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heetViews>
  <sheetFormatPr defaultColWidth="15.7109375" defaultRowHeight="14.25"/>
  <cols>
    <col min="1" max="1" width="27.42578125" style="2" customWidth="1"/>
    <col min="2" max="4" width="10.85546875" style="2" customWidth="1"/>
    <col min="5" max="5" width="27.28515625" style="2" customWidth="1"/>
    <col min="6" max="6" width="29" style="41" customWidth="1"/>
    <col min="7" max="9" width="10.85546875" style="2" customWidth="1"/>
    <col min="10" max="10" width="25.85546875" style="2" customWidth="1"/>
    <col min="11" max="16384" width="15.7109375" style="2"/>
  </cols>
  <sheetData>
    <row r="1" spans="1:12" ht="15">
      <c r="A1" s="18" t="s">
        <v>14</v>
      </c>
      <c r="B1" s="19"/>
      <c r="C1" s="20"/>
      <c r="D1" s="20"/>
      <c r="E1" s="21" t="s">
        <v>15</v>
      </c>
      <c r="F1" s="18" t="s">
        <v>14</v>
      </c>
      <c r="G1" s="19"/>
      <c r="H1" s="20"/>
      <c r="I1" s="20"/>
      <c r="J1" s="21" t="s">
        <v>15</v>
      </c>
      <c r="L1" s="373" t="s">
        <v>640</v>
      </c>
    </row>
    <row r="2" spans="1:12" ht="9" customHeight="1">
      <c r="A2" s="18"/>
      <c r="B2" s="19"/>
      <c r="C2" s="20"/>
      <c r="D2" s="20"/>
      <c r="E2" s="22"/>
      <c r="F2" s="18"/>
      <c r="G2" s="19"/>
      <c r="H2" s="20"/>
      <c r="I2" s="20"/>
      <c r="J2" s="22"/>
      <c r="L2" s="372"/>
    </row>
    <row r="3" spans="1:12">
      <c r="A3" s="18" t="s">
        <v>641</v>
      </c>
      <c r="B3" s="20"/>
      <c r="C3" s="20"/>
      <c r="D3" s="20"/>
      <c r="E3" s="20"/>
      <c r="F3" s="18" t="s">
        <v>641</v>
      </c>
      <c r="G3" s="20"/>
      <c r="H3" s="20"/>
      <c r="I3" s="20"/>
      <c r="J3" s="20"/>
    </row>
    <row r="4" spans="1:12">
      <c r="A4" s="381" t="s">
        <v>642</v>
      </c>
      <c r="B4" s="20"/>
      <c r="C4" s="20"/>
      <c r="D4" s="20"/>
      <c r="E4" s="20"/>
      <c r="F4" s="381" t="s">
        <v>642</v>
      </c>
      <c r="G4" s="20"/>
      <c r="H4" s="20"/>
      <c r="I4" s="20"/>
      <c r="J4" s="20"/>
    </row>
    <row r="5" spans="1:12">
      <c r="A5" s="23" t="s">
        <v>16</v>
      </c>
      <c r="B5" s="20"/>
      <c r="C5" s="24" t="s">
        <v>17</v>
      </c>
      <c r="D5" s="25"/>
      <c r="E5" s="24" t="s">
        <v>18</v>
      </c>
      <c r="F5" s="23" t="s">
        <v>16</v>
      </c>
      <c r="G5" s="20"/>
      <c r="H5" s="24" t="s">
        <v>17</v>
      </c>
      <c r="I5" s="25"/>
      <c r="J5" s="24" t="s">
        <v>18</v>
      </c>
    </row>
    <row r="6" spans="1:12" ht="15" thickBot="1">
      <c r="A6" s="23"/>
      <c r="B6" s="20"/>
      <c r="C6" s="24"/>
      <c r="D6" s="25"/>
      <c r="E6" s="24"/>
      <c r="F6" s="23" t="s">
        <v>19</v>
      </c>
      <c r="G6" s="20"/>
      <c r="H6" s="24"/>
      <c r="I6" s="25"/>
      <c r="J6" s="24" t="s">
        <v>513</v>
      </c>
    </row>
    <row r="7" spans="1:12">
      <c r="A7" s="453" t="s">
        <v>609</v>
      </c>
      <c r="B7" s="377" t="s">
        <v>0</v>
      </c>
      <c r="C7" s="377" t="s">
        <v>1</v>
      </c>
      <c r="D7" s="26" t="s">
        <v>6</v>
      </c>
      <c r="E7" s="455" t="s">
        <v>610</v>
      </c>
      <c r="F7" s="453" t="s">
        <v>609</v>
      </c>
      <c r="G7" s="377" t="s">
        <v>0</v>
      </c>
      <c r="H7" s="377" t="s">
        <v>1</v>
      </c>
      <c r="I7" s="26" t="s">
        <v>6</v>
      </c>
      <c r="J7" s="455" t="s">
        <v>610</v>
      </c>
    </row>
    <row r="8" spans="1:12" ht="15" thickBot="1">
      <c r="A8" s="454"/>
      <c r="B8" s="27" t="s">
        <v>2</v>
      </c>
      <c r="C8" s="27" t="s">
        <v>3</v>
      </c>
      <c r="D8" s="28" t="s">
        <v>4</v>
      </c>
      <c r="E8" s="456"/>
      <c r="F8" s="454"/>
      <c r="G8" s="27" t="s">
        <v>2</v>
      </c>
      <c r="H8" s="27" t="s">
        <v>3</v>
      </c>
      <c r="I8" s="28" t="s">
        <v>4</v>
      </c>
      <c r="J8" s="456"/>
    </row>
    <row r="9" spans="1:12">
      <c r="A9" s="29" t="s">
        <v>6</v>
      </c>
      <c r="B9" s="382">
        <v>10264</v>
      </c>
      <c r="C9" s="382">
        <v>11887</v>
      </c>
      <c r="D9" s="382">
        <v>22151</v>
      </c>
      <c r="E9" s="30" t="s">
        <v>4</v>
      </c>
      <c r="F9" s="31" t="s">
        <v>574</v>
      </c>
      <c r="G9" s="32">
        <v>435</v>
      </c>
      <c r="H9" s="32">
        <v>604</v>
      </c>
      <c r="I9" s="32">
        <v>1039</v>
      </c>
      <c r="J9" s="33" t="s">
        <v>20</v>
      </c>
    </row>
    <row r="10" spans="1:12" ht="22.5">
      <c r="A10" s="31" t="s">
        <v>575</v>
      </c>
      <c r="B10" s="32">
        <v>0</v>
      </c>
      <c r="C10" s="32">
        <v>1</v>
      </c>
      <c r="D10" s="32">
        <v>1</v>
      </c>
      <c r="E10" s="33" t="s">
        <v>21</v>
      </c>
      <c r="F10" s="34" t="s">
        <v>576</v>
      </c>
      <c r="G10" s="32">
        <v>101</v>
      </c>
      <c r="H10" s="32">
        <v>42</v>
      </c>
      <c r="I10" s="32">
        <v>143</v>
      </c>
      <c r="J10" s="35" t="s">
        <v>22</v>
      </c>
    </row>
    <row r="11" spans="1:12">
      <c r="A11" s="31" t="s">
        <v>577</v>
      </c>
      <c r="B11" s="32">
        <v>0</v>
      </c>
      <c r="C11" s="32">
        <v>1</v>
      </c>
      <c r="D11" s="32">
        <v>1</v>
      </c>
      <c r="E11" s="33" t="s">
        <v>23</v>
      </c>
      <c r="F11" s="31" t="s">
        <v>573</v>
      </c>
      <c r="G11" s="32">
        <v>144</v>
      </c>
      <c r="H11" s="32">
        <v>115</v>
      </c>
      <c r="I11" s="32">
        <v>259</v>
      </c>
      <c r="J11" s="33" t="s">
        <v>24</v>
      </c>
    </row>
    <row r="12" spans="1:12" ht="33.75">
      <c r="A12" s="34" t="s">
        <v>578</v>
      </c>
      <c r="B12" s="32">
        <v>27</v>
      </c>
      <c r="C12" s="32">
        <v>34</v>
      </c>
      <c r="D12" s="32">
        <v>61</v>
      </c>
      <c r="E12" s="35" t="s">
        <v>25</v>
      </c>
      <c r="F12" s="34" t="s">
        <v>579</v>
      </c>
      <c r="G12" s="32">
        <v>390</v>
      </c>
      <c r="H12" s="32">
        <v>50</v>
      </c>
      <c r="I12" s="32">
        <v>440</v>
      </c>
      <c r="J12" s="35" t="s">
        <v>26</v>
      </c>
    </row>
    <row r="13" spans="1:12">
      <c r="A13" s="31" t="s">
        <v>580</v>
      </c>
      <c r="B13" s="32">
        <v>0</v>
      </c>
      <c r="C13" s="32">
        <v>0</v>
      </c>
      <c r="D13" s="32">
        <v>0</v>
      </c>
      <c r="E13" s="33" t="s">
        <v>27</v>
      </c>
      <c r="F13" s="31" t="s">
        <v>581</v>
      </c>
      <c r="G13" s="32">
        <v>9</v>
      </c>
      <c r="H13" s="32">
        <v>11</v>
      </c>
      <c r="I13" s="32">
        <v>20</v>
      </c>
      <c r="J13" s="33" t="s">
        <v>28</v>
      </c>
    </row>
    <row r="14" spans="1:12" ht="22.5">
      <c r="A14" s="36" t="s">
        <v>582</v>
      </c>
      <c r="B14" s="32">
        <v>0</v>
      </c>
      <c r="C14" s="32">
        <v>0</v>
      </c>
      <c r="D14" s="32">
        <v>0</v>
      </c>
      <c r="E14" s="35" t="s">
        <v>29</v>
      </c>
      <c r="F14" s="31" t="s">
        <v>583</v>
      </c>
      <c r="G14" s="32">
        <v>0</v>
      </c>
      <c r="H14" s="32">
        <v>0</v>
      </c>
      <c r="I14" s="32">
        <v>0</v>
      </c>
      <c r="J14" s="33" t="s">
        <v>30</v>
      </c>
    </row>
    <row r="15" spans="1:12">
      <c r="A15" s="31" t="s">
        <v>584</v>
      </c>
      <c r="B15" s="32">
        <v>19</v>
      </c>
      <c r="C15" s="32">
        <v>38</v>
      </c>
      <c r="D15" s="32">
        <v>57</v>
      </c>
      <c r="E15" s="33" t="s">
        <v>31</v>
      </c>
      <c r="F15" s="31" t="s">
        <v>585</v>
      </c>
      <c r="G15" s="32">
        <v>724</v>
      </c>
      <c r="H15" s="32">
        <v>59</v>
      </c>
      <c r="I15" s="32">
        <v>783</v>
      </c>
      <c r="J15" s="33" t="s">
        <v>32</v>
      </c>
    </row>
    <row r="16" spans="1:12">
      <c r="A16" s="31" t="s">
        <v>586</v>
      </c>
      <c r="B16" s="32">
        <v>1</v>
      </c>
      <c r="C16" s="32">
        <v>2</v>
      </c>
      <c r="D16" s="32">
        <v>3</v>
      </c>
      <c r="E16" s="33" t="s">
        <v>33</v>
      </c>
      <c r="F16" s="31" t="s">
        <v>587</v>
      </c>
      <c r="G16" s="32">
        <v>82</v>
      </c>
      <c r="H16" s="32">
        <v>15</v>
      </c>
      <c r="I16" s="32">
        <v>97</v>
      </c>
      <c r="J16" s="33" t="s">
        <v>34</v>
      </c>
    </row>
    <row r="17" spans="1:10">
      <c r="A17" s="31" t="s">
        <v>588</v>
      </c>
      <c r="B17" s="32">
        <v>5</v>
      </c>
      <c r="C17" s="32">
        <v>3</v>
      </c>
      <c r="D17" s="32">
        <v>8</v>
      </c>
      <c r="E17" s="33" t="s">
        <v>35</v>
      </c>
      <c r="F17" s="31" t="s">
        <v>589</v>
      </c>
      <c r="G17" s="32">
        <v>527</v>
      </c>
      <c r="H17" s="32">
        <v>106</v>
      </c>
      <c r="I17" s="32">
        <v>633</v>
      </c>
      <c r="J17" s="33" t="s">
        <v>36</v>
      </c>
    </row>
    <row r="18" spans="1:10" ht="22.5">
      <c r="A18" s="31" t="s">
        <v>590</v>
      </c>
      <c r="B18" s="32">
        <v>389</v>
      </c>
      <c r="C18" s="32">
        <v>960</v>
      </c>
      <c r="D18" s="32">
        <v>1349</v>
      </c>
      <c r="E18" s="33" t="s">
        <v>37</v>
      </c>
      <c r="F18" s="34" t="s">
        <v>591</v>
      </c>
      <c r="G18" s="32">
        <v>9</v>
      </c>
      <c r="H18" s="32">
        <v>1</v>
      </c>
      <c r="I18" s="32">
        <v>10</v>
      </c>
      <c r="J18" s="35" t="s">
        <v>38</v>
      </c>
    </row>
    <row r="19" spans="1:10" ht="22.5">
      <c r="A19" s="34" t="s">
        <v>592</v>
      </c>
      <c r="B19" s="32">
        <v>8</v>
      </c>
      <c r="C19" s="32">
        <v>1</v>
      </c>
      <c r="D19" s="32">
        <v>9</v>
      </c>
      <c r="E19" s="35" t="s">
        <v>39</v>
      </c>
      <c r="F19" s="34" t="s">
        <v>593</v>
      </c>
      <c r="G19" s="32">
        <v>7</v>
      </c>
      <c r="H19" s="32">
        <v>3</v>
      </c>
      <c r="I19" s="32">
        <v>10</v>
      </c>
      <c r="J19" s="35" t="s">
        <v>40</v>
      </c>
    </row>
    <row r="20" spans="1:10" ht="33.75">
      <c r="A20" s="34" t="s">
        <v>594</v>
      </c>
      <c r="B20" s="32">
        <v>46</v>
      </c>
      <c r="C20" s="32">
        <v>140</v>
      </c>
      <c r="D20" s="32">
        <v>186</v>
      </c>
      <c r="E20" s="35" t="s">
        <v>41</v>
      </c>
      <c r="F20" s="31" t="s">
        <v>595</v>
      </c>
      <c r="G20" s="32">
        <v>0</v>
      </c>
      <c r="H20" s="32">
        <v>0</v>
      </c>
      <c r="I20" s="32">
        <v>0</v>
      </c>
      <c r="J20" s="33" t="s">
        <v>42</v>
      </c>
    </row>
    <row r="21" spans="1:10" ht="22.5">
      <c r="A21" s="34" t="s">
        <v>596</v>
      </c>
      <c r="B21" s="32">
        <v>33</v>
      </c>
      <c r="C21" s="32">
        <v>419</v>
      </c>
      <c r="D21" s="32">
        <v>452</v>
      </c>
      <c r="E21" s="35" t="s">
        <v>43</v>
      </c>
      <c r="F21" s="31" t="s">
        <v>597</v>
      </c>
      <c r="G21" s="32">
        <v>66</v>
      </c>
      <c r="H21" s="32">
        <v>16</v>
      </c>
      <c r="I21" s="32">
        <v>82</v>
      </c>
      <c r="J21" s="33" t="s">
        <v>44</v>
      </c>
    </row>
    <row r="22" spans="1:10" ht="22.5">
      <c r="A22" s="34" t="s">
        <v>598</v>
      </c>
      <c r="B22" s="32">
        <v>10</v>
      </c>
      <c r="C22" s="32">
        <v>131</v>
      </c>
      <c r="D22" s="32">
        <v>141</v>
      </c>
      <c r="E22" s="35" t="s">
        <v>45</v>
      </c>
      <c r="F22" s="31" t="s">
        <v>599</v>
      </c>
      <c r="G22" s="32">
        <v>2</v>
      </c>
      <c r="H22" s="32">
        <v>1</v>
      </c>
      <c r="I22" s="32">
        <v>3</v>
      </c>
      <c r="J22" s="35" t="s">
        <v>46</v>
      </c>
    </row>
    <row r="23" spans="1:10" ht="22.5">
      <c r="A23" s="31" t="s">
        <v>600</v>
      </c>
      <c r="B23" s="32">
        <v>1057</v>
      </c>
      <c r="C23" s="32">
        <v>2933</v>
      </c>
      <c r="D23" s="32">
        <v>3990</v>
      </c>
      <c r="E23" s="33" t="s">
        <v>47</v>
      </c>
      <c r="F23" s="34" t="s">
        <v>601</v>
      </c>
      <c r="G23" s="32">
        <v>3</v>
      </c>
      <c r="H23" s="32">
        <v>3</v>
      </c>
      <c r="I23" s="32">
        <v>6</v>
      </c>
      <c r="J23" s="35" t="s">
        <v>48</v>
      </c>
    </row>
    <row r="24" spans="1:10" ht="22.5">
      <c r="A24" s="34" t="s">
        <v>602</v>
      </c>
      <c r="B24" s="32">
        <v>11</v>
      </c>
      <c r="C24" s="32">
        <v>41</v>
      </c>
      <c r="D24" s="32">
        <v>52</v>
      </c>
      <c r="E24" s="35" t="s">
        <v>49</v>
      </c>
      <c r="F24" s="31" t="s">
        <v>603</v>
      </c>
      <c r="G24" s="32">
        <v>19</v>
      </c>
      <c r="H24" s="32">
        <v>4</v>
      </c>
      <c r="I24" s="32">
        <v>23</v>
      </c>
      <c r="J24" s="35" t="s">
        <v>50</v>
      </c>
    </row>
    <row r="25" spans="1:10">
      <c r="A25" s="31" t="s">
        <v>604</v>
      </c>
      <c r="B25" s="32">
        <v>6</v>
      </c>
      <c r="C25" s="32">
        <v>0</v>
      </c>
      <c r="D25" s="32">
        <v>6</v>
      </c>
      <c r="E25" s="33" t="s">
        <v>51</v>
      </c>
      <c r="F25" s="31" t="s">
        <v>605</v>
      </c>
      <c r="G25" s="32">
        <v>10</v>
      </c>
      <c r="H25" s="32">
        <v>4</v>
      </c>
      <c r="I25" s="32">
        <v>14</v>
      </c>
      <c r="J25" s="33" t="s">
        <v>52</v>
      </c>
    </row>
    <row r="26" spans="1:10">
      <c r="A26" s="31" t="s">
        <v>606</v>
      </c>
      <c r="B26" s="32">
        <v>1129</v>
      </c>
      <c r="C26" s="32">
        <v>1023</v>
      </c>
      <c r="D26" s="32">
        <v>2152</v>
      </c>
      <c r="E26" s="33" t="s">
        <v>53</v>
      </c>
      <c r="F26" s="31" t="s">
        <v>661</v>
      </c>
      <c r="G26" s="383">
        <v>637</v>
      </c>
      <c r="H26" s="383">
        <v>319</v>
      </c>
      <c r="I26" s="384">
        <v>956</v>
      </c>
      <c r="J26" s="33" t="s">
        <v>663</v>
      </c>
    </row>
    <row r="27" spans="1:10" ht="8.1" customHeight="1">
      <c r="A27" s="179"/>
      <c r="B27" s="385"/>
      <c r="C27" s="385"/>
      <c r="D27" s="385"/>
      <c r="E27" s="107"/>
      <c r="F27" s="42"/>
      <c r="G27" s="383"/>
      <c r="H27" s="383"/>
      <c r="I27" s="384"/>
    </row>
    <row r="28" spans="1:10" ht="30.75" customHeight="1">
      <c r="A28" s="457" t="s">
        <v>608</v>
      </c>
      <c r="B28" s="457"/>
      <c r="C28" s="37"/>
      <c r="D28" s="452" t="s">
        <v>607</v>
      </c>
      <c r="E28" s="452"/>
      <c r="F28" s="458" t="s">
        <v>608</v>
      </c>
      <c r="G28" s="458"/>
      <c r="H28" s="37"/>
      <c r="I28" s="452" t="s">
        <v>662</v>
      </c>
      <c r="J28" s="452"/>
    </row>
    <row r="29" spans="1:10">
      <c r="A29" s="23" t="s">
        <v>611</v>
      </c>
      <c r="B29" s="38"/>
      <c r="C29" s="38"/>
      <c r="D29" s="376" t="s">
        <v>612</v>
      </c>
      <c r="E29" s="39"/>
      <c r="F29" s="23" t="s">
        <v>611</v>
      </c>
      <c r="G29" s="38"/>
      <c r="H29" s="38"/>
      <c r="I29" s="376" t="s">
        <v>612</v>
      </c>
      <c r="J29" s="39"/>
    </row>
    <row r="30" spans="1:10" ht="90" customHeight="1">
      <c r="A30" s="387" t="s">
        <v>660</v>
      </c>
      <c r="B30" s="386"/>
      <c r="C30" s="386"/>
      <c r="D30" s="452" t="s">
        <v>664</v>
      </c>
      <c r="E30" s="452"/>
      <c r="F30" s="387" t="s">
        <v>660</v>
      </c>
      <c r="I30" s="452" t="s">
        <v>664</v>
      </c>
      <c r="J30" s="452"/>
    </row>
    <row r="33" spans="1:10">
      <c r="F33" s="2"/>
      <c r="G33" s="87"/>
      <c r="H33" s="87"/>
      <c r="I33" s="87"/>
      <c r="J33" s="87"/>
    </row>
    <row r="34" spans="1:10">
      <c r="A34" s="87"/>
      <c r="B34" s="87"/>
      <c r="C34" s="87"/>
      <c r="D34" s="87"/>
      <c r="E34" s="87"/>
      <c r="F34" s="87"/>
      <c r="G34" s="87"/>
      <c r="H34" s="87"/>
      <c r="I34" s="87"/>
      <c r="J34" s="87"/>
    </row>
  </sheetData>
  <mergeCells count="10">
    <mergeCell ref="D30:E30"/>
    <mergeCell ref="I30:J30"/>
    <mergeCell ref="A7:A8"/>
    <mergeCell ref="E7:E8"/>
    <mergeCell ref="F7:F8"/>
    <mergeCell ref="J7:J8"/>
    <mergeCell ref="A28:B28"/>
    <mergeCell ref="D28:E28"/>
    <mergeCell ref="F28:G28"/>
    <mergeCell ref="I28:J28"/>
  </mergeCells>
  <hyperlinks>
    <hyperlink ref="L1" location="obsah!A1" display="Obsah"/>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heetViews>
  <sheetFormatPr defaultColWidth="8.85546875" defaultRowHeight="14.25"/>
  <cols>
    <col min="1" max="1" width="7.42578125" style="42" customWidth="1"/>
    <col min="2" max="2" width="8.7109375" style="42" customWidth="1"/>
    <col min="3" max="7" width="8.42578125" style="42" customWidth="1"/>
    <col min="8" max="9" width="9" style="42" customWidth="1"/>
    <col min="10" max="10" width="8.85546875" style="42" customWidth="1"/>
    <col min="11" max="20" width="6.42578125" style="2" customWidth="1"/>
    <col min="21" max="22" width="6.42578125" style="42" customWidth="1"/>
    <col min="23" max="23" width="8" style="87" customWidth="1"/>
    <col min="24" max="16384" width="8.85546875" style="2"/>
  </cols>
  <sheetData>
    <row r="1" spans="1:25" ht="15" customHeight="1">
      <c r="A1" s="18" t="s">
        <v>14</v>
      </c>
      <c r="W1" s="21" t="s">
        <v>15</v>
      </c>
      <c r="Y1" s="373" t="s">
        <v>640</v>
      </c>
    </row>
    <row r="2" spans="1:25" ht="9" customHeight="1"/>
    <row r="3" spans="1:25" ht="15" customHeight="1">
      <c r="A3" s="18" t="s">
        <v>613</v>
      </c>
      <c r="W3" s="43" t="s">
        <v>614</v>
      </c>
    </row>
    <row r="4" spans="1:25" ht="15" customHeight="1" thickBot="1">
      <c r="A4" s="378" t="s">
        <v>616</v>
      </c>
      <c r="K4" s="42"/>
      <c r="M4" s="42"/>
      <c r="N4" s="42"/>
      <c r="O4" s="42"/>
      <c r="P4" s="42"/>
      <c r="Q4" s="42"/>
      <c r="R4" s="42"/>
      <c r="S4" s="42"/>
      <c r="T4" s="42"/>
      <c r="W4" s="44" t="s">
        <v>615</v>
      </c>
    </row>
    <row r="5" spans="1:25" ht="13.15" customHeight="1">
      <c r="A5" s="470" t="s">
        <v>5</v>
      </c>
      <c r="B5" s="472" t="s">
        <v>54</v>
      </c>
      <c r="C5" s="475" t="s">
        <v>569</v>
      </c>
      <c r="D5" s="476"/>
      <c r="E5" s="476"/>
      <c r="F5" s="470"/>
      <c r="G5" s="475" t="s">
        <v>570</v>
      </c>
      <c r="H5" s="476"/>
      <c r="I5" s="476"/>
      <c r="J5" s="470"/>
      <c r="K5" s="476" t="s">
        <v>571</v>
      </c>
      <c r="L5" s="476"/>
      <c r="M5" s="476"/>
      <c r="N5" s="470"/>
      <c r="O5" s="476" t="s">
        <v>572</v>
      </c>
      <c r="P5" s="476"/>
      <c r="Q5" s="476"/>
      <c r="R5" s="470"/>
      <c r="S5" s="475" t="s">
        <v>573</v>
      </c>
      <c r="T5" s="476"/>
      <c r="U5" s="476"/>
      <c r="V5" s="470"/>
      <c r="W5" s="461" t="s">
        <v>55</v>
      </c>
    </row>
    <row r="6" spans="1:25" ht="13.15" customHeight="1">
      <c r="A6" s="471"/>
      <c r="B6" s="473"/>
      <c r="C6" s="459" t="s">
        <v>56</v>
      </c>
      <c r="D6" s="469"/>
      <c r="E6" s="469"/>
      <c r="F6" s="460"/>
      <c r="G6" s="459" t="s">
        <v>57</v>
      </c>
      <c r="H6" s="469"/>
      <c r="I6" s="469"/>
      <c r="J6" s="460"/>
      <c r="K6" s="469" t="s">
        <v>34</v>
      </c>
      <c r="L6" s="469"/>
      <c r="M6" s="469"/>
      <c r="N6" s="460"/>
      <c r="O6" s="469" t="s">
        <v>58</v>
      </c>
      <c r="P6" s="469"/>
      <c r="Q6" s="469"/>
      <c r="R6" s="460"/>
      <c r="S6" s="459" t="s">
        <v>24</v>
      </c>
      <c r="T6" s="469"/>
      <c r="U6" s="469"/>
      <c r="V6" s="460"/>
      <c r="W6" s="462"/>
    </row>
    <row r="7" spans="1:25" ht="13.15" customHeight="1">
      <c r="A7" s="471"/>
      <c r="B7" s="473"/>
      <c r="C7" s="466" t="s">
        <v>9</v>
      </c>
      <c r="D7" s="465"/>
      <c r="E7" s="477" t="s">
        <v>10</v>
      </c>
      <c r="F7" s="471"/>
      <c r="G7" s="466" t="s">
        <v>9</v>
      </c>
      <c r="H7" s="465"/>
      <c r="I7" s="477" t="s">
        <v>10</v>
      </c>
      <c r="J7" s="471"/>
      <c r="K7" s="464" t="s">
        <v>9</v>
      </c>
      <c r="L7" s="465"/>
      <c r="M7" s="477" t="s">
        <v>10</v>
      </c>
      <c r="N7" s="471"/>
      <c r="O7" s="464" t="s">
        <v>9</v>
      </c>
      <c r="P7" s="465"/>
      <c r="Q7" s="464" t="s">
        <v>10</v>
      </c>
      <c r="R7" s="465"/>
      <c r="S7" s="466" t="s">
        <v>9</v>
      </c>
      <c r="T7" s="465"/>
      <c r="U7" s="466" t="s">
        <v>10</v>
      </c>
      <c r="V7" s="465"/>
      <c r="W7" s="462"/>
    </row>
    <row r="8" spans="1:25" ht="13.15" customHeight="1">
      <c r="A8" s="467" t="s">
        <v>7</v>
      </c>
      <c r="B8" s="473"/>
      <c r="C8" s="459" t="s">
        <v>2</v>
      </c>
      <c r="D8" s="460"/>
      <c r="E8" s="469" t="s">
        <v>3</v>
      </c>
      <c r="F8" s="460"/>
      <c r="G8" s="459" t="s">
        <v>2</v>
      </c>
      <c r="H8" s="460"/>
      <c r="I8" s="459" t="s">
        <v>3</v>
      </c>
      <c r="J8" s="460"/>
      <c r="K8" s="469" t="s">
        <v>2</v>
      </c>
      <c r="L8" s="460"/>
      <c r="M8" s="469" t="s">
        <v>3</v>
      </c>
      <c r="N8" s="460"/>
      <c r="O8" s="459" t="s">
        <v>2</v>
      </c>
      <c r="P8" s="460"/>
      <c r="Q8" s="469" t="s">
        <v>3</v>
      </c>
      <c r="R8" s="460"/>
      <c r="S8" s="459" t="s">
        <v>2</v>
      </c>
      <c r="T8" s="460"/>
      <c r="U8" s="469" t="s">
        <v>3</v>
      </c>
      <c r="V8" s="460"/>
      <c r="W8" s="462"/>
    </row>
    <row r="9" spans="1:25" ht="25.5" customHeight="1">
      <c r="A9" s="467"/>
      <c r="B9" s="473"/>
      <c r="C9" s="388" t="s">
        <v>59</v>
      </c>
      <c r="D9" s="389" t="s">
        <v>60</v>
      </c>
      <c r="E9" s="388" t="s">
        <v>59</v>
      </c>
      <c r="F9" s="389" t="s">
        <v>60</v>
      </c>
      <c r="G9" s="388" t="s">
        <v>59</v>
      </c>
      <c r="H9" s="389" t="s">
        <v>60</v>
      </c>
      <c r="I9" s="388" t="s">
        <v>59</v>
      </c>
      <c r="J9" s="389" t="s">
        <v>60</v>
      </c>
      <c r="K9" s="390" t="s">
        <v>59</v>
      </c>
      <c r="L9" s="389" t="s">
        <v>60</v>
      </c>
      <c r="M9" s="388" t="s">
        <v>59</v>
      </c>
      <c r="N9" s="389" t="s">
        <v>60</v>
      </c>
      <c r="O9" s="388" t="s">
        <v>59</v>
      </c>
      <c r="P9" s="389" t="s">
        <v>60</v>
      </c>
      <c r="Q9" s="388" t="s">
        <v>59</v>
      </c>
      <c r="R9" s="389" t="s">
        <v>60</v>
      </c>
      <c r="S9" s="388" t="s">
        <v>59</v>
      </c>
      <c r="T9" s="389" t="s">
        <v>60</v>
      </c>
      <c r="U9" s="388" t="s">
        <v>59</v>
      </c>
      <c r="V9" s="389" t="s">
        <v>60</v>
      </c>
      <c r="W9" s="462"/>
    </row>
    <row r="10" spans="1:25" ht="36.75" customHeight="1" thickBot="1">
      <c r="A10" s="468"/>
      <c r="B10" s="474"/>
      <c r="C10" s="391" t="s">
        <v>61</v>
      </c>
      <c r="D10" s="392" t="s">
        <v>62</v>
      </c>
      <c r="E10" s="391" t="s">
        <v>61</v>
      </c>
      <c r="F10" s="392" t="s">
        <v>62</v>
      </c>
      <c r="G10" s="391" t="s">
        <v>61</v>
      </c>
      <c r="H10" s="392" t="s">
        <v>62</v>
      </c>
      <c r="I10" s="391" t="s">
        <v>61</v>
      </c>
      <c r="J10" s="392" t="s">
        <v>62</v>
      </c>
      <c r="K10" s="392" t="s">
        <v>61</v>
      </c>
      <c r="L10" s="392" t="s">
        <v>62</v>
      </c>
      <c r="M10" s="391" t="s">
        <v>61</v>
      </c>
      <c r="N10" s="392" t="s">
        <v>62</v>
      </c>
      <c r="O10" s="392" t="s">
        <v>61</v>
      </c>
      <c r="P10" s="392" t="s">
        <v>62</v>
      </c>
      <c r="Q10" s="391" t="s">
        <v>61</v>
      </c>
      <c r="R10" s="392" t="s">
        <v>62</v>
      </c>
      <c r="S10" s="391" t="s">
        <v>61</v>
      </c>
      <c r="T10" s="392" t="s">
        <v>62</v>
      </c>
      <c r="U10" s="391" t="s">
        <v>61</v>
      </c>
      <c r="V10" s="392" t="s">
        <v>62</v>
      </c>
      <c r="W10" s="463"/>
    </row>
    <row r="11" spans="1:25" s="397" customFormat="1" ht="14.25" customHeight="1">
      <c r="A11" s="379">
        <v>1997</v>
      </c>
      <c r="B11" s="75" t="s">
        <v>6</v>
      </c>
      <c r="C11" s="393">
        <v>68</v>
      </c>
      <c r="D11" s="394">
        <v>1107</v>
      </c>
      <c r="E11" s="45">
        <v>524</v>
      </c>
      <c r="F11" s="46">
        <v>2717</v>
      </c>
      <c r="G11" s="47">
        <v>9</v>
      </c>
      <c r="H11" s="48">
        <v>84</v>
      </c>
      <c r="I11" s="47">
        <v>9</v>
      </c>
      <c r="J11" s="48">
        <v>159</v>
      </c>
      <c r="K11" s="48">
        <v>174</v>
      </c>
      <c r="L11" s="48">
        <v>1</v>
      </c>
      <c r="M11" s="47">
        <v>30</v>
      </c>
      <c r="N11" s="49" t="s">
        <v>8</v>
      </c>
      <c r="O11" s="47">
        <v>548</v>
      </c>
      <c r="P11" s="48">
        <v>3</v>
      </c>
      <c r="Q11" s="47">
        <v>162</v>
      </c>
      <c r="R11" s="48">
        <v>2</v>
      </c>
      <c r="S11" s="48">
        <v>79</v>
      </c>
      <c r="T11" s="48">
        <v>2</v>
      </c>
      <c r="U11" s="47">
        <v>37</v>
      </c>
      <c r="V11" s="47">
        <v>3</v>
      </c>
      <c r="W11" s="395" t="s">
        <v>4</v>
      </c>
      <c r="X11" s="396"/>
    </row>
    <row r="12" spans="1:25" ht="13.5" customHeight="1">
      <c r="A12" s="380"/>
      <c r="B12" s="398" t="s">
        <v>63</v>
      </c>
      <c r="C12" s="73"/>
      <c r="D12" s="74"/>
      <c r="E12" s="73"/>
      <c r="F12" s="74"/>
      <c r="G12" s="50"/>
      <c r="H12" s="51"/>
      <c r="I12" s="50"/>
      <c r="J12" s="52"/>
      <c r="K12" s="51"/>
      <c r="L12" s="51"/>
      <c r="M12" s="50"/>
      <c r="N12" s="53"/>
      <c r="O12" s="50"/>
      <c r="P12" s="51"/>
      <c r="Q12" s="50"/>
      <c r="R12" s="51"/>
      <c r="S12" s="51"/>
      <c r="T12" s="51"/>
      <c r="U12" s="50"/>
      <c r="V12" s="50"/>
      <c r="W12" s="399"/>
      <c r="X12" s="3"/>
    </row>
    <row r="13" spans="1:25" ht="13.5" customHeight="1">
      <c r="A13" s="380"/>
      <c r="B13" s="400" t="s">
        <v>64</v>
      </c>
      <c r="C13" s="56" t="s">
        <v>8</v>
      </c>
      <c r="D13" s="74">
        <v>3</v>
      </c>
      <c r="E13" s="32" t="s">
        <v>65</v>
      </c>
      <c r="F13" s="54">
        <v>6</v>
      </c>
      <c r="G13" s="50">
        <v>5</v>
      </c>
      <c r="H13" s="51">
        <v>52</v>
      </c>
      <c r="I13" s="50">
        <v>4</v>
      </c>
      <c r="J13" s="51">
        <v>91</v>
      </c>
      <c r="K13" s="55" t="s">
        <v>8</v>
      </c>
      <c r="L13" s="55" t="s">
        <v>8</v>
      </c>
      <c r="M13" s="56" t="s">
        <v>8</v>
      </c>
      <c r="N13" s="53" t="s">
        <v>8</v>
      </c>
      <c r="O13" s="56" t="s">
        <v>8</v>
      </c>
      <c r="P13" s="55" t="s">
        <v>8</v>
      </c>
      <c r="Q13" s="56" t="s">
        <v>8</v>
      </c>
      <c r="R13" s="55" t="s">
        <v>8</v>
      </c>
      <c r="S13" s="55" t="s">
        <v>8</v>
      </c>
      <c r="T13" s="55" t="s">
        <v>8</v>
      </c>
      <c r="U13" s="56" t="s">
        <v>8</v>
      </c>
      <c r="V13" s="56" t="s">
        <v>8</v>
      </c>
      <c r="W13" s="102" t="s">
        <v>66</v>
      </c>
      <c r="X13" s="3"/>
    </row>
    <row r="14" spans="1:25" ht="13.5" customHeight="1">
      <c r="A14" s="380"/>
      <c r="B14" s="400" t="s">
        <v>67</v>
      </c>
      <c r="C14" s="73">
        <v>15</v>
      </c>
      <c r="D14" s="74">
        <v>231</v>
      </c>
      <c r="E14" s="57">
        <v>65</v>
      </c>
      <c r="F14" s="54">
        <v>825</v>
      </c>
      <c r="G14" s="50">
        <v>4</v>
      </c>
      <c r="H14" s="51">
        <v>30</v>
      </c>
      <c r="I14" s="50">
        <v>5</v>
      </c>
      <c r="J14" s="51">
        <v>58</v>
      </c>
      <c r="K14" s="51">
        <v>4</v>
      </c>
      <c r="L14" s="55" t="s">
        <v>8</v>
      </c>
      <c r="M14" s="56" t="s">
        <v>8</v>
      </c>
      <c r="N14" s="53" t="s">
        <v>8</v>
      </c>
      <c r="O14" s="50">
        <v>1</v>
      </c>
      <c r="P14" s="55" t="s">
        <v>8</v>
      </c>
      <c r="Q14" s="50">
        <v>2</v>
      </c>
      <c r="R14" s="51">
        <v>1</v>
      </c>
      <c r="S14" s="51">
        <v>36</v>
      </c>
      <c r="T14" s="51">
        <v>1</v>
      </c>
      <c r="U14" s="50">
        <v>22</v>
      </c>
      <c r="V14" s="50">
        <v>1</v>
      </c>
      <c r="W14" s="102" t="s">
        <v>68</v>
      </c>
      <c r="X14" s="3"/>
    </row>
    <row r="15" spans="1:25" s="397" customFormat="1" ht="13.5" customHeight="1">
      <c r="A15" s="380">
        <v>1998</v>
      </c>
      <c r="B15" s="75" t="s">
        <v>6</v>
      </c>
      <c r="C15" s="58">
        <v>71</v>
      </c>
      <c r="D15" s="59">
        <v>1124</v>
      </c>
      <c r="E15" s="58">
        <v>404</v>
      </c>
      <c r="F15" s="59">
        <v>2401</v>
      </c>
      <c r="G15" s="60">
        <v>9</v>
      </c>
      <c r="H15" s="61">
        <v>74</v>
      </c>
      <c r="I15" s="60">
        <v>14</v>
      </c>
      <c r="J15" s="61">
        <v>186</v>
      </c>
      <c r="K15" s="61">
        <v>231</v>
      </c>
      <c r="L15" s="61">
        <v>9</v>
      </c>
      <c r="M15" s="60">
        <v>224</v>
      </c>
      <c r="N15" s="62">
        <v>1</v>
      </c>
      <c r="O15" s="60">
        <v>753</v>
      </c>
      <c r="P15" s="61">
        <v>2</v>
      </c>
      <c r="Q15" s="60">
        <v>132</v>
      </c>
      <c r="R15" s="61">
        <v>6</v>
      </c>
      <c r="S15" s="61">
        <v>58</v>
      </c>
      <c r="T15" s="63" t="s">
        <v>8</v>
      </c>
      <c r="U15" s="60">
        <v>35</v>
      </c>
      <c r="V15" s="60">
        <v>2</v>
      </c>
      <c r="W15" s="77" t="s">
        <v>4</v>
      </c>
      <c r="X15" s="396"/>
    </row>
    <row r="16" spans="1:25" ht="13.5" customHeight="1">
      <c r="A16" s="380"/>
      <c r="B16" s="398" t="s">
        <v>63</v>
      </c>
      <c r="C16" s="50"/>
      <c r="D16" s="51"/>
      <c r="E16" s="50"/>
      <c r="F16" s="51"/>
      <c r="G16" s="50"/>
      <c r="H16" s="51"/>
      <c r="I16" s="50"/>
      <c r="J16" s="51"/>
      <c r="K16" s="51"/>
      <c r="L16" s="51"/>
      <c r="M16" s="50"/>
      <c r="N16" s="64"/>
      <c r="O16" s="50"/>
      <c r="P16" s="51"/>
      <c r="Q16" s="50"/>
      <c r="R16" s="51"/>
      <c r="S16" s="51"/>
      <c r="T16" s="51"/>
      <c r="U16" s="50"/>
      <c r="V16" s="50"/>
      <c r="W16" s="399"/>
      <c r="X16" s="3"/>
    </row>
    <row r="17" spans="1:24" ht="13.5" customHeight="1">
      <c r="A17" s="380"/>
      <c r="B17" s="400" t="s">
        <v>64</v>
      </c>
      <c r="C17" s="65" t="s">
        <v>65</v>
      </c>
      <c r="D17" s="66" t="s">
        <v>65</v>
      </c>
      <c r="E17" s="32" t="s">
        <v>8</v>
      </c>
      <c r="F17" s="67">
        <v>9</v>
      </c>
      <c r="G17" s="50">
        <v>4</v>
      </c>
      <c r="H17" s="51">
        <v>42</v>
      </c>
      <c r="I17" s="50">
        <v>10</v>
      </c>
      <c r="J17" s="51">
        <v>96</v>
      </c>
      <c r="K17" s="55" t="s">
        <v>8</v>
      </c>
      <c r="L17" s="55" t="s">
        <v>8</v>
      </c>
      <c r="M17" s="56" t="s">
        <v>8</v>
      </c>
      <c r="N17" s="53" t="s">
        <v>8</v>
      </c>
      <c r="O17" s="56" t="s">
        <v>8</v>
      </c>
      <c r="P17" s="55" t="s">
        <v>8</v>
      </c>
      <c r="Q17" s="56" t="s">
        <v>8</v>
      </c>
      <c r="R17" s="55" t="s">
        <v>8</v>
      </c>
      <c r="S17" s="55" t="s">
        <v>8</v>
      </c>
      <c r="T17" s="55" t="s">
        <v>8</v>
      </c>
      <c r="U17" s="56" t="s">
        <v>8</v>
      </c>
      <c r="V17" s="56" t="s">
        <v>8</v>
      </c>
      <c r="W17" s="102" t="s">
        <v>66</v>
      </c>
      <c r="X17" s="3"/>
    </row>
    <row r="18" spans="1:24" ht="13.5" customHeight="1">
      <c r="A18" s="380"/>
      <c r="B18" s="400" t="s">
        <v>67</v>
      </c>
      <c r="C18" s="68">
        <v>10</v>
      </c>
      <c r="D18" s="67">
        <v>213</v>
      </c>
      <c r="E18" s="68">
        <v>41</v>
      </c>
      <c r="F18" s="67">
        <v>617</v>
      </c>
      <c r="G18" s="50">
        <v>5</v>
      </c>
      <c r="H18" s="51">
        <v>27</v>
      </c>
      <c r="I18" s="50">
        <v>3</v>
      </c>
      <c r="J18" s="51">
        <v>77</v>
      </c>
      <c r="K18" s="55" t="s">
        <v>8</v>
      </c>
      <c r="L18" s="55" t="s">
        <v>8</v>
      </c>
      <c r="M18" s="50">
        <v>1</v>
      </c>
      <c r="N18" s="53" t="s">
        <v>8</v>
      </c>
      <c r="O18" s="50">
        <v>6</v>
      </c>
      <c r="P18" s="55" t="s">
        <v>8</v>
      </c>
      <c r="Q18" s="50">
        <v>1</v>
      </c>
      <c r="R18" s="50">
        <v>1</v>
      </c>
      <c r="S18" s="51">
        <v>36</v>
      </c>
      <c r="T18" s="55" t="s">
        <v>8</v>
      </c>
      <c r="U18" s="50">
        <v>25</v>
      </c>
      <c r="V18" s="56" t="s">
        <v>8</v>
      </c>
      <c r="W18" s="102" t="s">
        <v>68</v>
      </c>
      <c r="X18" s="3"/>
    </row>
    <row r="19" spans="1:24" s="397" customFormat="1" ht="13.5" customHeight="1">
      <c r="A19" s="380">
        <v>2000</v>
      </c>
      <c r="B19" s="75" t="s">
        <v>6</v>
      </c>
      <c r="C19" s="58">
        <v>98</v>
      </c>
      <c r="D19" s="59">
        <v>1281</v>
      </c>
      <c r="E19" s="58">
        <v>412</v>
      </c>
      <c r="F19" s="59">
        <v>2444</v>
      </c>
      <c r="G19" s="60">
        <v>9</v>
      </c>
      <c r="H19" s="61">
        <v>54</v>
      </c>
      <c r="I19" s="60">
        <v>10</v>
      </c>
      <c r="J19" s="61">
        <v>163</v>
      </c>
      <c r="K19" s="61">
        <v>111</v>
      </c>
      <c r="L19" s="61">
        <v>5</v>
      </c>
      <c r="M19" s="60">
        <v>16</v>
      </c>
      <c r="N19" s="69" t="s">
        <v>8</v>
      </c>
      <c r="O19" s="60">
        <v>575</v>
      </c>
      <c r="P19" s="61">
        <v>6</v>
      </c>
      <c r="Q19" s="60">
        <v>158</v>
      </c>
      <c r="R19" s="61">
        <v>3</v>
      </c>
      <c r="S19" s="61">
        <v>71</v>
      </c>
      <c r="T19" s="61">
        <v>1</v>
      </c>
      <c r="U19" s="60">
        <v>32</v>
      </c>
      <c r="V19" s="60">
        <v>2</v>
      </c>
      <c r="W19" s="77" t="s">
        <v>4</v>
      </c>
      <c r="X19" s="396"/>
    </row>
    <row r="20" spans="1:24" ht="13.5" customHeight="1">
      <c r="A20" s="380"/>
      <c r="B20" s="398" t="s">
        <v>63</v>
      </c>
      <c r="C20" s="50"/>
      <c r="D20" s="51"/>
      <c r="E20" s="50"/>
      <c r="F20" s="51"/>
      <c r="G20" s="50"/>
      <c r="H20" s="51"/>
      <c r="I20" s="50"/>
      <c r="J20" s="51"/>
      <c r="K20" s="51"/>
      <c r="L20" s="51"/>
      <c r="M20" s="50"/>
      <c r="N20" s="53"/>
      <c r="O20" s="50"/>
      <c r="P20" s="51"/>
      <c r="Q20" s="50"/>
      <c r="R20" s="51"/>
      <c r="S20" s="51"/>
      <c r="T20" s="51"/>
      <c r="U20" s="50"/>
      <c r="V20" s="50"/>
      <c r="W20" s="399"/>
      <c r="X20" s="3"/>
    </row>
    <row r="21" spans="1:24" ht="13.5" customHeight="1">
      <c r="A21" s="380"/>
      <c r="B21" s="400" t="s">
        <v>64</v>
      </c>
      <c r="C21" s="65" t="s">
        <v>65</v>
      </c>
      <c r="D21" s="66" t="s">
        <v>65</v>
      </c>
      <c r="E21" s="68">
        <v>1</v>
      </c>
      <c r="F21" s="67">
        <v>1</v>
      </c>
      <c r="G21" s="50">
        <v>5</v>
      </c>
      <c r="H21" s="51">
        <v>36</v>
      </c>
      <c r="I21" s="50">
        <v>7</v>
      </c>
      <c r="J21" s="51">
        <v>99</v>
      </c>
      <c r="K21" s="55" t="s">
        <v>8</v>
      </c>
      <c r="L21" s="55" t="s">
        <v>8</v>
      </c>
      <c r="M21" s="56" t="s">
        <v>8</v>
      </c>
      <c r="N21" s="53" t="s">
        <v>8</v>
      </c>
      <c r="O21" s="56" t="s">
        <v>8</v>
      </c>
      <c r="P21" s="55" t="s">
        <v>8</v>
      </c>
      <c r="Q21" s="56" t="s">
        <v>8</v>
      </c>
      <c r="R21" s="55" t="s">
        <v>8</v>
      </c>
      <c r="S21" s="51">
        <v>1</v>
      </c>
      <c r="T21" s="55" t="s">
        <v>8</v>
      </c>
      <c r="U21" s="56" t="s">
        <v>8</v>
      </c>
      <c r="V21" s="50">
        <v>1</v>
      </c>
      <c r="W21" s="102" t="s">
        <v>66</v>
      </c>
      <c r="X21" s="3"/>
    </row>
    <row r="22" spans="1:24" ht="13.5" customHeight="1">
      <c r="A22" s="380"/>
      <c r="B22" s="400" t="s">
        <v>67</v>
      </c>
      <c r="C22" s="68">
        <v>9</v>
      </c>
      <c r="D22" s="67">
        <v>238</v>
      </c>
      <c r="E22" s="68">
        <v>57</v>
      </c>
      <c r="F22" s="67">
        <v>679</v>
      </c>
      <c r="G22" s="50">
        <v>3</v>
      </c>
      <c r="H22" s="51">
        <v>13</v>
      </c>
      <c r="I22" s="50">
        <v>3</v>
      </c>
      <c r="J22" s="51">
        <v>54</v>
      </c>
      <c r="K22" s="51">
        <v>2</v>
      </c>
      <c r="L22" s="55" t="s">
        <v>8</v>
      </c>
      <c r="M22" s="56" t="s">
        <v>8</v>
      </c>
      <c r="N22" s="53" t="s">
        <v>8</v>
      </c>
      <c r="O22" s="50">
        <v>10</v>
      </c>
      <c r="P22" s="55" t="s">
        <v>8</v>
      </c>
      <c r="Q22" s="50">
        <v>2</v>
      </c>
      <c r="R22" s="55" t="s">
        <v>8</v>
      </c>
      <c r="S22" s="51">
        <v>51</v>
      </c>
      <c r="T22" s="51">
        <v>1</v>
      </c>
      <c r="U22" s="50">
        <v>13</v>
      </c>
      <c r="V22" s="50">
        <v>1</v>
      </c>
      <c r="W22" s="102" t="s">
        <v>68</v>
      </c>
      <c r="X22" s="3"/>
    </row>
    <row r="23" spans="1:24" s="397" customFormat="1" ht="13.5" customHeight="1">
      <c r="A23" s="380">
        <v>2005</v>
      </c>
      <c r="B23" s="75" t="s">
        <v>6</v>
      </c>
      <c r="C23" s="60">
        <v>149</v>
      </c>
      <c r="D23" s="61">
        <v>2088</v>
      </c>
      <c r="E23" s="60">
        <v>693</v>
      </c>
      <c r="F23" s="61">
        <v>2295</v>
      </c>
      <c r="G23" s="60">
        <v>3</v>
      </c>
      <c r="H23" s="61">
        <v>54</v>
      </c>
      <c r="I23" s="60">
        <v>6</v>
      </c>
      <c r="J23" s="61">
        <v>102</v>
      </c>
      <c r="K23" s="61">
        <v>84</v>
      </c>
      <c r="L23" s="61">
        <v>2</v>
      </c>
      <c r="M23" s="60">
        <v>8</v>
      </c>
      <c r="N23" s="69" t="s">
        <v>8</v>
      </c>
      <c r="O23" s="60">
        <v>611</v>
      </c>
      <c r="P23" s="61">
        <v>4</v>
      </c>
      <c r="Q23" s="60">
        <v>117</v>
      </c>
      <c r="R23" s="61">
        <v>1</v>
      </c>
      <c r="S23" s="63" t="s">
        <v>8</v>
      </c>
      <c r="T23" s="70" t="s">
        <v>8</v>
      </c>
      <c r="U23" s="70" t="s">
        <v>8</v>
      </c>
      <c r="V23" s="70" t="s">
        <v>8</v>
      </c>
      <c r="W23" s="77" t="s">
        <v>4</v>
      </c>
      <c r="X23" s="396"/>
    </row>
    <row r="24" spans="1:24" ht="13.5" customHeight="1">
      <c r="A24" s="380"/>
      <c r="B24" s="398" t="s">
        <v>63</v>
      </c>
      <c r="C24" s="50"/>
      <c r="D24" s="51"/>
      <c r="E24" s="50"/>
      <c r="F24" s="51"/>
      <c r="G24" s="50"/>
      <c r="H24" s="51"/>
      <c r="I24" s="50"/>
      <c r="J24" s="51"/>
      <c r="K24" s="51"/>
      <c r="L24" s="51"/>
      <c r="M24" s="50"/>
      <c r="N24" s="64"/>
      <c r="O24" s="50"/>
      <c r="P24" s="51"/>
      <c r="Q24" s="50"/>
      <c r="R24" s="51"/>
      <c r="S24" s="55"/>
      <c r="T24" s="56"/>
      <c r="U24" s="56"/>
      <c r="V24" s="56"/>
      <c r="W24" s="399"/>
      <c r="X24" s="3"/>
    </row>
    <row r="25" spans="1:24" ht="13.5" customHeight="1">
      <c r="A25" s="380"/>
      <c r="B25" s="400" t="s">
        <v>64</v>
      </c>
      <c r="C25" s="56" t="s">
        <v>8</v>
      </c>
      <c r="D25" s="51">
        <v>1</v>
      </c>
      <c r="E25" s="56" t="s">
        <v>8</v>
      </c>
      <c r="F25" s="51">
        <v>2</v>
      </c>
      <c r="G25" s="50">
        <v>3</v>
      </c>
      <c r="H25" s="51">
        <v>35</v>
      </c>
      <c r="I25" s="50">
        <v>4</v>
      </c>
      <c r="J25" s="51">
        <v>45</v>
      </c>
      <c r="K25" s="55" t="s">
        <v>8</v>
      </c>
      <c r="L25" s="55" t="s">
        <v>8</v>
      </c>
      <c r="M25" s="56" t="s">
        <v>8</v>
      </c>
      <c r="N25" s="53" t="s">
        <v>8</v>
      </c>
      <c r="O25" s="50">
        <v>1</v>
      </c>
      <c r="P25" s="55" t="s">
        <v>8</v>
      </c>
      <c r="Q25" s="56" t="s">
        <v>8</v>
      </c>
      <c r="R25" s="55" t="s">
        <v>8</v>
      </c>
      <c r="S25" s="55" t="s">
        <v>8</v>
      </c>
      <c r="T25" s="56" t="s">
        <v>8</v>
      </c>
      <c r="U25" s="56" t="s">
        <v>8</v>
      </c>
      <c r="V25" s="56" t="s">
        <v>8</v>
      </c>
      <c r="W25" s="102" t="s">
        <v>66</v>
      </c>
      <c r="X25" s="3"/>
    </row>
    <row r="26" spans="1:24" ht="13.5" customHeight="1">
      <c r="A26" s="380"/>
      <c r="B26" s="400" t="s">
        <v>67</v>
      </c>
      <c r="C26" s="50">
        <v>16</v>
      </c>
      <c r="D26" s="51">
        <v>305</v>
      </c>
      <c r="E26" s="50">
        <v>73</v>
      </c>
      <c r="F26" s="51">
        <v>535</v>
      </c>
      <c r="G26" s="50">
        <v>16</v>
      </c>
      <c r="H26" s="51">
        <v>15</v>
      </c>
      <c r="I26" s="50">
        <v>2</v>
      </c>
      <c r="J26" s="51">
        <v>53</v>
      </c>
      <c r="K26" s="51">
        <v>2</v>
      </c>
      <c r="L26" s="55" t="s">
        <v>8</v>
      </c>
      <c r="M26" s="56" t="s">
        <v>8</v>
      </c>
      <c r="N26" s="53" t="s">
        <v>8</v>
      </c>
      <c r="O26" s="50">
        <v>1</v>
      </c>
      <c r="P26" s="56" t="s">
        <v>8</v>
      </c>
      <c r="Q26" s="56" t="s">
        <v>8</v>
      </c>
      <c r="R26" s="55" t="s">
        <v>8</v>
      </c>
      <c r="S26" s="55" t="s">
        <v>8</v>
      </c>
      <c r="T26" s="56" t="s">
        <v>8</v>
      </c>
      <c r="U26" s="56" t="s">
        <v>8</v>
      </c>
      <c r="V26" s="56" t="s">
        <v>8</v>
      </c>
      <c r="W26" s="102" t="s">
        <v>68</v>
      </c>
      <c r="X26" s="3"/>
    </row>
    <row r="27" spans="1:24" s="397" customFormat="1" ht="13.5" customHeight="1">
      <c r="A27" s="380">
        <v>2010</v>
      </c>
      <c r="B27" s="75" t="s">
        <v>6</v>
      </c>
      <c r="C27" s="60">
        <v>68</v>
      </c>
      <c r="D27" s="61">
        <v>1738</v>
      </c>
      <c r="E27" s="60">
        <v>447</v>
      </c>
      <c r="F27" s="61">
        <v>1464</v>
      </c>
      <c r="G27" s="60">
        <v>11</v>
      </c>
      <c r="H27" s="61">
        <v>64</v>
      </c>
      <c r="I27" s="60">
        <v>6</v>
      </c>
      <c r="J27" s="61">
        <v>83</v>
      </c>
      <c r="K27" s="61">
        <v>69</v>
      </c>
      <c r="L27" s="61">
        <v>2</v>
      </c>
      <c r="M27" s="60">
        <v>8</v>
      </c>
      <c r="N27" s="69" t="s">
        <v>8</v>
      </c>
      <c r="O27" s="60">
        <v>520</v>
      </c>
      <c r="P27" s="61">
        <v>4</v>
      </c>
      <c r="Q27" s="60">
        <v>87</v>
      </c>
      <c r="R27" s="63" t="s">
        <v>8</v>
      </c>
      <c r="S27" s="61">
        <v>96</v>
      </c>
      <c r="T27" s="61">
        <v>1</v>
      </c>
      <c r="U27" s="60">
        <v>49</v>
      </c>
      <c r="V27" s="60">
        <v>4</v>
      </c>
      <c r="W27" s="77" t="s">
        <v>4</v>
      </c>
      <c r="X27" s="396"/>
    </row>
    <row r="28" spans="1:24" ht="13.5" customHeight="1">
      <c r="A28" s="380"/>
      <c r="B28" s="398" t="s">
        <v>63</v>
      </c>
      <c r="C28" s="50"/>
      <c r="D28" s="51"/>
      <c r="E28" s="50"/>
      <c r="F28" s="51"/>
      <c r="G28" s="50"/>
      <c r="H28" s="51"/>
      <c r="I28" s="50"/>
      <c r="J28" s="51"/>
      <c r="K28" s="51"/>
      <c r="L28" s="51"/>
      <c r="M28" s="50"/>
      <c r="N28" s="64"/>
      <c r="O28" s="50"/>
      <c r="P28" s="51"/>
      <c r="Q28" s="50"/>
      <c r="R28" s="51"/>
      <c r="S28" s="51"/>
      <c r="T28" s="51"/>
      <c r="U28" s="50"/>
      <c r="V28" s="50"/>
      <c r="W28" s="399"/>
      <c r="X28" s="3"/>
    </row>
    <row r="29" spans="1:24" ht="13.5" customHeight="1">
      <c r="A29" s="380"/>
      <c r="B29" s="400" t="s">
        <v>64</v>
      </c>
      <c r="C29" s="56" t="s">
        <v>8</v>
      </c>
      <c r="D29" s="51">
        <v>1</v>
      </c>
      <c r="E29" s="56" t="s">
        <v>8</v>
      </c>
      <c r="F29" s="51">
        <v>1</v>
      </c>
      <c r="G29" s="50">
        <v>7</v>
      </c>
      <c r="H29" s="51">
        <v>44</v>
      </c>
      <c r="I29" s="50">
        <v>4</v>
      </c>
      <c r="J29" s="51">
        <v>42</v>
      </c>
      <c r="K29" s="55" t="s">
        <v>8</v>
      </c>
      <c r="L29" s="55" t="s">
        <v>8</v>
      </c>
      <c r="M29" s="56" t="s">
        <v>8</v>
      </c>
      <c r="N29" s="53" t="s">
        <v>8</v>
      </c>
      <c r="O29" s="56" t="s">
        <v>8</v>
      </c>
      <c r="P29" s="55" t="s">
        <v>8</v>
      </c>
      <c r="Q29" s="56" t="s">
        <v>8</v>
      </c>
      <c r="R29" s="55" t="s">
        <v>8</v>
      </c>
      <c r="S29" s="55" t="s">
        <v>8</v>
      </c>
      <c r="T29" s="51">
        <v>1</v>
      </c>
      <c r="U29" s="50">
        <v>1</v>
      </c>
      <c r="V29" s="56" t="s">
        <v>8</v>
      </c>
      <c r="W29" s="102" t="s">
        <v>66</v>
      </c>
      <c r="X29" s="3"/>
    </row>
    <row r="30" spans="1:24" ht="13.5" customHeight="1">
      <c r="A30" s="380"/>
      <c r="B30" s="400" t="s">
        <v>67</v>
      </c>
      <c r="C30" s="50">
        <v>15</v>
      </c>
      <c r="D30" s="51">
        <v>227</v>
      </c>
      <c r="E30" s="50">
        <v>67</v>
      </c>
      <c r="F30" s="51">
        <v>384</v>
      </c>
      <c r="G30" s="50">
        <v>4</v>
      </c>
      <c r="H30" s="51">
        <v>17</v>
      </c>
      <c r="I30" s="56" t="s">
        <v>8</v>
      </c>
      <c r="J30" s="51">
        <v>32</v>
      </c>
      <c r="K30" s="55" t="s">
        <v>8</v>
      </c>
      <c r="L30" s="55" t="s">
        <v>8</v>
      </c>
      <c r="M30" s="56" t="s">
        <v>8</v>
      </c>
      <c r="N30" s="53" t="s">
        <v>8</v>
      </c>
      <c r="O30" s="50">
        <v>1</v>
      </c>
      <c r="P30" s="56" t="s">
        <v>8</v>
      </c>
      <c r="Q30" s="56" t="s">
        <v>8</v>
      </c>
      <c r="R30" s="55" t="s">
        <v>8</v>
      </c>
      <c r="S30" s="51">
        <v>46</v>
      </c>
      <c r="T30" s="55" t="s">
        <v>8</v>
      </c>
      <c r="U30" s="50">
        <v>35</v>
      </c>
      <c r="V30" s="50">
        <v>2</v>
      </c>
      <c r="W30" s="102" t="s">
        <v>68</v>
      </c>
      <c r="X30" s="3"/>
    </row>
    <row r="31" spans="1:24" s="397" customFormat="1" ht="13.5" customHeight="1">
      <c r="A31" s="380">
        <v>2015</v>
      </c>
      <c r="B31" s="75" t="s">
        <v>6</v>
      </c>
      <c r="C31" s="60">
        <v>43</v>
      </c>
      <c r="D31" s="61">
        <v>737</v>
      </c>
      <c r="E31" s="60">
        <v>155</v>
      </c>
      <c r="F31" s="61">
        <v>981</v>
      </c>
      <c r="G31" s="60">
        <v>7</v>
      </c>
      <c r="H31" s="61">
        <v>42</v>
      </c>
      <c r="I31" s="60">
        <v>7</v>
      </c>
      <c r="J31" s="61">
        <v>84</v>
      </c>
      <c r="K31" s="61">
        <v>55</v>
      </c>
      <c r="L31" s="61">
        <v>1</v>
      </c>
      <c r="M31" s="60">
        <v>14</v>
      </c>
      <c r="N31" s="69" t="s">
        <v>8</v>
      </c>
      <c r="O31" s="60">
        <v>552</v>
      </c>
      <c r="P31" s="61">
        <v>1</v>
      </c>
      <c r="Q31" s="60">
        <v>91</v>
      </c>
      <c r="R31" s="63" t="s">
        <v>8</v>
      </c>
      <c r="S31" s="61">
        <v>106</v>
      </c>
      <c r="T31" s="61">
        <v>1</v>
      </c>
      <c r="U31" s="60">
        <v>98</v>
      </c>
      <c r="V31" s="60">
        <v>11</v>
      </c>
      <c r="W31" s="77" t="s">
        <v>4</v>
      </c>
      <c r="X31" s="396"/>
    </row>
    <row r="32" spans="1:24" ht="13.5" customHeight="1">
      <c r="A32" s="380"/>
      <c r="B32" s="398" t="s">
        <v>63</v>
      </c>
      <c r="C32" s="50"/>
      <c r="D32" s="51"/>
      <c r="E32" s="50"/>
      <c r="F32" s="51"/>
      <c r="G32" s="50"/>
      <c r="H32" s="51"/>
      <c r="I32" s="50"/>
      <c r="J32" s="51"/>
      <c r="K32" s="51"/>
      <c r="L32" s="51"/>
      <c r="M32" s="50"/>
      <c r="N32" s="64"/>
      <c r="O32" s="50"/>
      <c r="P32" s="51"/>
      <c r="Q32" s="50"/>
      <c r="R32" s="51"/>
      <c r="S32" s="51"/>
      <c r="T32" s="51"/>
      <c r="U32" s="50"/>
      <c r="V32" s="50"/>
      <c r="W32" s="399"/>
      <c r="X32" s="3"/>
    </row>
    <row r="33" spans="1:30" ht="13.5" customHeight="1">
      <c r="A33" s="380"/>
      <c r="B33" s="400" t="s">
        <v>64</v>
      </c>
      <c r="C33" s="56" t="s">
        <v>8</v>
      </c>
      <c r="D33" s="55" t="s">
        <v>8</v>
      </c>
      <c r="E33" s="56" t="s">
        <v>8</v>
      </c>
      <c r="F33" s="55" t="s">
        <v>8</v>
      </c>
      <c r="G33" s="50">
        <v>5</v>
      </c>
      <c r="H33" s="51">
        <v>27</v>
      </c>
      <c r="I33" s="50">
        <v>2</v>
      </c>
      <c r="J33" s="51">
        <v>47</v>
      </c>
      <c r="K33" s="55" t="s">
        <v>8</v>
      </c>
      <c r="L33" s="55" t="s">
        <v>8</v>
      </c>
      <c r="M33" s="56" t="s">
        <v>8</v>
      </c>
      <c r="N33" s="53" t="s">
        <v>8</v>
      </c>
      <c r="O33" s="56" t="s">
        <v>8</v>
      </c>
      <c r="P33" s="55" t="s">
        <v>8</v>
      </c>
      <c r="Q33" s="56" t="s">
        <v>8</v>
      </c>
      <c r="R33" s="55" t="s">
        <v>8</v>
      </c>
      <c r="S33" s="55" t="s">
        <v>8</v>
      </c>
      <c r="T33" s="55" t="s">
        <v>8</v>
      </c>
      <c r="U33" s="56" t="s">
        <v>8</v>
      </c>
      <c r="V33" s="56" t="s">
        <v>8</v>
      </c>
      <c r="W33" s="102" t="s">
        <v>66</v>
      </c>
      <c r="X33" s="3"/>
    </row>
    <row r="34" spans="1:30" ht="13.5" customHeight="1">
      <c r="A34" s="380"/>
      <c r="B34" s="400" t="s">
        <v>67</v>
      </c>
      <c r="C34" s="50">
        <v>4</v>
      </c>
      <c r="D34" s="51">
        <v>130</v>
      </c>
      <c r="E34" s="50">
        <v>21</v>
      </c>
      <c r="F34" s="51">
        <v>261</v>
      </c>
      <c r="G34" s="50">
        <v>1</v>
      </c>
      <c r="H34" s="51">
        <v>15</v>
      </c>
      <c r="I34" s="50">
        <v>4</v>
      </c>
      <c r="J34" s="51">
        <v>35</v>
      </c>
      <c r="K34" s="55" t="s">
        <v>8</v>
      </c>
      <c r="L34" s="55" t="s">
        <v>8</v>
      </c>
      <c r="M34" s="56" t="s">
        <v>8</v>
      </c>
      <c r="N34" s="53" t="s">
        <v>8</v>
      </c>
      <c r="O34" s="50">
        <v>4</v>
      </c>
      <c r="P34" s="56" t="s">
        <v>8</v>
      </c>
      <c r="Q34" s="56" t="s">
        <v>8</v>
      </c>
      <c r="R34" s="55" t="s">
        <v>8</v>
      </c>
      <c r="S34" s="51">
        <v>27</v>
      </c>
      <c r="T34" s="51">
        <v>1</v>
      </c>
      <c r="U34" s="50">
        <v>31</v>
      </c>
      <c r="V34" s="50">
        <v>5</v>
      </c>
      <c r="W34" s="102" t="s">
        <v>68</v>
      </c>
      <c r="X34" s="3"/>
    </row>
    <row r="35" spans="1:30" ht="13.5" customHeight="1">
      <c r="A35" s="380">
        <v>2017</v>
      </c>
      <c r="B35" s="75" t="s">
        <v>6</v>
      </c>
      <c r="C35" s="60">
        <v>56</v>
      </c>
      <c r="D35" s="61">
        <v>589</v>
      </c>
      <c r="E35" s="60">
        <v>211</v>
      </c>
      <c r="F35" s="61">
        <v>826</v>
      </c>
      <c r="G35" s="60">
        <v>8</v>
      </c>
      <c r="H35" s="61">
        <v>59</v>
      </c>
      <c r="I35" s="60">
        <v>6</v>
      </c>
      <c r="J35" s="61">
        <v>92</v>
      </c>
      <c r="K35" s="61">
        <v>60</v>
      </c>
      <c r="L35" s="61">
        <v>2</v>
      </c>
      <c r="M35" s="60">
        <v>12</v>
      </c>
      <c r="N35" s="69" t="s">
        <v>8</v>
      </c>
      <c r="O35" s="60">
        <v>576</v>
      </c>
      <c r="P35" s="61">
        <v>7</v>
      </c>
      <c r="Q35" s="60">
        <v>102</v>
      </c>
      <c r="R35" s="63" t="s">
        <v>8</v>
      </c>
      <c r="S35" s="61">
        <v>167</v>
      </c>
      <c r="T35" s="61">
        <v>2</v>
      </c>
      <c r="U35" s="60">
        <v>137</v>
      </c>
      <c r="V35" s="60">
        <v>12</v>
      </c>
      <c r="W35" s="77" t="s">
        <v>4</v>
      </c>
      <c r="X35" s="3"/>
    </row>
    <row r="36" spans="1:30" ht="13.5" customHeight="1">
      <c r="A36" s="380"/>
      <c r="B36" s="398" t="s">
        <v>63</v>
      </c>
      <c r="C36" s="50"/>
      <c r="D36" s="51"/>
      <c r="E36" s="50"/>
      <c r="F36" s="51"/>
      <c r="G36" s="50"/>
      <c r="H36" s="51"/>
      <c r="I36" s="50"/>
      <c r="J36" s="51"/>
      <c r="K36" s="51"/>
      <c r="L36" s="51"/>
      <c r="M36" s="50"/>
      <c r="N36" s="64"/>
      <c r="O36" s="50"/>
      <c r="P36" s="51"/>
      <c r="Q36" s="50"/>
      <c r="R36" s="51"/>
      <c r="S36" s="51"/>
      <c r="T36" s="51"/>
      <c r="U36" s="50"/>
      <c r="V36" s="50"/>
      <c r="W36" s="399"/>
      <c r="X36" s="3"/>
    </row>
    <row r="37" spans="1:30" ht="13.5" customHeight="1">
      <c r="A37" s="380"/>
      <c r="B37" s="400" t="s">
        <v>64</v>
      </c>
      <c r="C37" s="56" t="s">
        <v>8</v>
      </c>
      <c r="D37" s="51">
        <v>1</v>
      </c>
      <c r="E37" s="50">
        <v>1</v>
      </c>
      <c r="F37" s="51">
        <v>1</v>
      </c>
      <c r="G37" s="50">
        <v>3</v>
      </c>
      <c r="H37" s="51">
        <v>31</v>
      </c>
      <c r="I37" s="50">
        <v>4</v>
      </c>
      <c r="J37" s="51">
        <v>30</v>
      </c>
      <c r="K37" s="55" t="s">
        <v>8</v>
      </c>
      <c r="L37" s="55" t="s">
        <v>8</v>
      </c>
      <c r="M37" s="56" t="s">
        <v>8</v>
      </c>
      <c r="N37" s="53" t="s">
        <v>8</v>
      </c>
      <c r="O37" s="56" t="s">
        <v>8</v>
      </c>
      <c r="P37" s="55" t="s">
        <v>8</v>
      </c>
      <c r="Q37" s="56" t="s">
        <v>8</v>
      </c>
      <c r="R37" s="55" t="s">
        <v>8</v>
      </c>
      <c r="S37" s="55" t="s">
        <v>8</v>
      </c>
      <c r="T37" s="55" t="s">
        <v>8</v>
      </c>
      <c r="U37" s="50">
        <v>1</v>
      </c>
      <c r="V37" s="56" t="s">
        <v>8</v>
      </c>
      <c r="W37" s="102" t="s">
        <v>66</v>
      </c>
      <c r="X37" s="3"/>
    </row>
    <row r="38" spans="1:30" ht="13.5" customHeight="1">
      <c r="A38" s="380"/>
      <c r="B38" s="400" t="s">
        <v>67</v>
      </c>
      <c r="C38" s="50">
        <v>10</v>
      </c>
      <c r="D38" s="51">
        <v>124</v>
      </c>
      <c r="E38" s="50">
        <v>28</v>
      </c>
      <c r="F38" s="51">
        <v>246</v>
      </c>
      <c r="G38" s="50">
        <v>3</v>
      </c>
      <c r="H38" s="51">
        <v>20</v>
      </c>
      <c r="I38" s="50">
        <v>2</v>
      </c>
      <c r="J38" s="51">
        <v>58</v>
      </c>
      <c r="K38" s="51">
        <v>3</v>
      </c>
      <c r="L38" s="55" t="s">
        <v>8</v>
      </c>
      <c r="M38" s="50">
        <v>1</v>
      </c>
      <c r="N38" s="53" t="s">
        <v>8</v>
      </c>
      <c r="O38" s="50">
        <v>1</v>
      </c>
      <c r="P38" s="56" t="s">
        <v>8</v>
      </c>
      <c r="Q38" s="50">
        <v>1</v>
      </c>
      <c r="R38" s="55" t="s">
        <v>8</v>
      </c>
      <c r="S38" s="51">
        <v>50</v>
      </c>
      <c r="T38" s="55" t="s">
        <v>8</v>
      </c>
      <c r="U38" s="50">
        <v>33</v>
      </c>
      <c r="V38" s="50">
        <v>3</v>
      </c>
      <c r="W38" s="102" t="s">
        <v>68</v>
      </c>
      <c r="X38" s="3"/>
    </row>
    <row r="39" spans="1:30" ht="13.5" customHeight="1">
      <c r="A39" s="380">
        <v>2019</v>
      </c>
      <c r="B39" s="75" t="s">
        <v>6</v>
      </c>
      <c r="C39" s="71">
        <v>34</v>
      </c>
      <c r="D39" s="72">
        <v>513</v>
      </c>
      <c r="E39" s="71">
        <v>225</v>
      </c>
      <c r="F39" s="72">
        <v>774</v>
      </c>
      <c r="G39" s="71">
        <v>10</v>
      </c>
      <c r="H39" s="72">
        <v>49</v>
      </c>
      <c r="I39" s="71">
        <v>10</v>
      </c>
      <c r="J39" s="72">
        <v>95</v>
      </c>
      <c r="K39" s="72">
        <v>75</v>
      </c>
      <c r="L39" s="70" t="s">
        <v>8</v>
      </c>
      <c r="M39" s="72">
        <v>16</v>
      </c>
      <c r="N39" s="70" t="s">
        <v>8</v>
      </c>
      <c r="O39" s="71">
        <v>564</v>
      </c>
      <c r="P39" s="70" t="s">
        <v>8</v>
      </c>
      <c r="Q39" s="72">
        <v>133</v>
      </c>
      <c r="R39" s="70" t="s">
        <v>8</v>
      </c>
      <c r="S39" s="72">
        <v>141</v>
      </c>
      <c r="T39" s="72">
        <v>11</v>
      </c>
      <c r="U39" s="71">
        <v>160</v>
      </c>
      <c r="V39" s="71">
        <v>4</v>
      </c>
      <c r="W39" s="77" t="s">
        <v>4</v>
      </c>
      <c r="X39" s="3"/>
    </row>
    <row r="40" spans="1:30" ht="13.5" customHeight="1">
      <c r="A40" s="380"/>
      <c r="B40" s="398" t="s">
        <v>63</v>
      </c>
      <c r="C40" s="56"/>
      <c r="D40" s="55"/>
      <c r="E40" s="56"/>
      <c r="F40" s="55"/>
      <c r="G40" s="56"/>
      <c r="H40" s="55"/>
      <c r="I40" s="56"/>
      <c r="J40" s="55"/>
      <c r="K40" s="51"/>
      <c r="L40" s="51"/>
      <c r="M40" s="51"/>
      <c r="N40" s="64"/>
      <c r="O40" s="50"/>
      <c r="P40" s="51"/>
      <c r="Q40" s="51"/>
      <c r="R40" s="51"/>
      <c r="S40" s="51"/>
      <c r="T40" s="51"/>
      <c r="U40" s="50"/>
      <c r="V40" s="50"/>
      <c r="W40" s="399"/>
      <c r="X40" s="3"/>
    </row>
    <row r="41" spans="1:30" ht="13.5" customHeight="1">
      <c r="A41" s="380"/>
      <c r="B41" s="400" t="s">
        <v>64</v>
      </c>
      <c r="C41" s="56" t="s">
        <v>8</v>
      </c>
      <c r="D41" s="74">
        <v>1</v>
      </c>
      <c r="E41" s="56" t="s">
        <v>8</v>
      </c>
      <c r="F41" s="56" t="s">
        <v>8</v>
      </c>
      <c r="G41" s="73">
        <v>6</v>
      </c>
      <c r="H41" s="74">
        <v>31</v>
      </c>
      <c r="I41" s="73">
        <v>6</v>
      </c>
      <c r="J41" s="74">
        <v>48</v>
      </c>
      <c r="K41" s="55" t="s">
        <v>8</v>
      </c>
      <c r="L41" s="56" t="s">
        <v>8</v>
      </c>
      <c r="M41" s="56" t="s">
        <v>8</v>
      </c>
      <c r="N41" s="56" t="s">
        <v>8</v>
      </c>
      <c r="O41" s="56" t="s">
        <v>8</v>
      </c>
      <c r="P41" s="56" t="s">
        <v>8</v>
      </c>
      <c r="Q41" s="56" t="s">
        <v>8</v>
      </c>
      <c r="R41" s="56" t="s">
        <v>8</v>
      </c>
      <c r="S41" s="56" t="s">
        <v>8</v>
      </c>
      <c r="T41" s="56" t="s">
        <v>8</v>
      </c>
      <c r="U41" s="56" t="s">
        <v>8</v>
      </c>
      <c r="V41" s="56" t="s">
        <v>8</v>
      </c>
      <c r="W41" s="102" t="s">
        <v>66</v>
      </c>
      <c r="X41" s="3"/>
    </row>
    <row r="42" spans="1:30" ht="13.5" customHeight="1">
      <c r="A42" s="380"/>
      <c r="B42" s="400" t="s">
        <v>67</v>
      </c>
      <c r="C42" s="73">
        <v>5</v>
      </c>
      <c r="D42" s="74">
        <v>124</v>
      </c>
      <c r="E42" s="73">
        <v>33</v>
      </c>
      <c r="F42" s="74">
        <v>261</v>
      </c>
      <c r="G42" s="73">
        <v>4</v>
      </c>
      <c r="H42" s="74">
        <v>13</v>
      </c>
      <c r="I42" s="73">
        <v>4</v>
      </c>
      <c r="J42" s="74">
        <v>41</v>
      </c>
      <c r="K42" s="74">
        <v>1</v>
      </c>
      <c r="L42" s="56" t="s">
        <v>8</v>
      </c>
      <c r="M42" s="56" t="s">
        <v>8</v>
      </c>
      <c r="N42" s="56" t="s">
        <v>8</v>
      </c>
      <c r="O42" s="73">
        <v>16</v>
      </c>
      <c r="P42" s="56" t="s">
        <v>8</v>
      </c>
      <c r="Q42" s="74">
        <v>2</v>
      </c>
      <c r="R42" s="56" t="s">
        <v>8</v>
      </c>
      <c r="S42" s="73">
        <v>49</v>
      </c>
      <c r="T42" s="74">
        <v>4</v>
      </c>
      <c r="U42" s="73">
        <v>49</v>
      </c>
      <c r="V42" s="73">
        <v>2</v>
      </c>
      <c r="W42" s="102" t="s">
        <v>68</v>
      </c>
      <c r="X42" s="3"/>
    </row>
    <row r="43" spans="1:30" ht="13.5" customHeight="1">
      <c r="A43" s="380">
        <v>2020</v>
      </c>
      <c r="B43" s="75" t="s">
        <v>6</v>
      </c>
      <c r="C43" s="71">
        <v>27</v>
      </c>
      <c r="D43" s="72">
        <v>355</v>
      </c>
      <c r="E43" s="71">
        <v>243</v>
      </c>
      <c r="F43" s="72">
        <v>713</v>
      </c>
      <c r="G43" s="71">
        <v>6</v>
      </c>
      <c r="H43" s="72">
        <v>58</v>
      </c>
      <c r="I43" s="71">
        <v>7</v>
      </c>
      <c r="J43" s="72">
        <v>87</v>
      </c>
      <c r="K43" s="72">
        <v>88</v>
      </c>
      <c r="L43" s="70" t="s">
        <v>8</v>
      </c>
      <c r="M43" s="72">
        <v>14</v>
      </c>
      <c r="N43" s="76">
        <v>1</v>
      </c>
      <c r="O43" s="71">
        <v>536</v>
      </c>
      <c r="P43" s="76">
        <v>2</v>
      </c>
      <c r="Q43" s="72">
        <v>109</v>
      </c>
      <c r="R43" s="70" t="s">
        <v>8</v>
      </c>
      <c r="S43" s="72">
        <v>109</v>
      </c>
      <c r="T43" s="72">
        <v>12</v>
      </c>
      <c r="U43" s="71">
        <v>136</v>
      </c>
      <c r="V43" s="71">
        <v>5</v>
      </c>
      <c r="W43" s="77" t="s">
        <v>4</v>
      </c>
      <c r="X43" s="3"/>
    </row>
    <row r="44" spans="1:30" ht="13.5" customHeight="1">
      <c r="A44" s="380"/>
      <c r="B44" s="398" t="s">
        <v>63</v>
      </c>
      <c r="C44" s="56"/>
      <c r="D44" s="55"/>
      <c r="E44" s="56"/>
      <c r="F44" s="55"/>
      <c r="G44" s="56"/>
      <c r="H44" s="55"/>
      <c r="I44" s="56"/>
      <c r="J44" s="55"/>
      <c r="K44" s="51"/>
      <c r="L44" s="51"/>
      <c r="M44" s="51"/>
      <c r="N44" s="64"/>
      <c r="O44" s="50"/>
      <c r="P44" s="51"/>
      <c r="Q44" s="51"/>
      <c r="R44" s="51"/>
      <c r="S44" s="51"/>
      <c r="T44" s="51"/>
      <c r="U44" s="50"/>
      <c r="V44" s="50"/>
      <c r="W44" s="399"/>
      <c r="X44" s="3"/>
    </row>
    <row r="45" spans="1:30" ht="13.5" customHeight="1">
      <c r="A45" s="380"/>
      <c r="B45" s="400" t="s">
        <v>64</v>
      </c>
      <c r="C45" s="56" t="s">
        <v>8</v>
      </c>
      <c r="D45" s="56" t="s">
        <v>8</v>
      </c>
      <c r="E45" s="56" t="s">
        <v>8</v>
      </c>
      <c r="F45" s="56" t="s">
        <v>8</v>
      </c>
      <c r="G45" s="78">
        <v>3</v>
      </c>
      <c r="H45" s="79">
        <v>31</v>
      </c>
      <c r="I45" s="78">
        <v>5</v>
      </c>
      <c r="J45" s="79">
        <v>23</v>
      </c>
      <c r="K45" s="56" t="s">
        <v>8</v>
      </c>
      <c r="L45" s="56" t="s">
        <v>8</v>
      </c>
      <c r="M45" s="56" t="s">
        <v>8</v>
      </c>
      <c r="N45" s="56" t="s">
        <v>8</v>
      </c>
      <c r="O45" s="56" t="s">
        <v>8</v>
      </c>
      <c r="P45" s="56" t="s">
        <v>8</v>
      </c>
      <c r="Q45" s="56" t="s">
        <v>8</v>
      </c>
      <c r="R45" s="56" t="s">
        <v>8</v>
      </c>
      <c r="S45" s="56" t="s">
        <v>8</v>
      </c>
      <c r="T45" s="56" t="s">
        <v>8</v>
      </c>
      <c r="U45" s="56" t="s">
        <v>8</v>
      </c>
      <c r="V45" s="56" t="s">
        <v>8</v>
      </c>
      <c r="W45" s="102" t="s">
        <v>66</v>
      </c>
      <c r="X45" s="3"/>
    </row>
    <row r="46" spans="1:30" ht="13.5" customHeight="1">
      <c r="A46" s="380"/>
      <c r="B46" s="400" t="s">
        <v>67</v>
      </c>
      <c r="C46" s="78">
        <v>2</v>
      </c>
      <c r="D46" s="74">
        <v>90</v>
      </c>
      <c r="E46" s="78">
        <v>22</v>
      </c>
      <c r="F46" s="79">
        <v>223</v>
      </c>
      <c r="G46" s="78">
        <v>2</v>
      </c>
      <c r="H46" s="79">
        <v>20</v>
      </c>
      <c r="I46" s="78">
        <v>1</v>
      </c>
      <c r="J46" s="79">
        <v>53</v>
      </c>
      <c r="K46" s="79">
        <v>1</v>
      </c>
      <c r="L46" s="56" t="s">
        <v>8</v>
      </c>
      <c r="M46" s="56" t="s">
        <v>8</v>
      </c>
      <c r="N46" s="56" t="s">
        <v>8</v>
      </c>
      <c r="O46" s="78">
        <v>11</v>
      </c>
      <c r="P46" s="56" t="s">
        <v>8</v>
      </c>
      <c r="Q46" s="79">
        <v>1</v>
      </c>
      <c r="R46" s="56" t="s">
        <v>8</v>
      </c>
      <c r="S46" s="78">
        <v>20</v>
      </c>
      <c r="T46" s="56" t="s">
        <v>8</v>
      </c>
      <c r="U46" s="78">
        <v>34</v>
      </c>
      <c r="V46" s="56" t="s">
        <v>8</v>
      </c>
      <c r="W46" s="102" t="s">
        <v>68</v>
      </c>
      <c r="X46" s="3"/>
    </row>
    <row r="47" spans="1:30" ht="13.5" customHeight="1">
      <c r="A47" s="380">
        <v>2021</v>
      </c>
      <c r="B47" s="75" t="s">
        <v>6</v>
      </c>
      <c r="C47" s="76">
        <v>31</v>
      </c>
      <c r="D47" s="401">
        <v>359</v>
      </c>
      <c r="E47" s="76">
        <v>255</v>
      </c>
      <c r="F47" s="401">
        <v>705</v>
      </c>
      <c r="G47" s="71">
        <v>3</v>
      </c>
      <c r="H47" s="72">
        <v>43</v>
      </c>
      <c r="I47" s="71">
        <v>6</v>
      </c>
      <c r="J47" s="72">
        <v>68</v>
      </c>
      <c r="K47" s="401">
        <v>81</v>
      </c>
      <c r="L47" s="76">
        <v>3</v>
      </c>
      <c r="M47" s="401">
        <v>13</v>
      </c>
      <c r="N47" s="71">
        <v>1</v>
      </c>
      <c r="O47" s="71">
        <v>527</v>
      </c>
      <c r="P47" s="71">
        <v>5</v>
      </c>
      <c r="Q47" s="72">
        <v>100</v>
      </c>
      <c r="R47" s="70" t="s">
        <v>8</v>
      </c>
      <c r="S47" s="72">
        <v>115</v>
      </c>
      <c r="T47" s="72">
        <v>18</v>
      </c>
      <c r="U47" s="71">
        <v>96</v>
      </c>
      <c r="V47" s="71">
        <v>3</v>
      </c>
      <c r="W47" s="77" t="s">
        <v>4</v>
      </c>
      <c r="X47" s="80"/>
      <c r="Y47" s="3"/>
      <c r="Z47" s="3"/>
      <c r="AA47" s="3"/>
      <c r="AB47" s="3"/>
      <c r="AC47" s="3"/>
      <c r="AD47" s="3"/>
    </row>
    <row r="48" spans="1:30" ht="13.5" customHeight="1">
      <c r="A48" s="380"/>
      <c r="B48" s="398" t="s">
        <v>63</v>
      </c>
      <c r="C48" s="78"/>
      <c r="D48" s="79"/>
      <c r="E48" s="78"/>
      <c r="F48" s="79"/>
      <c r="G48" s="56"/>
      <c r="H48" s="55"/>
      <c r="I48" s="56"/>
      <c r="J48" s="55"/>
      <c r="K48" s="79"/>
      <c r="L48" s="79"/>
      <c r="M48" s="79"/>
      <c r="N48" s="402"/>
      <c r="O48" s="50"/>
      <c r="P48" s="74"/>
      <c r="Q48" s="74"/>
      <c r="R48" s="74"/>
      <c r="S48" s="51"/>
      <c r="T48" s="51"/>
      <c r="U48" s="50"/>
      <c r="V48" s="50"/>
      <c r="W48" s="399"/>
      <c r="X48" s="3"/>
      <c r="Y48" s="3"/>
      <c r="Z48" s="3"/>
      <c r="AA48" s="3"/>
      <c r="AB48" s="3"/>
      <c r="AC48" s="3"/>
      <c r="AD48" s="3"/>
    </row>
    <row r="49" spans="1:30" ht="13.5" customHeight="1">
      <c r="A49" s="380"/>
      <c r="B49" s="400" t="s">
        <v>64</v>
      </c>
      <c r="C49" s="56" t="s">
        <v>8</v>
      </c>
      <c r="D49" s="56" t="s">
        <v>8</v>
      </c>
      <c r="E49" s="56" t="s">
        <v>8</v>
      </c>
      <c r="F49" s="56" t="s">
        <v>8</v>
      </c>
      <c r="G49" s="78">
        <v>2</v>
      </c>
      <c r="H49" s="79">
        <v>23</v>
      </c>
      <c r="I49" s="56" t="s">
        <v>8</v>
      </c>
      <c r="J49" s="79">
        <v>20</v>
      </c>
      <c r="K49" s="56" t="s">
        <v>8</v>
      </c>
      <c r="L49" s="56" t="s">
        <v>8</v>
      </c>
      <c r="M49" s="56" t="s">
        <v>8</v>
      </c>
      <c r="N49" s="56" t="s">
        <v>8</v>
      </c>
      <c r="O49" s="56" t="s">
        <v>8</v>
      </c>
      <c r="P49" s="56" t="s">
        <v>8</v>
      </c>
      <c r="Q49" s="56" t="s">
        <v>8</v>
      </c>
      <c r="R49" s="56" t="s">
        <v>8</v>
      </c>
      <c r="S49" s="56" t="s">
        <v>8</v>
      </c>
      <c r="T49" s="56" t="s">
        <v>8</v>
      </c>
      <c r="U49" s="56" t="s">
        <v>8</v>
      </c>
      <c r="V49" s="56" t="s">
        <v>8</v>
      </c>
      <c r="W49" s="102" t="s">
        <v>66</v>
      </c>
      <c r="X49" s="3"/>
      <c r="Y49" s="3"/>
      <c r="Z49" s="3"/>
      <c r="AA49" s="3"/>
      <c r="AB49" s="3"/>
      <c r="AC49" s="3"/>
      <c r="AD49" s="3"/>
    </row>
    <row r="50" spans="1:30" ht="13.5" customHeight="1">
      <c r="A50" s="380"/>
      <c r="B50" s="400" t="s">
        <v>67</v>
      </c>
      <c r="C50" s="78">
        <v>6</v>
      </c>
      <c r="D50" s="79">
        <v>83</v>
      </c>
      <c r="E50" s="78">
        <v>26</v>
      </c>
      <c r="F50" s="79">
        <v>213</v>
      </c>
      <c r="G50" s="56" t="s">
        <v>8</v>
      </c>
      <c r="H50" s="79">
        <v>15</v>
      </c>
      <c r="I50" s="78">
        <v>6</v>
      </c>
      <c r="J50" s="79">
        <v>43</v>
      </c>
      <c r="K50" s="79">
        <v>2</v>
      </c>
      <c r="L50" s="56" t="s">
        <v>8</v>
      </c>
      <c r="M50" s="56" t="s">
        <v>8</v>
      </c>
      <c r="N50" s="56" t="s">
        <v>8</v>
      </c>
      <c r="O50" s="78">
        <v>3</v>
      </c>
      <c r="P50" s="56" t="s">
        <v>8</v>
      </c>
      <c r="Q50" s="74">
        <v>2</v>
      </c>
      <c r="R50" s="56" t="s">
        <v>8</v>
      </c>
      <c r="S50" s="78">
        <v>34</v>
      </c>
      <c r="T50" s="78">
        <v>4</v>
      </c>
      <c r="U50" s="78">
        <v>31</v>
      </c>
      <c r="V50" s="78">
        <v>1</v>
      </c>
      <c r="W50" s="102" t="s">
        <v>68</v>
      </c>
      <c r="X50" s="3"/>
      <c r="Y50" s="3"/>
      <c r="Z50" s="3"/>
      <c r="AA50" s="3"/>
      <c r="AB50" s="3"/>
      <c r="AC50" s="3"/>
      <c r="AD50" s="3"/>
    </row>
    <row r="51" spans="1:30" ht="7.15" customHeight="1">
      <c r="C51" s="64"/>
      <c r="D51" s="64"/>
      <c r="E51" s="64"/>
      <c r="F51" s="64"/>
      <c r="G51" s="64"/>
      <c r="H51" s="64"/>
      <c r="I51" s="64"/>
      <c r="J51" s="64"/>
      <c r="K51" s="80"/>
      <c r="L51" s="80"/>
      <c r="M51" s="80"/>
      <c r="N51" s="80"/>
      <c r="O51" s="80"/>
      <c r="P51" s="80"/>
      <c r="Q51" s="80"/>
      <c r="R51" s="52"/>
      <c r="S51" s="80"/>
      <c r="T51" s="80"/>
      <c r="U51" s="64"/>
      <c r="V51" s="64"/>
      <c r="W51" s="77"/>
    </row>
    <row r="52" spans="1:30" ht="14.25" customHeight="1">
      <c r="A52" s="81" t="s">
        <v>635</v>
      </c>
      <c r="B52" s="81"/>
      <c r="C52" s="81"/>
      <c r="D52" s="81"/>
      <c r="E52" s="81"/>
      <c r="F52" s="64"/>
      <c r="G52" s="64"/>
      <c r="H52" s="64"/>
      <c r="I52" s="64"/>
      <c r="J52" s="64"/>
      <c r="K52" s="80"/>
      <c r="L52" s="80"/>
      <c r="M52" s="80"/>
      <c r="N52" s="82" t="s">
        <v>617</v>
      </c>
      <c r="O52" s="83"/>
      <c r="P52" s="83"/>
      <c r="Q52" s="84"/>
      <c r="R52" s="83"/>
      <c r="S52" s="84"/>
      <c r="T52" s="84"/>
      <c r="U52" s="85"/>
      <c r="V52" s="85"/>
      <c r="W52" s="403"/>
    </row>
    <row r="53" spans="1:30" ht="14.25" customHeight="1">
      <c r="A53" s="81" t="s">
        <v>636</v>
      </c>
      <c r="B53" s="81"/>
      <c r="C53" s="81"/>
      <c r="D53" s="81"/>
      <c r="E53" s="81"/>
      <c r="F53" s="64"/>
      <c r="G53" s="64"/>
      <c r="H53" s="64"/>
      <c r="I53" s="64"/>
      <c r="J53" s="64"/>
      <c r="K53" s="80"/>
      <c r="L53" s="80"/>
      <c r="M53" s="80"/>
      <c r="N53" s="82" t="s">
        <v>618</v>
      </c>
      <c r="O53" s="83"/>
      <c r="P53" s="83"/>
      <c r="Q53" s="84"/>
      <c r="R53" s="83"/>
      <c r="S53" s="84"/>
      <c r="T53" s="84"/>
      <c r="U53" s="85"/>
      <c r="V53" s="85"/>
      <c r="W53" s="404"/>
    </row>
    <row r="54" spans="1:30" ht="10.9" customHeight="1">
      <c r="C54" s="64"/>
      <c r="D54" s="64"/>
      <c r="E54" s="64"/>
      <c r="F54" s="64"/>
      <c r="G54" s="64"/>
      <c r="H54" s="64"/>
      <c r="I54" s="64"/>
      <c r="J54" s="64"/>
      <c r="K54" s="80"/>
      <c r="L54" s="80"/>
      <c r="M54" s="80"/>
      <c r="N54" s="80"/>
      <c r="O54" s="80"/>
      <c r="P54" s="80"/>
      <c r="Q54" s="80"/>
      <c r="R54" s="80"/>
      <c r="S54" s="80"/>
      <c r="T54" s="80"/>
      <c r="U54" s="64"/>
      <c r="V54" s="64"/>
      <c r="W54" s="77"/>
    </row>
    <row r="55" spans="1:30" ht="9.6" customHeight="1">
      <c r="C55" s="64"/>
      <c r="D55" s="64"/>
      <c r="E55" s="64"/>
      <c r="F55" s="64"/>
      <c r="G55" s="64"/>
      <c r="H55" s="64"/>
      <c r="I55" s="64"/>
      <c r="J55" s="64"/>
      <c r="K55" s="80"/>
      <c r="L55" s="80"/>
      <c r="M55" s="80"/>
      <c r="N55" s="80"/>
      <c r="O55" s="80"/>
      <c r="P55" s="80"/>
      <c r="Q55" s="80"/>
      <c r="R55" s="80"/>
      <c r="S55" s="80"/>
      <c r="T55" s="80"/>
      <c r="U55" s="64"/>
      <c r="V55" s="64"/>
      <c r="W55" s="399"/>
    </row>
    <row r="56" spans="1:30" ht="15.75" customHeight="1">
      <c r="C56" s="64"/>
      <c r="D56" s="64"/>
      <c r="E56" s="64"/>
      <c r="F56" s="64"/>
      <c r="G56" s="64"/>
      <c r="H56" s="64"/>
      <c r="I56" s="64"/>
      <c r="J56" s="64"/>
      <c r="K56" s="80"/>
      <c r="L56" s="80"/>
      <c r="M56" s="80"/>
      <c r="N56" s="80"/>
      <c r="O56" s="80"/>
      <c r="P56" s="80"/>
      <c r="Q56" s="80"/>
      <c r="R56" s="80"/>
      <c r="S56" s="80"/>
      <c r="T56" s="80"/>
      <c r="U56" s="64"/>
      <c r="V56" s="64"/>
      <c r="W56" s="102"/>
    </row>
    <row r="57" spans="1:30" ht="10.9" customHeight="1">
      <c r="C57" s="64"/>
      <c r="D57" s="64"/>
      <c r="E57" s="64"/>
      <c r="F57" s="64"/>
      <c r="G57" s="64"/>
      <c r="H57" s="64"/>
      <c r="I57" s="64"/>
      <c r="J57" s="64"/>
      <c r="K57" s="80"/>
      <c r="L57" s="80"/>
      <c r="M57" s="80"/>
      <c r="N57" s="80"/>
      <c r="O57" s="80"/>
      <c r="P57" s="80"/>
      <c r="Q57" s="80"/>
      <c r="R57" s="80"/>
      <c r="S57" s="80"/>
      <c r="T57" s="80"/>
      <c r="U57" s="64"/>
      <c r="V57" s="64"/>
    </row>
    <row r="58" spans="1:30" ht="10.9" customHeight="1">
      <c r="C58" s="64"/>
      <c r="D58" s="64"/>
      <c r="E58" s="64"/>
      <c r="F58" s="64"/>
      <c r="G58" s="64"/>
      <c r="H58" s="64"/>
      <c r="I58" s="64"/>
      <c r="J58" s="64"/>
      <c r="K58" s="80"/>
      <c r="L58" s="80"/>
      <c r="M58" s="80"/>
      <c r="N58" s="80"/>
      <c r="O58" s="80"/>
      <c r="P58" s="80"/>
      <c r="Q58" s="80"/>
      <c r="R58" s="80"/>
      <c r="S58" s="80"/>
      <c r="T58" s="80"/>
      <c r="U58" s="64"/>
      <c r="V58" s="64"/>
    </row>
    <row r="59" spans="1:30" ht="10.9" customHeight="1">
      <c r="C59" s="64"/>
      <c r="D59" s="64"/>
      <c r="E59" s="64"/>
      <c r="F59" s="64"/>
      <c r="G59" s="64"/>
      <c r="H59" s="64"/>
      <c r="I59" s="64"/>
      <c r="J59" s="64"/>
      <c r="K59" s="80"/>
      <c r="L59" s="80"/>
      <c r="M59" s="80"/>
      <c r="N59" s="80"/>
      <c r="O59" s="80"/>
      <c r="P59" s="80"/>
      <c r="Q59" s="80"/>
      <c r="R59" s="80"/>
      <c r="S59" s="80"/>
      <c r="T59" s="80"/>
      <c r="U59" s="64"/>
      <c r="V59" s="64"/>
    </row>
    <row r="60" spans="1:30" ht="10.9" customHeight="1">
      <c r="C60" s="64"/>
      <c r="D60" s="64"/>
      <c r="E60" s="64"/>
      <c r="F60" s="64"/>
      <c r="G60" s="64"/>
      <c r="H60" s="64"/>
      <c r="I60" s="64"/>
      <c r="J60" s="64"/>
      <c r="K60" s="80"/>
      <c r="L60" s="80"/>
      <c r="M60" s="80"/>
      <c r="N60" s="80"/>
      <c r="O60" s="80"/>
      <c r="P60" s="80"/>
      <c r="Q60" s="80"/>
      <c r="R60" s="80"/>
      <c r="S60" s="80"/>
      <c r="T60" s="80"/>
      <c r="U60" s="64"/>
      <c r="V60" s="64"/>
    </row>
  </sheetData>
  <mergeCells count="34">
    <mergeCell ref="K5:N5"/>
    <mergeCell ref="O5:R5"/>
    <mergeCell ref="I7:J7"/>
    <mergeCell ref="K7:L7"/>
    <mergeCell ref="M7:N7"/>
    <mergeCell ref="K6:N6"/>
    <mergeCell ref="O6:R6"/>
    <mergeCell ref="O7:P7"/>
    <mergeCell ref="K8:L8"/>
    <mergeCell ref="M8:N8"/>
    <mergeCell ref="A5:A7"/>
    <mergeCell ref="B5:B10"/>
    <mergeCell ref="S6:V6"/>
    <mergeCell ref="Q8:R8"/>
    <mergeCell ref="S5:V5"/>
    <mergeCell ref="S8:T8"/>
    <mergeCell ref="U8:V8"/>
    <mergeCell ref="C7:D7"/>
    <mergeCell ref="E7:F7"/>
    <mergeCell ref="G7:H7"/>
    <mergeCell ref="C5:F5"/>
    <mergeCell ref="G5:J5"/>
    <mergeCell ref="C6:F6"/>
    <mergeCell ref="G6:J6"/>
    <mergeCell ref="A8:A10"/>
    <mergeCell ref="C8:D8"/>
    <mergeCell ref="E8:F8"/>
    <mergeCell ref="G8:H8"/>
    <mergeCell ref="I8:J8"/>
    <mergeCell ref="O8:P8"/>
    <mergeCell ref="W5:W10"/>
    <mergeCell ref="Q7:R7"/>
    <mergeCell ref="S7:T7"/>
    <mergeCell ref="U7:V7"/>
  </mergeCells>
  <hyperlinks>
    <hyperlink ref="Y1" location="obsah!A1" display="Obsah"/>
  </hyperlink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heetViews>
  <sheetFormatPr defaultColWidth="8.85546875" defaultRowHeight="14.25"/>
  <cols>
    <col min="1" max="1" width="15" style="2" customWidth="1"/>
    <col min="2" max="2" width="5.7109375" style="2" bestFit="1" customWidth="1"/>
    <col min="3" max="3" width="5.42578125" style="2" customWidth="1"/>
    <col min="4" max="4" width="4.28515625" style="2" customWidth="1"/>
    <col min="5" max="5" width="4.85546875" style="2" customWidth="1"/>
    <col min="6" max="6" width="8" style="2" customWidth="1"/>
    <col min="7" max="7" width="6.7109375" style="2" customWidth="1"/>
    <col min="8" max="8" width="4.85546875" style="2" customWidth="1"/>
    <col min="9" max="9" width="4.7109375" style="2" customWidth="1"/>
    <col min="10" max="10" width="7" style="2" customWidth="1"/>
    <col min="11" max="11" width="6.42578125" style="2" customWidth="1"/>
    <col min="12" max="12" width="14.7109375" style="87" customWidth="1"/>
    <col min="13" max="16384" width="8.85546875" style="2"/>
  </cols>
  <sheetData>
    <row r="1" spans="1:14" ht="15">
      <c r="A1" s="18" t="s">
        <v>14</v>
      </c>
      <c r="B1" s="20"/>
      <c r="C1" s="20"/>
      <c r="D1" s="20"/>
      <c r="E1" s="20"/>
      <c r="F1" s="20"/>
      <c r="G1" s="20"/>
      <c r="H1" s="20"/>
      <c r="I1" s="20"/>
      <c r="J1" s="20"/>
      <c r="L1" s="86" t="s">
        <v>15</v>
      </c>
      <c r="N1" s="373" t="s">
        <v>640</v>
      </c>
    </row>
    <row r="2" spans="1:14">
      <c r="A2" s="18"/>
      <c r="B2" s="20"/>
      <c r="C2" s="20"/>
      <c r="D2" s="20"/>
      <c r="E2" s="20"/>
      <c r="F2" s="20"/>
      <c r="G2" s="20"/>
      <c r="H2" s="20"/>
      <c r="I2" s="20"/>
      <c r="J2" s="20"/>
      <c r="K2" s="86"/>
    </row>
    <row r="3" spans="1:14">
      <c r="A3" s="18" t="s">
        <v>643</v>
      </c>
      <c r="B3" s="20"/>
      <c r="C3" s="20"/>
      <c r="D3" s="20"/>
      <c r="E3" s="20"/>
      <c r="F3" s="20"/>
      <c r="G3" s="20"/>
      <c r="H3" s="20"/>
      <c r="I3" s="20"/>
      <c r="J3" s="20"/>
      <c r="K3" s="20"/>
    </row>
    <row r="4" spans="1:14">
      <c r="A4" s="381" t="s">
        <v>644</v>
      </c>
      <c r="B4" s="20"/>
      <c r="C4" s="20"/>
      <c r="D4" s="20"/>
      <c r="E4" s="20"/>
      <c r="F4" s="20"/>
      <c r="G4" s="20"/>
      <c r="H4" s="20"/>
      <c r="I4" s="20"/>
      <c r="J4" s="20"/>
      <c r="K4" s="20"/>
      <c r="L4" s="399"/>
    </row>
    <row r="5" spans="1:14" ht="15" thickBot="1">
      <c r="A5" s="23" t="s">
        <v>69</v>
      </c>
      <c r="B5" s="23"/>
      <c r="C5" s="23"/>
      <c r="D5" s="23"/>
      <c r="E5" s="23"/>
      <c r="F5" s="23"/>
      <c r="G5" s="23"/>
      <c r="H5" s="23"/>
      <c r="I5" s="23"/>
      <c r="J5" s="23"/>
      <c r="K5" s="44"/>
      <c r="L5" s="88" t="s">
        <v>70</v>
      </c>
    </row>
    <row r="6" spans="1:14" ht="63.75" customHeight="1">
      <c r="A6" s="493" t="s">
        <v>619</v>
      </c>
      <c r="B6" s="492" t="s">
        <v>654</v>
      </c>
      <c r="C6" s="493"/>
      <c r="D6" s="492" t="s">
        <v>655</v>
      </c>
      <c r="E6" s="493"/>
      <c r="F6" s="492" t="s">
        <v>656</v>
      </c>
      <c r="G6" s="493"/>
      <c r="H6" s="492" t="s">
        <v>657</v>
      </c>
      <c r="I6" s="493"/>
      <c r="J6" s="492" t="s">
        <v>658</v>
      </c>
      <c r="K6" s="493"/>
      <c r="L6" s="487" t="s">
        <v>620</v>
      </c>
    </row>
    <row r="7" spans="1:14" ht="20.25" customHeight="1">
      <c r="A7" s="494"/>
      <c r="B7" s="490" t="s">
        <v>71</v>
      </c>
      <c r="C7" s="491"/>
      <c r="D7" s="490" t="s">
        <v>20</v>
      </c>
      <c r="E7" s="491"/>
      <c r="F7" s="490" t="s">
        <v>72</v>
      </c>
      <c r="G7" s="491"/>
      <c r="H7" s="490" t="s">
        <v>73</v>
      </c>
      <c r="I7" s="491"/>
      <c r="J7" s="490" t="s">
        <v>57</v>
      </c>
      <c r="K7" s="491"/>
      <c r="L7" s="488"/>
    </row>
    <row r="8" spans="1:14">
      <c r="A8" s="494"/>
      <c r="B8" s="89" t="s">
        <v>74</v>
      </c>
      <c r="C8" s="90" t="s">
        <v>75</v>
      </c>
      <c r="D8" s="89" t="s">
        <v>74</v>
      </c>
      <c r="E8" s="90" t="s">
        <v>75</v>
      </c>
      <c r="F8" s="89" t="s">
        <v>74</v>
      </c>
      <c r="G8" s="90" t="s">
        <v>75</v>
      </c>
      <c r="H8" s="89" t="s">
        <v>74</v>
      </c>
      <c r="I8" s="90" t="s">
        <v>75</v>
      </c>
      <c r="J8" s="89" t="s">
        <v>74</v>
      </c>
      <c r="K8" s="90" t="s">
        <v>75</v>
      </c>
      <c r="L8" s="488"/>
    </row>
    <row r="9" spans="1:14" ht="15" thickBot="1">
      <c r="A9" s="495"/>
      <c r="B9" s="91" t="s">
        <v>76</v>
      </c>
      <c r="C9" s="92" t="s">
        <v>75</v>
      </c>
      <c r="D9" s="91" t="s">
        <v>76</v>
      </c>
      <c r="E9" s="92" t="s">
        <v>75</v>
      </c>
      <c r="F9" s="91" t="s">
        <v>76</v>
      </c>
      <c r="G9" s="92" t="s">
        <v>75</v>
      </c>
      <c r="H9" s="91" t="s">
        <v>76</v>
      </c>
      <c r="I9" s="92" t="s">
        <v>75</v>
      </c>
      <c r="J9" s="91" t="s">
        <v>76</v>
      </c>
      <c r="K9" s="92" t="s">
        <v>75</v>
      </c>
      <c r="L9" s="489"/>
    </row>
    <row r="10" spans="1:14">
      <c r="A10" s="93" t="s">
        <v>77</v>
      </c>
      <c r="B10" s="480">
        <v>1626</v>
      </c>
      <c r="C10" s="481"/>
      <c r="D10" s="480">
        <v>962</v>
      </c>
      <c r="E10" s="486"/>
      <c r="F10" s="480">
        <v>3701</v>
      </c>
      <c r="G10" s="481"/>
      <c r="H10" s="480">
        <v>773</v>
      </c>
      <c r="I10" s="481"/>
      <c r="J10" s="482">
        <v>105</v>
      </c>
      <c r="K10" s="481"/>
      <c r="L10" s="94" t="s">
        <v>78</v>
      </c>
    </row>
    <row r="11" spans="1:14">
      <c r="A11" s="95" t="s">
        <v>79</v>
      </c>
      <c r="B11" s="406">
        <v>1129</v>
      </c>
      <c r="C11" s="407">
        <v>1023</v>
      </c>
      <c r="D11" s="406">
        <v>435</v>
      </c>
      <c r="E11" s="407">
        <v>604</v>
      </c>
      <c r="F11" s="406">
        <v>1057</v>
      </c>
      <c r="G11" s="407">
        <v>2933</v>
      </c>
      <c r="H11" s="406">
        <v>724</v>
      </c>
      <c r="I11" s="407">
        <v>59</v>
      </c>
      <c r="J11" s="408">
        <v>46</v>
      </c>
      <c r="K11" s="407">
        <v>74</v>
      </c>
      <c r="L11" s="96" t="s">
        <v>80</v>
      </c>
    </row>
    <row r="12" spans="1:14">
      <c r="A12" s="97" t="s">
        <v>81</v>
      </c>
      <c r="B12" s="409">
        <v>99</v>
      </c>
      <c r="C12" s="54">
        <v>110</v>
      </c>
      <c r="D12" s="409">
        <v>85</v>
      </c>
      <c r="E12" s="54">
        <v>129</v>
      </c>
      <c r="F12" s="409">
        <v>67</v>
      </c>
      <c r="G12" s="54">
        <v>322</v>
      </c>
      <c r="H12" s="409">
        <v>337</v>
      </c>
      <c r="I12" s="54">
        <v>42</v>
      </c>
      <c r="J12" s="405">
        <v>3</v>
      </c>
      <c r="K12" s="54">
        <v>6</v>
      </c>
      <c r="L12" s="98" t="s">
        <v>82</v>
      </c>
    </row>
    <row r="13" spans="1:14">
      <c r="A13" s="31" t="s">
        <v>83</v>
      </c>
      <c r="B13" s="409">
        <v>285</v>
      </c>
      <c r="C13" s="54">
        <v>244</v>
      </c>
      <c r="D13" s="409">
        <v>120</v>
      </c>
      <c r="E13" s="54">
        <v>152</v>
      </c>
      <c r="F13" s="409">
        <v>286</v>
      </c>
      <c r="G13" s="54">
        <v>838</v>
      </c>
      <c r="H13" s="409">
        <v>175</v>
      </c>
      <c r="I13" s="54">
        <v>7</v>
      </c>
      <c r="J13" s="405">
        <v>6</v>
      </c>
      <c r="K13" s="54">
        <v>16</v>
      </c>
      <c r="L13" s="33" t="s">
        <v>84</v>
      </c>
    </row>
    <row r="14" spans="1:14">
      <c r="A14" s="31" t="s">
        <v>85</v>
      </c>
      <c r="B14" s="409">
        <v>260</v>
      </c>
      <c r="C14" s="54">
        <v>229</v>
      </c>
      <c r="D14" s="409">
        <v>89</v>
      </c>
      <c r="E14" s="54">
        <v>117</v>
      </c>
      <c r="F14" s="409">
        <v>281</v>
      </c>
      <c r="G14" s="54">
        <v>716</v>
      </c>
      <c r="H14" s="409">
        <v>104</v>
      </c>
      <c r="I14" s="54">
        <v>3</v>
      </c>
      <c r="J14" s="405">
        <v>10</v>
      </c>
      <c r="K14" s="405">
        <v>12</v>
      </c>
      <c r="L14" s="33" t="s">
        <v>86</v>
      </c>
    </row>
    <row r="15" spans="1:14">
      <c r="A15" s="31" t="s">
        <v>87</v>
      </c>
      <c r="B15" s="409">
        <v>252</v>
      </c>
      <c r="C15" s="54">
        <v>212</v>
      </c>
      <c r="D15" s="409">
        <v>82</v>
      </c>
      <c r="E15" s="54">
        <v>102</v>
      </c>
      <c r="F15" s="409">
        <v>223</v>
      </c>
      <c r="G15" s="54">
        <v>556</v>
      </c>
      <c r="H15" s="409">
        <v>65</v>
      </c>
      <c r="I15" s="54">
        <v>1</v>
      </c>
      <c r="J15" s="405">
        <v>11</v>
      </c>
      <c r="K15" s="405">
        <v>18</v>
      </c>
      <c r="L15" s="33" t="s">
        <v>88</v>
      </c>
    </row>
    <row r="16" spans="1:14">
      <c r="A16" s="31" t="s">
        <v>89</v>
      </c>
      <c r="B16" s="409">
        <v>133</v>
      </c>
      <c r="C16" s="54">
        <v>118</v>
      </c>
      <c r="D16" s="409">
        <v>36</v>
      </c>
      <c r="E16" s="54">
        <v>48</v>
      </c>
      <c r="F16" s="409">
        <v>100</v>
      </c>
      <c r="G16" s="54">
        <v>287</v>
      </c>
      <c r="H16" s="409">
        <v>29</v>
      </c>
      <c r="I16" s="54">
        <v>1</v>
      </c>
      <c r="J16" s="405">
        <v>9</v>
      </c>
      <c r="K16" s="405">
        <v>11</v>
      </c>
      <c r="L16" s="33" t="s">
        <v>90</v>
      </c>
    </row>
    <row r="17" spans="1:13">
      <c r="A17" s="31" t="s">
        <v>91</v>
      </c>
      <c r="B17" s="409">
        <v>100</v>
      </c>
      <c r="C17" s="54">
        <v>99</v>
      </c>
      <c r="D17" s="409">
        <v>23</v>
      </c>
      <c r="E17" s="54">
        <v>47</v>
      </c>
      <c r="F17" s="409">
        <v>100</v>
      </c>
      <c r="G17" s="54">
        <v>200</v>
      </c>
      <c r="H17" s="409">
        <v>12</v>
      </c>
      <c r="I17" s="416" t="s">
        <v>8</v>
      </c>
      <c r="J17" s="405">
        <v>7</v>
      </c>
      <c r="K17" s="405">
        <v>9</v>
      </c>
      <c r="L17" s="33" t="s">
        <v>92</v>
      </c>
    </row>
    <row r="18" spans="1:13">
      <c r="A18" s="31" t="s">
        <v>93</v>
      </c>
      <c r="B18" s="409">
        <v>77</v>
      </c>
      <c r="C18" s="54">
        <v>75</v>
      </c>
      <c r="D18" s="409">
        <v>18</v>
      </c>
      <c r="E18" s="54">
        <v>35</v>
      </c>
      <c r="F18" s="409">
        <v>77</v>
      </c>
      <c r="G18" s="54">
        <v>136</v>
      </c>
      <c r="H18" s="409">
        <v>5</v>
      </c>
      <c r="I18" s="416" t="s">
        <v>8</v>
      </c>
      <c r="J18" s="405">
        <v>5</v>
      </c>
      <c r="K18" s="405">
        <v>4</v>
      </c>
      <c r="L18" s="33" t="s">
        <v>94</v>
      </c>
      <c r="M18" s="99"/>
    </row>
    <row r="19" spans="1:13">
      <c r="A19" s="31" t="s">
        <v>95</v>
      </c>
      <c r="B19" s="417" t="s">
        <v>8</v>
      </c>
      <c r="C19" s="405">
        <v>11</v>
      </c>
      <c r="D19" s="410" t="s">
        <v>8</v>
      </c>
      <c r="E19" s="405">
        <v>9</v>
      </c>
      <c r="F19" s="410" t="s">
        <v>8</v>
      </c>
      <c r="G19" s="405">
        <v>14</v>
      </c>
      <c r="H19" s="409">
        <v>2</v>
      </c>
      <c r="I19" s="54">
        <v>5</v>
      </c>
      <c r="J19" s="418" t="s">
        <v>8</v>
      </c>
      <c r="K19" s="405">
        <v>2</v>
      </c>
      <c r="L19" s="100" t="s">
        <v>96</v>
      </c>
    </row>
    <row r="20" spans="1:13" ht="32.25">
      <c r="A20" s="95" t="s">
        <v>97</v>
      </c>
      <c r="B20" s="406"/>
      <c r="C20" s="407"/>
      <c r="D20" s="409"/>
      <c r="E20" s="54"/>
      <c r="F20" s="411"/>
      <c r="G20" s="412"/>
      <c r="H20" s="413"/>
      <c r="I20" s="412"/>
      <c r="J20" s="415"/>
      <c r="K20" s="414"/>
      <c r="L20" s="101" t="s">
        <v>98</v>
      </c>
      <c r="M20" s="99"/>
    </row>
    <row r="21" spans="1:13">
      <c r="A21" s="31" t="s">
        <v>99</v>
      </c>
      <c r="B21" s="409">
        <v>99</v>
      </c>
      <c r="C21" s="54">
        <v>12</v>
      </c>
      <c r="D21" s="409">
        <v>14</v>
      </c>
      <c r="E21" s="405">
        <v>3</v>
      </c>
      <c r="F21" s="409">
        <v>95</v>
      </c>
      <c r="G21" s="405">
        <v>22</v>
      </c>
      <c r="H21" s="409">
        <v>36</v>
      </c>
      <c r="I21" s="414" t="s">
        <v>8</v>
      </c>
      <c r="J21" s="405">
        <v>3</v>
      </c>
      <c r="K21" s="54">
        <v>3</v>
      </c>
      <c r="L21" s="102" t="s">
        <v>100</v>
      </c>
    </row>
    <row r="22" spans="1:13" ht="22.5">
      <c r="A22" s="31" t="s">
        <v>101</v>
      </c>
      <c r="B22" s="409">
        <v>150</v>
      </c>
      <c r="C22" s="54">
        <v>13</v>
      </c>
      <c r="D22" s="409">
        <v>55</v>
      </c>
      <c r="E22" s="54">
        <v>2</v>
      </c>
      <c r="F22" s="409">
        <v>250</v>
      </c>
      <c r="G22" s="54">
        <v>62</v>
      </c>
      <c r="H22" s="409">
        <v>69</v>
      </c>
      <c r="I22" s="414" t="s">
        <v>8</v>
      </c>
      <c r="J22" s="405">
        <v>11</v>
      </c>
      <c r="K22" s="54">
        <v>5</v>
      </c>
      <c r="L22" s="103" t="s">
        <v>102</v>
      </c>
    </row>
    <row r="23" spans="1:13">
      <c r="A23" s="104" t="s">
        <v>103</v>
      </c>
      <c r="B23" s="409">
        <v>101</v>
      </c>
      <c r="C23" s="54">
        <v>94</v>
      </c>
      <c r="D23" s="409">
        <v>16</v>
      </c>
      <c r="E23" s="54">
        <v>25</v>
      </c>
      <c r="F23" s="409">
        <v>51</v>
      </c>
      <c r="G23" s="54">
        <v>103</v>
      </c>
      <c r="H23" s="409">
        <v>88</v>
      </c>
      <c r="I23" s="54">
        <v>15</v>
      </c>
      <c r="J23" s="405">
        <v>6</v>
      </c>
      <c r="K23" s="54">
        <v>10</v>
      </c>
      <c r="L23" s="102" t="s">
        <v>104</v>
      </c>
    </row>
    <row r="24" spans="1:13">
      <c r="A24" s="31" t="s">
        <v>105</v>
      </c>
      <c r="B24" s="409">
        <v>8</v>
      </c>
      <c r="C24" s="54">
        <v>5</v>
      </c>
      <c r="D24" s="409">
        <v>2</v>
      </c>
      <c r="E24" s="54">
        <v>2</v>
      </c>
      <c r="F24" s="409">
        <v>6</v>
      </c>
      <c r="G24" s="54">
        <v>5</v>
      </c>
      <c r="H24" s="409">
        <v>27</v>
      </c>
      <c r="I24" s="54">
        <v>3</v>
      </c>
      <c r="J24" s="418" t="s">
        <v>8</v>
      </c>
      <c r="K24" s="416" t="s">
        <v>8</v>
      </c>
      <c r="L24" s="102" t="s">
        <v>106</v>
      </c>
    </row>
    <row r="25" spans="1:13">
      <c r="A25" s="31" t="s">
        <v>107</v>
      </c>
      <c r="B25" s="409">
        <v>666</v>
      </c>
      <c r="C25" s="54">
        <v>816</v>
      </c>
      <c r="D25" s="409">
        <v>333</v>
      </c>
      <c r="E25" s="54">
        <v>556</v>
      </c>
      <c r="F25" s="409">
        <v>598</v>
      </c>
      <c r="G25" s="54">
        <v>2695</v>
      </c>
      <c r="H25" s="409">
        <v>501</v>
      </c>
      <c r="I25" s="54">
        <v>36</v>
      </c>
      <c r="J25" s="405">
        <v>22</v>
      </c>
      <c r="K25" s="54">
        <v>52</v>
      </c>
      <c r="L25" s="102" t="s">
        <v>108</v>
      </c>
    </row>
    <row r="26" spans="1:13" ht="22.5">
      <c r="A26" s="95" t="s">
        <v>109</v>
      </c>
      <c r="B26" s="406">
        <v>75</v>
      </c>
      <c r="C26" s="72">
        <v>1291</v>
      </c>
      <c r="D26" s="408">
        <v>53</v>
      </c>
      <c r="E26" s="72">
        <v>721</v>
      </c>
      <c r="F26" s="406">
        <v>278</v>
      </c>
      <c r="G26" s="72">
        <v>3102</v>
      </c>
      <c r="H26" s="406">
        <v>6</v>
      </c>
      <c r="I26" s="72">
        <v>454</v>
      </c>
      <c r="J26" s="408">
        <v>18</v>
      </c>
      <c r="K26" s="72">
        <v>87</v>
      </c>
      <c r="L26" s="101" t="s">
        <v>110</v>
      </c>
    </row>
    <row r="27" spans="1:13" s="106" customFormat="1">
      <c r="A27" s="97" t="s">
        <v>81</v>
      </c>
      <c r="B27" s="409">
        <v>6</v>
      </c>
      <c r="C27" s="54">
        <v>76</v>
      </c>
      <c r="D27" s="409">
        <v>17</v>
      </c>
      <c r="E27" s="54">
        <v>98</v>
      </c>
      <c r="F27" s="409">
        <v>36</v>
      </c>
      <c r="G27" s="54">
        <v>419</v>
      </c>
      <c r="H27" s="417" t="s">
        <v>8</v>
      </c>
      <c r="I27" s="54">
        <v>74</v>
      </c>
      <c r="J27" s="409">
        <v>2</v>
      </c>
      <c r="K27" s="54">
        <v>3</v>
      </c>
      <c r="L27" s="98" t="s">
        <v>82</v>
      </c>
      <c r="M27" s="105"/>
    </row>
    <row r="28" spans="1:13" s="106" customFormat="1">
      <c r="A28" s="31" t="s">
        <v>111</v>
      </c>
      <c r="B28" s="409">
        <v>7</v>
      </c>
      <c r="C28" s="54">
        <v>126</v>
      </c>
      <c r="D28" s="409">
        <v>4</v>
      </c>
      <c r="E28" s="54">
        <v>107</v>
      </c>
      <c r="F28" s="409">
        <v>39</v>
      </c>
      <c r="G28" s="54">
        <v>562</v>
      </c>
      <c r="H28" s="405">
        <v>1</v>
      </c>
      <c r="I28" s="54">
        <v>61</v>
      </c>
      <c r="J28" s="405">
        <v>3</v>
      </c>
      <c r="K28" s="54">
        <v>11</v>
      </c>
      <c r="L28" s="107" t="s">
        <v>112</v>
      </c>
    </row>
    <row r="29" spans="1:13" s="106" customFormat="1">
      <c r="A29" s="31" t="s">
        <v>113</v>
      </c>
      <c r="B29" s="409">
        <v>13</v>
      </c>
      <c r="C29" s="54">
        <v>211</v>
      </c>
      <c r="D29" s="409">
        <v>3</v>
      </c>
      <c r="E29" s="54">
        <v>123</v>
      </c>
      <c r="F29" s="409">
        <v>49</v>
      </c>
      <c r="G29" s="54">
        <v>557</v>
      </c>
      <c r="H29" s="409">
        <v>2</v>
      </c>
      <c r="I29" s="54">
        <v>68</v>
      </c>
      <c r="J29" s="418" t="s">
        <v>8</v>
      </c>
      <c r="K29" s="54">
        <v>11</v>
      </c>
      <c r="L29" s="107" t="s">
        <v>114</v>
      </c>
    </row>
    <row r="30" spans="1:13" s="106" customFormat="1">
      <c r="A30" s="31" t="s">
        <v>85</v>
      </c>
      <c r="B30" s="409">
        <v>21</v>
      </c>
      <c r="C30" s="54">
        <v>396</v>
      </c>
      <c r="D30" s="409">
        <v>18</v>
      </c>
      <c r="E30" s="54">
        <v>199</v>
      </c>
      <c r="F30" s="409">
        <v>86</v>
      </c>
      <c r="G30" s="54">
        <v>768</v>
      </c>
      <c r="H30" s="409">
        <v>3</v>
      </c>
      <c r="I30" s="54">
        <v>136</v>
      </c>
      <c r="J30" s="405">
        <v>8</v>
      </c>
      <c r="K30" s="54">
        <v>31</v>
      </c>
      <c r="L30" s="107" t="s">
        <v>86</v>
      </c>
    </row>
    <row r="31" spans="1:13" s="106" customFormat="1">
      <c r="A31" s="31" t="s">
        <v>87</v>
      </c>
      <c r="B31" s="409">
        <v>14</v>
      </c>
      <c r="C31" s="54">
        <v>277</v>
      </c>
      <c r="D31" s="409">
        <v>6</v>
      </c>
      <c r="E31" s="54">
        <v>135</v>
      </c>
      <c r="F31" s="409">
        <v>43</v>
      </c>
      <c r="G31" s="54">
        <v>526</v>
      </c>
      <c r="H31" s="405">
        <v>1</v>
      </c>
      <c r="I31" s="54">
        <v>74</v>
      </c>
      <c r="J31" s="405">
        <v>3</v>
      </c>
      <c r="K31" s="54">
        <v>15</v>
      </c>
      <c r="L31" s="107" t="s">
        <v>88</v>
      </c>
    </row>
    <row r="32" spans="1:13" s="106" customFormat="1">
      <c r="A32" s="31" t="s">
        <v>89</v>
      </c>
      <c r="B32" s="409">
        <v>12</v>
      </c>
      <c r="C32" s="54">
        <v>117</v>
      </c>
      <c r="D32" s="409">
        <v>3</v>
      </c>
      <c r="E32" s="54">
        <v>48</v>
      </c>
      <c r="F32" s="409">
        <v>19</v>
      </c>
      <c r="G32" s="54">
        <v>188</v>
      </c>
      <c r="H32" s="410" t="s">
        <v>8</v>
      </c>
      <c r="I32" s="54">
        <v>32</v>
      </c>
      <c r="J32" s="405">
        <v>1</v>
      </c>
      <c r="K32" s="54">
        <v>8</v>
      </c>
      <c r="L32" s="107" t="s">
        <v>90</v>
      </c>
    </row>
    <row r="33" spans="1:12" s="106" customFormat="1">
      <c r="A33" s="31" t="s">
        <v>91</v>
      </c>
      <c r="B33" s="409">
        <v>2</v>
      </c>
      <c r="C33" s="54">
        <v>89</v>
      </c>
      <c r="D33" s="409">
        <v>2</v>
      </c>
      <c r="E33" s="54">
        <v>17</v>
      </c>
      <c r="F33" s="409">
        <v>6</v>
      </c>
      <c r="G33" s="54">
        <v>83</v>
      </c>
      <c r="H33" s="410" t="s">
        <v>8</v>
      </c>
      <c r="I33" s="54">
        <v>16</v>
      </c>
      <c r="J33" s="405">
        <v>1</v>
      </c>
      <c r="K33" s="54">
        <v>8</v>
      </c>
      <c r="L33" s="107" t="s">
        <v>92</v>
      </c>
    </row>
    <row r="34" spans="1:12" s="106" customFormat="1">
      <c r="A34" s="31" t="s">
        <v>93</v>
      </c>
      <c r="B34" s="417" t="s">
        <v>8</v>
      </c>
      <c r="C34" s="54">
        <v>63</v>
      </c>
      <c r="D34" s="409">
        <v>1</v>
      </c>
      <c r="E34" s="54">
        <v>10</v>
      </c>
      <c r="F34" s="409">
        <v>2</v>
      </c>
      <c r="G34" s="54">
        <v>54</v>
      </c>
      <c r="H34" s="410" t="s">
        <v>8</v>
      </c>
      <c r="I34" s="54">
        <v>9</v>
      </c>
      <c r="J34" s="405">
        <v>1</v>
      </c>
      <c r="K34" s="54">
        <v>4</v>
      </c>
      <c r="L34" s="107" t="s">
        <v>94</v>
      </c>
    </row>
    <row r="35" spans="1:12" ht="33.75">
      <c r="A35" s="95" t="s">
        <v>115</v>
      </c>
      <c r="B35" s="406">
        <v>75</v>
      </c>
      <c r="C35" s="407">
        <v>1291</v>
      </c>
      <c r="D35" s="406">
        <v>53</v>
      </c>
      <c r="E35" s="407">
        <v>721</v>
      </c>
      <c r="F35" s="406">
        <v>278</v>
      </c>
      <c r="G35" s="407">
        <v>3102</v>
      </c>
      <c r="H35" s="406">
        <v>6</v>
      </c>
      <c r="I35" s="407">
        <v>454</v>
      </c>
      <c r="J35" s="408">
        <v>18</v>
      </c>
      <c r="K35" s="407">
        <v>87</v>
      </c>
      <c r="L35" s="101" t="s">
        <v>116</v>
      </c>
    </row>
    <row r="36" spans="1:12">
      <c r="A36" s="31" t="s">
        <v>117</v>
      </c>
      <c r="B36" s="409">
        <v>72</v>
      </c>
      <c r="C36" s="54">
        <v>1187</v>
      </c>
      <c r="D36" s="409">
        <v>53</v>
      </c>
      <c r="E36" s="54">
        <v>657</v>
      </c>
      <c r="F36" s="409">
        <v>249</v>
      </c>
      <c r="G36" s="54">
        <v>2798</v>
      </c>
      <c r="H36" s="409">
        <v>4</v>
      </c>
      <c r="I36" s="54">
        <v>400</v>
      </c>
      <c r="J36" s="405">
        <v>13</v>
      </c>
      <c r="K36" s="54">
        <v>69</v>
      </c>
      <c r="L36" s="102" t="s">
        <v>118</v>
      </c>
    </row>
    <row r="37" spans="1:12">
      <c r="A37" s="31" t="s">
        <v>119</v>
      </c>
      <c r="B37" s="409">
        <v>3</v>
      </c>
      <c r="C37" s="54">
        <v>104</v>
      </c>
      <c r="D37" s="417" t="s">
        <v>8</v>
      </c>
      <c r="E37" s="54">
        <v>64</v>
      </c>
      <c r="F37" s="409">
        <v>29</v>
      </c>
      <c r="G37" s="54">
        <v>304</v>
      </c>
      <c r="H37" s="409">
        <v>2</v>
      </c>
      <c r="I37" s="54">
        <v>54</v>
      </c>
      <c r="J37" s="405">
        <v>5</v>
      </c>
      <c r="K37" s="54">
        <v>18</v>
      </c>
      <c r="L37" s="102" t="s">
        <v>120</v>
      </c>
    </row>
    <row r="38" spans="1:12">
      <c r="A38" s="108"/>
      <c r="B38" s="109"/>
      <c r="C38" s="110"/>
      <c r="D38" s="110"/>
      <c r="E38" s="110"/>
      <c r="F38" s="110"/>
      <c r="G38" s="110"/>
      <c r="H38" s="110"/>
      <c r="I38" s="110"/>
      <c r="J38" s="110"/>
      <c r="K38" s="110"/>
    </row>
    <row r="39" spans="1:12" ht="24.75" customHeight="1">
      <c r="A39" s="484" t="s">
        <v>621</v>
      </c>
      <c r="B39" s="484"/>
      <c r="C39" s="484"/>
      <c r="D39" s="484"/>
      <c r="E39" s="484"/>
      <c r="F39" s="484"/>
      <c r="G39" s="485" t="s">
        <v>121</v>
      </c>
      <c r="H39" s="483"/>
      <c r="I39" s="483"/>
      <c r="J39" s="483"/>
      <c r="K39" s="483"/>
      <c r="L39" s="483"/>
    </row>
    <row r="40" spans="1:12">
      <c r="A40" s="458" t="s">
        <v>611</v>
      </c>
      <c r="B40" s="458"/>
      <c r="C40" s="458"/>
      <c r="D40" s="458"/>
      <c r="E40" s="458"/>
      <c r="F40" s="458"/>
      <c r="G40" s="483" t="s">
        <v>122</v>
      </c>
      <c r="H40" s="483"/>
      <c r="I40" s="483"/>
      <c r="J40" s="483"/>
      <c r="K40" s="483"/>
      <c r="L40" s="483"/>
    </row>
    <row r="41" spans="1:12" ht="36" customHeight="1">
      <c r="A41" s="478" t="s">
        <v>123</v>
      </c>
      <c r="B41" s="478"/>
      <c r="C41" s="478"/>
      <c r="D41" s="478"/>
      <c r="E41" s="478"/>
      <c r="F41" s="478"/>
      <c r="G41" s="479" t="s">
        <v>124</v>
      </c>
      <c r="H41" s="479"/>
      <c r="I41" s="479"/>
      <c r="J41" s="479"/>
      <c r="K41" s="479"/>
      <c r="L41" s="479"/>
    </row>
    <row r="42" spans="1:12">
      <c r="A42" s="5"/>
      <c r="B42" s="5"/>
      <c r="C42" s="5"/>
      <c r="G42" s="111"/>
      <c r="H42" s="111"/>
      <c r="I42" s="111"/>
    </row>
    <row r="43" spans="1:12">
      <c r="A43" s="5"/>
      <c r="B43" s="5"/>
      <c r="C43" s="5"/>
      <c r="G43" s="111"/>
      <c r="H43" s="111"/>
      <c r="I43" s="111"/>
    </row>
    <row r="44" spans="1:12">
      <c r="D44" s="40"/>
      <c r="E44" s="40"/>
    </row>
    <row r="45" spans="1:12">
      <c r="D45" s="40"/>
      <c r="E45" s="40"/>
    </row>
    <row r="46" spans="1:12">
      <c r="D46" s="40"/>
      <c r="E46" s="40"/>
    </row>
    <row r="47" spans="1:12">
      <c r="D47" s="40"/>
      <c r="E47" s="40"/>
    </row>
  </sheetData>
  <mergeCells count="23">
    <mergeCell ref="A6:A9"/>
    <mergeCell ref="B6:C6"/>
    <mergeCell ref="D6:E6"/>
    <mergeCell ref="F6:G6"/>
    <mergeCell ref="H6:I6"/>
    <mergeCell ref="L6:L9"/>
    <mergeCell ref="B7:C7"/>
    <mergeCell ref="D7:E7"/>
    <mergeCell ref="F7:G7"/>
    <mergeCell ref="H7:I7"/>
    <mergeCell ref="J7:K7"/>
    <mergeCell ref="J6:K6"/>
    <mergeCell ref="A41:F41"/>
    <mergeCell ref="G41:L41"/>
    <mergeCell ref="F10:G10"/>
    <mergeCell ref="H10:I10"/>
    <mergeCell ref="J10:K10"/>
    <mergeCell ref="A40:F40"/>
    <mergeCell ref="G40:L40"/>
    <mergeCell ref="A39:F39"/>
    <mergeCell ref="G39:L39"/>
    <mergeCell ref="B10:C10"/>
    <mergeCell ref="D10:E10"/>
  </mergeCells>
  <hyperlinks>
    <hyperlink ref="N1" location="obsah!A1" display="Obsah"/>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workbookViewId="0"/>
  </sheetViews>
  <sheetFormatPr defaultColWidth="8.85546875" defaultRowHeight="15"/>
  <cols>
    <col min="1" max="1" width="15.28515625" style="158" customWidth="1"/>
    <col min="2" max="6" width="8.5703125" style="158" customWidth="1"/>
    <col min="7" max="7" width="8.5703125" style="188" customWidth="1"/>
    <col min="8" max="8" width="19.7109375" style="158" customWidth="1"/>
    <col min="9" max="16384" width="8.85546875" style="158"/>
  </cols>
  <sheetData>
    <row r="1" spans="1:22" ht="15" customHeight="1">
      <c r="A1" s="18" t="s">
        <v>14</v>
      </c>
      <c r="B1" s="156"/>
      <c r="C1" s="156"/>
      <c r="D1" s="156"/>
      <c r="E1" s="156"/>
      <c r="F1" s="156"/>
      <c r="G1" s="157"/>
      <c r="H1" s="21" t="s">
        <v>15</v>
      </c>
      <c r="J1" s="373" t="s">
        <v>640</v>
      </c>
    </row>
    <row r="2" spans="1:22" ht="9" customHeight="1">
      <c r="A2" s="159"/>
      <c r="B2" s="156"/>
      <c r="C2" s="156"/>
      <c r="D2" s="156"/>
      <c r="E2" s="156"/>
      <c r="F2" s="156"/>
      <c r="G2" s="157"/>
      <c r="H2" s="156"/>
    </row>
    <row r="3" spans="1:22" ht="15" customHeight="1">
      <c r="A3" s="159" t="s">
        <v>667</v>
      </c>
      <c r="B3" s="156"/>
      <c r="C3" s="156"/>
      <c r="D3" s="156"/>
      <c r="E3" s="156"/>
      <c r="F3" s="156"/>
      <c r="G3" s="157"/>
      <c r="H3" s="156"/>
      <c r="V3" s="160"/>
    </row>
    <row r="4" spans="1:22" ht="15" customHeight="1">
      <c r="A4" s="381" t="s">
        <v>645</v>
      </c>
      <c r="B4" s="156"/>
      <c r="C4" s="156"/>
      <c r="D4" s="156"/>
      <c r="E4" s="156"/>
      <c r="F4" s="156"/>
      <c r="G4" s="157"/>
      <c r="H4" s="156"/>
      <c r="V4" s="160"/>
    </row>
    <row r="5" spans="1:22" ht="15" customHeight="1" thickBot="1">
      <c r="A5" s="23" t="s">
        <v>153</v>
      </c>
      <c r="B5" s="23"/>
      <c r="C5" s="23"/>
      <c r="D5" s="23"/>
      <c r="E5" s="23"/>
      <c r="F5" s="23"/>
      <c r="G5" s="161"/>
      <c r="H5" s="44" t="s">
        <v>70</v>
      </c>
      <c r="M5" s="162"/>
      <c r="V5" s="160"/>
    </row>
    <row r="6" spans="1:22" ht="15" customHeight="1">
      <c r="A6" s="453" t="s">
        <v>622</v>
      </c>
      <c r="B6" s="509" t="s">
        <v>154</v>
      </c>
      <c r="C6" s="509"/>
      <c r="D6" s="509" t="s">
        <v>155</v>
      </c>
      <c r="E6" s="509"/>
      <c r="F6" s="509" t="s">
        <v>156</v>
      </c>
      <c r="G6" s="509"/>
      <c r="H6" s="510" t="s">
        <v>623</v>
      </c>
      <c r="M6" s="162"/>
      <c r="V6" s="160"/>
    </row>
    <row r="7" spans="1:22" ht="15" customHeight="1">
      <c r="A7" s="507"/>
      <c r="B7" s="513" t="s">
        <v>157</v>
      </c>
      <c r="C7" s="514"/>
      <c r="D7" s="513" t="s">
        <v>158</v>
      </c>
      <c r="E7" s="514"/>
      <c r="F7" s="496" t="s">
        <v>159</v>
      </c>
      <c r="G7" s="497"/>
      <c r="H7" s="511"/>
      <c r="M7" s="162"/>
      <c r="V7" s="160"/>
    </row>
    <row r="8" spans="1:22" ht="13.9" customHeight="1">
      <c r="A8" s="507"/>
      <c r="B8" s="163" t="s">
        <v>6</v>
      </c>
      <c r="C8" s="498" t="s">
        <v>160</v>
      </c>
      <c r="D8" s="163" t="s">
        <v>6</v>
      </c>
      <c r="E8" s="498" t="s">
        <v>160</v>
      </c>
      <c r="F8" s="163" t="s">
        <v>6</v>
      </c>
      <c r="G8" s="502" t="s">
        <v>160</v>
      </c>
      <c r="H8" s="511"/>
      <c r="M8" s="162"/>
      <c r="V8" s="160"/>
    </row>
    <row r="9" spans="1:22" ht="11.45" customHeight="1" thickBot="1">
      <c r="A9" s="508"/>
      <c r="B9" s="28" t="s">
        <v>4</v>
      </c>
      <c r="C9" s="499"/>
      <c r="D9" s="28" t="s">
        <v>4</v>
      </c>
      <c r="E9" s="499"/>
      <c r="F9" s="28" t="s">
        <v>4</v>
      </c>
      <c r="G9" s="503"/>
      <c r="H9" s="512"/>
      <c r="M9" s="162"/>
      <c r="V9" s="160"/>
    </row>
    <row r="10" spans="1:22">
      <c r="A10" s="164" t="s">
        <v>6</v>
      </c>
      <c r="B10" s="165">
        <v>28</v>
      </c>
      <c r="C10" s="166">
        <v>100</v>
      </c>
      <c r="D10" s="167">
        <v>228</v>
      </c>
      <c r="E10" s="166">
        <v>100</v>
      </c>
      <c r="F10" s="167">
        <v>256</v>
      </c>
      <c r="G10" s="162">
        <v>100</v>
      </c>
      <c r="H10" s="168" t="s">
        <v>4</v>
      </c>
      <c r="M10" s="162"/>
      <c r="V10" s="160"/>
    </row>
    <row r="11" spans="1:22" ht="12.6" customHeight="1">
      <c r="A11" s="169" t="s">
        <v>161</v>
      </c>
      <c r="B11" s="165"/>
      <c r="C11" s="166"/>
      <c r="D11" s="167"/>
      <c r="E11" s="166"/>
      <c r="F11" s="167"/>
      <c r="G11" s="162"/>
      <c r="H11" s="170"/>
      <c r="M11" s="162"/>
      <c r="V11" s="171"/>
    </row>
    <row r="12" spans="1:22">
      <c r="A12" s="31" t="s">
        <v>162</v>
      </c>
      <c r="B12" s="422" t="s">
        <v>8</v>
      </c>
      <c r="C12" s="422" t="s">
        <v>8</v>
      </c>
      <c r="D12" s="422" t="s">
        <v>8</v>
      </c>
      <c r="E12" s="422" t="s">
        <v>8</v>
      </c>
      <c r="F12" s="422" t="s">
        <v>8</v>
      </c>
      <c r="G12" s="422" t="s">
        <v>8</v>
      </c>
      <c r="H12" s="33" t="s">
        <v>66</v>
      </c>
      <c r="L12" s="166"/>
      <c r="M12" s="162"/>
    </row>
    <row r="13" spans="1:22">
      <c r="A13" s="31" t="s">
        <v>163</v>
      </c>
      <c r="B13" s="422">
        <v>15</v>
      </c>
      <c r="C13" s="423">
        <v>54</v>
      </c>
      <c r="D13" s="424">
        <v>98</v>
      </c>
      <c r="E13" s="425">
        <v>43</v>
      </c>
      <c r="F13" s="425">
        <v>113</v>
      </c>
      <c r="G13" s="426">
        <v>44</v>
      </c>
      <c r="H13" s="33" t="s">
        <v>68</v>
      </c>
      <c r="L13" s="166"/>
      <c r="M13" s="172"/>
    </row>
    <row r="14" spans="1:22">
      <c r="A14" s="31" t="s">
        <v>164</v>
      </c>
      <c r="B14" s="422">
        <v>13</v>
      </c>
      <c r="C14" s="423">
        <v>46</v>
      </c>
      <c r="D14" s="424">
        <v>129</v>
      </c>
      <c r="E14" s="425">
        <v>57</v>
      </c>
      <c r="F14" s="425">
        <v>142</v>
      </c>
      <c r="G14" s="426">
        <v>56</v>
      </c>
      <c r="H14" s="33" t="s">
        <v>165</v>
      </c>
      <c r="L14" s="166"/>
    </row>
    <row r="15" spans="1:22" ht="27.75" customHeight="1">
      <c r="A15" s="31" t="s">
        <v>166</v>
      </c>
      <c r="B15" s="422" t="s">
        <v>8</v>
      </c>
      <c r="C15" s="422" t="s">
        <v>8</v>
      </c>
      <c r="D15" s="424">
        <v>1</v>
      </c>
      <c r="E15" s="422" t="s">
        <v>8</v>
      </c>
      <c r="F15" s="425">
        <v>1</v>
      </c>
      <c r="G15" s="422" t="s">
        <v>8</v>
      </c>
      <c r="H15" s="35" t="s">
        <v>167</v>
      </c>
      <c r="I15" s="175"/>
      <c r="L15" s="166"/>
      <c r="M15" s="166"/>
      <c r="N15" s="166"/>
    </row>
    <row r="16" spans="1:22" ht="12.6" customHeight="1">
      <c r="A16" s="173" t="s">
        <v>161</v>
      </c>
      <c r="B16" s="422"/>
      <c r="C16" s="423"/>
      <c r="D16" s="424"/>
      <c r="E16" s="423"/>
      <c r="F16" s="424"/>
      <c r="G16" s="426"/>
      <c r="H16" s="174"/>
      <c r="I16" s="175"/>
      <c r="L16" s="166"/>
      <c r="M16" s="166"/>
      <c r="N16" s="166"/>
    </row>
    <row r="17" spans="1:14" ht="24" customHeight="1">
      <c r="A17" s="34" t="s">
        <v>168</v>
      </c>
      <c r="B17" s="422">
        <v>1</v>
      </c>
      <c r="C17" s="423">
        <v>4</v>
      </c>
      <c r="D17" s="424">
        <v>54</v>
      </c>
      <c r="E17" s="423">
        <v>24</v>
      </c>
      <c r="F17" s="424">
        <v>55</v>
      </c>
      <c r="G17" s="426">
        <v>21</v>
      </c>
      <c r="H17" s="33" t="s">
        <v>100</v>
      </c>
      <c r="L17" s="166"/>
      <c r="M17" s="166"/>
      <c r="N17" s="166"/>
    </row>
    <row r="18" spans="1:14" ht="38.25" customHeight="1">
      <c r="A18" s="31" t="s">
        <v>169</v>
      </c>
      <c r="B18" s="422" t="s">
        <v>8</v>
      </c>
      <c r="C18" s="422" t="s">
        <v>8</v>
      </c>
      <c r="D18" s="424">
        <v>85</v>
      </c>
      <c r="E18" s="423">
        <v>37</v>
      </c>
      <c r="F18" s="424">
        <v>85</v>
      </c>
      <c r="G18" s="426">
        <v>33</v>
      </c>
      <c r="H18" s="35" t="s">
        <v>170</v>
      </c>
      <c r="K18" s="172"/>
      <c r="L18" s="166"/>
      <c r="M18" s="166"/>
      <c r="N18" s="166"/>
    </row>
    <row r="19" spans="1:14">
      <c r="A19" s="31" t="s">
        <v>171</v>
      </c>
      <c r="B19" s="422">
        <v>7</v>
      </c>
      <c r="C19" s="423">
        <v>25</v>
      </c>
      <c r="D19" s="422" t="s">
        <v>8</v>
      </c>
      <c r="E19" s="422" t="s">
        <v>8</v>
      </c>
      <c r="F19" s="424">
        <v>7</v>
      </c>
      <c r="G19" s="426">
        <v>3</v>
      </c>
      <c r="H19" s="33" t="s">
        <v>172</v>
      </c>
      <c r="L19" s="166"/>
      <c r="M19" s="166"/>
      <c r="N19" s="166"/>
    </row>
    <row r="20" spans="1:14">
      <c r="A20" s="31" t="s">
        <v>173</v>
      </c>
      <c r="B20" s="422" t="s">
        <v>8</v>
      </c>
      <c r="C20" s="422" t="s">
        <v>8</v>
      </c>
      <c r="D20" s="424">
        <v>19</v>
      </c>
      <c r="E20" s="423">
        <v>8</v>
      </c>
      <c r="F20" s="424">
        <v>19</v>
      </c>
      <c r="G20" s="426">
        <v>8</v>
      </c>
      <c r="H20" s="33" t="s">
        <v>174</v>
      </c>
      <c r="I20" s="374"/>
      <c r="J20" s="375"/>
      <c r="L20" s="172"/>
      <c r="M20" s="166"/>
      <c r="N20" s="166"/>
    </row>
    <row r="21" spans="1:14">
      <c r="A21" s="31" t="s">
        <v>175</v>
      </c>
      <c r="B21" s="422">
        <v>7</v>
      </c>
      <c r="C21" s="423">
        <v>25</v>
      </c>
      <c r="D21" s="424">
        <v>15</v>
      </c>
      <c r="E21" s="423">
        <v>7</v>
      </c>
      <c r="F21" s="424">
        <v>22</v>
      </c>
      <c r="G21" s="426">
        <v>9</v>
      </c>
      <c r="H21" s="33" t="s">
        <v>176</v>
      </c>
      <c r="M21" s="166"/>
      <c r="N21" s="166"/>
    </row>
    <row r="22" spans="1:14">
      <c r="A22" s="31" t="s">
        <v>177</v>
      </c>
      <c r="B22" s="422">
        <v>2</v>
      </c>
      <c r="C22" s="423">
        <v>7</v>
      </c>
      <c r="D22" s="424">
        <v>31</v>
      </c>
      <c r="E22" s="423">
        <v>13</v>
      </c>
      <c r="F22" s="424">
        <v>33</v>
      </c>
      <c r="G22" s="426">
        <v>13</v>
      </c>
      <c r="H22" s="33" t="s">
        <v>106</v>
      </c>
      <c r="M22" s="166"/>
      <c r="N22" s="166"/>
    </row>
    <row r="23" spans="1:14">
      <c r="A23" s="31" t="s">
        <v>178</v>
      </c>
      <c r="B23" s="422">
        <v>11</v>
      </c>
      <c r="C23" s="423">
        <v>39</v>
      </c>
      <c r="D23" s="424">
        <v>18</v>
      </c>
      <c r="E23" s="423">
        <v>8</v>
      </c>
      <c r="F23" s="424">
        <v>29</v>
      </c>
      <c r="G23" s="426">
        <v>11</v>
      </c>
      <c r="H23" s="33" t="s">
        <v>179</v>
      </c>
      <c r="I23" s="175"/>
      <c r="J23" s="175"/>
      <c r="M23" s="172"/>
      <c r="N23" s="172"/>
    </row>
    <row r="24" spans="1:14">
      <c r="A24" s="31" t="s">
        <v>180</v>
      </c>
      <c r="B24" s="422" t="s">
        <v>8</v>
      </c>
      <c r="C24" s="422" t="s">
        <v>8</v>
      </c>
      <c r="D24" s="424">
        <v>6</v>
      </c>
      <c r="E24" s="423">
        <v>3</v>
      </c>
      <c r="F24" s="424">
        <v>6</v>
      </c>
      <c r="G24" s="426">
        <v>2</v>
      </c>
      <c r="H24" s="33" t="s">
        <v>96</v>
      </c>
    </row>
    <row r="25" spans="1:14">
      <c r="A25" s="31"/>
      <c r="B25" s="422"/>
      <c r="C25" s="423"/>
      <c r="D25" s="424"/>
      <c r="E25" s="423"/>
      <c r="F25" s="424"/>
      <c r="G25" s="426"/>
      <c r="H25" s="33"/>
    </row>
    <row r="26" spans="1:14">
      <c r="A26" s="95" t="s">
        <v>79</v>
      </c>
      <c r="B26" s="422"/>
      <c r="C26" s="423"/>
      <c r="D26" s="424"/>
      <c r="E26" s="423"/>
      <c r="F26" s="424"/>
      <c r="G26" s="426"/>
      <c r="H26" s="96" t="s">
        <v>80</v>
      </c>
      <c r="J26" s="172"/>
      <c r="K26" s="172"/>
    </row>
    <row r="27" spans="1:14">
      <c r="A27" s="97" t="s">
        <v>81</v>
      </c>
      <c r="B27" s="422">
        <v>9</v>
      </c>
      <c r="C27" s="423">
        <v>32</v>
      </c>
      <c r="D27" s="424">
        <v>25</v>
      </c>
      <c r="E27" s="423">
        <v>11</v>
      </c>
      <c r="F27" s="424">
        <v>34</v>
      </c>
      <c r="G27" s="426">
        <v>13</v>
      </c>
      <c r="H27" s="98" t="s">
        <v>82</v>
      </c>
    </row>
    <row r="28" spans="1:14">
      <c r="A28" s="31" t="s">
        <v>83</v>
      </c>
      <c r="B28" s="422">
        <v>5</v>
      </c>
      <c r="C28" s="423">
        <v>18</v>
      </c>
      <c r="D28" s="424">
        <v>88</v>
      </c>
      <c r="E28" s="423">
        <v>38</v>
      </c>
      <c r="F28" s="424">
        <v>93</v>
      </c>
      <c r="G28" s="426">
        <v>36</v>
      </c>
      <c r="H28" s="33" t="s">
        <v>84</v>
      </c>
      <c r="K28" s="172"/>
    </row>
    <row r="29" spans="1:14">
      <c r="A29" s="31" t="s">
        <v>85</v>
      </c>
      <c r="B29" s="422" t="s">
        <v>8</v>
      </c>
      <c r="C29" s="422" t="s">
        <v>8</v>
      </c>
      <c r="D29" s="424">
        <v>48</v>
      </c>
      <c r="E29" s="423">
        <v>21</v>
      </c>
      <c r="F29" s="424">
        <v>48</v>
      </c>
      <c r="G29" s="426">
        <v>19</v>
      </c>
      <c r="H29" s="33" t="s">
        <v>86</v>
      </c>
    </row>
    <row r="30" spans="1:14">
      <c r="A30" s="31" t="s">
        <v>87</v>
      </c>
      <c r="B30" s="422">
        <v>3</v>
      </c>
      <c r="C30" s="423">
        <v>10</v>
      </c>
      <c r="D30" s="424">
        <v>30</v>
      </c>
      <c r="E30" s="423">
        <v>13</v>
      </c>
      <c r="F30" s="424">
        <v>33</v>
      </c>
      <c r="G30" s="426">
        <v>13</v>
      </c>
      <c r="H30" s="33" t="s">
        <v>88</v>
      </c>
      <c r="J30" s="176"/>
    </row>
    <row r="31" spans="1:14">
      <c r="A31" s="31" t="s">
        <v>89</v>
      </c>
      <c r="B31" s="422">
        <v>1</v>
      </c>
      <c r="C31" s="423">
        <v>4</v>
      </c>
      <c r="D31" s="424">
        <v>15</v>
      </c>
      <c r="E31" s="423">
        <v>7</v>
      </c>
      <c r="F31" s="424">
        <v>16</v>
      </c>
      <c r="G31" s="426">
        <v>6</v>
      </c>
      <c r="H31" s="33" t="s">
        <v>90</v>
      </c>
    </row>
    <row r="32" spans="1:14">
      <c r="A32" s="31" t="s">
        <v>91</v>
      </c>
      <c r="B32" s="422">
        <v>10</v>
      </c>
      <c r="C32" s="423">
        <v>36</v>
      </c>
      <c r="D32" s="424">
        <v>22</v>
      </c>
      <c r="E32" s="423">
        <v>10</v>
      </c>
      <c r="F32" s="424">
        <v>32</v>
      </c>
      <c r="G32" s="426">
        <v>13</v>
      </c>
      <c r="H32" s="33" t="s">
        <v>92</v>
      </c>
    </row>
    <row r="33" spans="1:8">
      <c r="A33" s="31" t="s">
        <v>93</v>
      </c>
      <c r="B33" s="422">
        <v>7</v>
      </c>
      <c r="C33" s="423">
        <v>25</v>
      </c>
      <c r="D33" s="424">
        <v>15</v>
      </c>
      <c r="E33" s="423">
        <v>7</v>
      </c>
      <c r="F33" s="424">
        <v>22</v>
      </c>
      <c r="G33" s="426">
        <v>9</v>
      </c>
      <c r="H33" s="33" t="s">
        <v>94</v>
      </c>
    </row>
    <row r="34" spans="1:8">
      <c r="A34" s="31" t="s">
        <v>95</v>
      </c>
      <c r="B34" s="422" t="s">
        <v>8</v>
      </c>
      <c r="C34" s="422" t="s">
        <v>8</v>
      </c>
      <c r="D34" s="422" t="s">
        <v>8</v>
      </c>
      <c r="E34" s="422" t="s">
        <v>8</v>
      </c>
      <c r="F34" s="422" t="s">
        <v>8</v>
      </c>
      <c r="G34" s="422" t="s">
        <v>8</v>
      </c>
      <c r="H34" s="100" t="s">
        <v>96</v>
      </c>
    </row>
    <row r="35" spans="1:8">
      <c r="A35" s="31"/>
      <c r="B35" s="165"/>
      <c r="C35" s="166"/>
      <c r="D35" s="167"/>
      <c r="E35" s="166"/>
      <c r="F35" s="167"/>
      <c r="G35" s="162"/>
      <c r="H35" s="33"/>
    </row>
    <row r="36" spans="1:8" ht="24.6" customHeight="1">
      <c r="A36" s="169"/>
      <c r="B36" s="504" t="s">
        <v>181</v>
      </c>
      <c r="C36" s="505"/>
      <c r="D36" s="504" t="s">
        <v>182</v>
      </c>
      <c r="E36" s="505"/>
      <c r="F36" s="504" t="s">
        <v>183</v>
      </c>
      <c r="G36" s="505"/>
      <c r="H36" s="170"/>
    </row>
    <row r="37" spans="1:8" ht="22.15" customHeight="1">
      <c r="A37" s="169"/>
      <c r="B37" s="506" t="s">
        <v>184</v>
      </c>
      <c r="C37" s="497"/>
      <c r="D37" s="506" t="s">
        <v>185</v>
      </c>
      <c r="E37" s="497"/>
      <c r="F37" s="506" t="s">
        <v>186</v>
      </c>
      <c r="G37" s="497"/>
      <c r="H37" s="170"/>
    </row>
    <row r="38" spans="1:8">
      <c r="A38" s="177" t="s">
        <v>6</v>
      </c>
      <c r="B38" s="427">
        <v>277</v>
      </c>
      <c r="C38" s="166">
        <v>100</v>
      </c>
      <c r="D38" s="427">
        <v>11</v>
      </c>
      <c r="E38" s="166">
        <v>100</v>
      </c>
      <c r="F38" s="427">
        <v>288</v>
      </c>
      <c r="G38" s="428">
        <v>100</v>
      </c>
      <c r="H38" s="178" t="s">
        <v>4</v>
      </c>
    </row>
    <row r="39" spans="1:8">
      <c r="A39" s="179" t="s">
        <v>187</v>
      </c>
      <c r="B39" s="32">
        <v>252</v>
      </c>
      <c r="C39" s="423">
        <v>91</v>
      </c>
      <c r="D39" s="32">
        <v>11</v>
      </c>
      <c r="E39" s="423">
        <v>100</v>
      </c>
      <c r="F39" s="32">
        <v>263</v>
      </c>
      <c r="G39" s="429">
        <v>91</v>
      </c>
      <c r="H39" s="107" t="s">
        <v>188</v>
      </c>
    </row>
    <row r="40" spans="1:8">
      <c r="A40" s="179" t="s">
        <v>189</v>
      </c>
      <c r="B40" s="32">
        <v>25</v>
      </c>
      <c r="C40" s="423">
        <v>9</v>
      </c>
      <c r="D40" s="422" t="s">
        <v>8</v>
      </c>
      <c r="E40" s="422" t="s">
        <v>8</v>
      </c>
      <c r="F40" s="32">
        <v>25</v>
      </c>
      <c r="G40" s="429">
        <v>9</v>
      </c>
      <c r="H40" s="107" t="s">
        <v>190</v>
      </c>
    </row>
    <row r="41" spans="1:8" ht="7.15" customHeight="1">
      <c r="A41" s="23"/>
      <c r="B41" s="180"/>
      <c r="C41" s="23"/>
      <c r="D41" s="23"/>
      <c r="E41" s="23"/>
      <c r="F41" s="23"/>
      <c r="G41" s="161"/>
      <c r="H41" s="23"/>
    </row>
    <row r="42" spans="1:8" ht="27" customHeight="1">
      <c r="A42" s="484" t="s">
        <v>624</v>
      </c>
      <c r="B42" s="484"/>
      <c r="C42" s="484"/>
      <c r="D42" s="484"/>
      <c r="E42" s="500" t="s">
        <v>191</v>
      </c>
      <c r="F42" s="501"/>
      <c r="G42" s="501"/>
      <c r="H42" s="501"/>
    </row>
    <row r="43" spans="1:8" ht="14.45" customHeight="1">
      <c r="A43" s="181"/>
      <c r="B43" s="4"/>
      <c r="C43" s="4"/>
      <c r="D43" s="4"/>
      <c r="E43" s="4"/>
      <c r="F43" s="4"/>
      <c r="G43" s="182"/>
      <c r="H43" s="4"/>
    </row>
    <row r="44" spans="1:8">
      <c r="A44" s="430"/>
      <c r="B44" s="4"/>
      <c r="C44" s="4"/>
      <c r="D44" s="4"/>
      <c r="E44" s="4"/>
      <c r="F44" s="4"/>
      <c r="G44" s="182"/>
      <c r="H44" s="4"/>
    </row>
    <row r="45" spans="1:8">
      <c r="A45" s="4"/>
      <c r="B45" s="4"/>
      <c r="C45" s="4"/>
      <c r="D45" s="4"/>
      <c r="E45" s="4"/>
      <c r="F45" s="4"/>
      <c r="G45" s="182"/>
      <c r="H45" s="4"/>
    </row>
    <row r="46" spans="1:8" ht="14.45" customHeight="1">
      <c r="A46" s="181"/>
      <c r="B46" s="183"/>
      <c r="C46" s="183"/>
      <c r="D46" s="183"/>
      <c r="E46" s="183"/>
      <c r="F46" s="183"/>
      <c r="G46" s="184"/>
      <c r="H46" s="183"/>
    </row>
    <row r="47" spans="1:8">
      <c r="A47" s="183"/>
      <c r="B47" s="183"/>
      <c r="C47" s="183"/>
      <c r="D47" s="183"/>
      <c r="E47" s="183"/>
      <c r="F47" s="183"/>
      <c r="G47" s="184"/>
      <c r="H47" s="183"/>
    </row>
    <row r="48" spans="1:8">
      <c r="A48" s="183"/>
      <c r="B48" s="183"/>
      <c r="C48" s="183"/>
      <c r="D48" s="183"/>
      <c r="E48" s="183"/>
      <c r="F48" s="183"/>
      <c r="G48" s="184"/>
      <c r="H48" s="183"/>
    </row>
    <row r="49" spans="1:8">
      <c r="A49" s="42"/>
      <c r="B49" s="42"/>
      <c r="C49" s="42"/>
      <c r="D49" s="42"/>
      <c r="E49" s="42"/>
      <c r="F49" s="42"/>
      <c r="G49" s="185"/>
      <c r="H49" s="42"/>
    </row>
    <row r="50" spans="1:8">
      <c r="A50" s="42"/>
      <c r="B50" s="42"/>
      <c r="C50" s="42"/>
      <c r="D50" s="42"/>
      <c r="E50" s="42"/>
      <c r="F50" s="42"/>
      <c r="G50" s="185"/>
      <c r="H50" s="42"/>
    </row>
    <row r="51" spans="1:8">
      <c r="A51" s="42"/>
      <c r="B51" s="42"/>
      <c r="C51" s="42"/>
      <c r="D51" s="42"/>
      <c r="E51" s="42"/>
      <c r="F51" s="42"/>
      <c r="G51" s="185"/>
      <c r="H51" s="42"/>
    </row>
    <row r="52" spans="1:8">
      <c r="A52" s="42"/>
      <c r="B52" s="42"/>
      <c r="C52" s="42"/>
      <c r="D52" s="42"/>
      <c r="E52" s="42"/>
      <c r="F52" s="42"/>
      <c r="G52" s="185"/>
      <c r="H52" s="42"/>
    </row>
    <row r="53" spans="1:8">
      <c r="A53" s="42"/>
      <c r="B53" s="42"/>
      <c r="C53" s="42"/>
      <c r="D53" s="42"/>
      <c r="E53" s="42"/>
      <c r="F53" s="42"/>
      <c r="G53" s="185"/>
      <c r="H53" s="42"/>
    </row>
    <row r="54" spans="1:8">
      <c r="A54" s="42"/>
      <c r="B54" s="42"/>
      <c r="C54" s="42"/>
      <c r="D54" s="42"/>
      <c r="E54" s="42"/>
      <c r="F54" s="42"/>
      <c r="G54" s="185"/>
      <c r="H54" s="42"/>
    </row>
    <row r="55" spans="1:8">
      <c r="A55" s="42"/>
      <c r="B55" s="42"/>
      <c r="C55" s="42"/>
      <c r="D55" s="42"/>
      <c r="E55" s="42"/>
      <c r="F55" s="42"/>
      <c r="G55" s="185"/>
      <c r="H55" s="42"/>
    </row>
    <row r="56" spans="1:8">
      <c r="A56" s="42"/>
      <c r="B56" s="42"/>
      <c r="C56" s="42"/>
      <c r="D56" s="42"/>
      <c r="E56" s="42"/>
      <c r="F56" s="42"/>
      <c r="G56" s="185"/>
      <c r="H56" s="42"/>
    </row>
    <row r="57" spans="1:8">
      <c r="A57" s="42"/>
      <c r="B57" s="42"/>
      <c r="C57" s="42"/>
      <c r="D57" s="42"/>
      <c r="E57" s="42"/>
      <c r="F57" s="42"/>
      <c r="G57" s="185"/>
      <c r="H57" s="42"/>
    </row>
    <row r="58" spans="1:8">
      <c r="A58" s="42"/>
      <c r="B58" s="42"/>
      <c r="C58" s="42"/>
      <c r="D58" s="42"/>
      <c r="E58" s="42"/>
      <c r="F58" s="42"/>
      <c r="G58" s="185"/>
      <c r="H58" s="42"/>
    </row>
    <row r="59" spans="1:8">
      <c r="A59" s="42"/>
      <c r="B59" s="42"/>
      <c r="C59" s="42"/>
      <c r="D59" s="42"/>
      <c r="E59" s="42"/>
      <c r="F59" s="42"/>
      <c r="G59" s="185"/>
      <c r="H59" s="42"/>
    </row>
    <row r="60" spans="1:8">
      <c r="A60" s="42"/>
      <c r="B60" s="42"/>
      <c r="C60" s="42"/>
      <c r="D60" s="42"/>
      <c r="E60" s="42"/>
      <c r="F60" s="42"/>
      <c r="G60" s="185"/>
      <c r="H60" s="42"/>
    </row>
    <row r="61" spans="1:8">
      <c r="A61" s="42"/>
      <c r="B61" s="42"/>
      <c r="C61" s="42"/>
      <c r="D61" s="42"/>
      <c r="E61" s="42"/>
      <c r="F61" s="42"/>
      <c r="G61" s="185"/>
      <c r="H61" s="42"/>
    </row>
    <row r="62" spans="1:8">
      <c r="A62" s="42"/>
      <c r="B62" s="42"/>
      <c r="C62" s="42"/>
      <c r="D62" s="42"/>
      <c r="E62" s="42"/>
      <c r="F62" s="42"/>
      <c r="G62" s="185"/>
      <c r="H62" s="42"/>
    </row>
    <row r="63" spans="1:8">
      <c r="A63" s="42"/>
      <c r="B63" s="42"/>
      <c r="C63" s="42"/>
      <c r="D63" s="42"/>
      <c r="E63" s="42"/>
      <c r="F63" s="42"/>
      <c r="G63" s="185"/>
      <c r="H63" s="42"/>
    </row>
    <row r="64" spans="1:8">
      <c r="A64" s="42"/>
      <c r="B64" s="42"/>
      <c r="C64" s="42"/>
      <c r="D64" s="42"/>
      <c r="E64" s="42"/>
      <c r="F64" s="42"/>
      <c r="G64" s="185"/>
      <c r="H64" s="42"/>
    </row>
    <row r="65" spans="1:8">
      <c r="A65" s="42"/>
      <c r="B65" s="42"/>
      <c r="C65" s="42"/>
      <c r="D65" s="42"/>
      <c r="E65" s="42"/>
      <c r="F65" s="42"/>
      <c r="G65" s="185"/>
      <c r="H65" s="42"/>
    </row>
    <row r="66" spans="1:8">
      <c r="A66" s="42"/>
      <c r="B66" s="42"/>
      <c r="C66" s="42"/>
      <c r="D66" s="42"/>
      <c r="E66" s="42"/>
      <c r="F66" s="42"/>
      <c r="G66" s="185"/>
      <c r="H66" s="42"/>
    </row>
    <row r="67" spans="1:8">
      <c r="A67" s="42"/>
      <c r="B67" s="42"/>
      <c r="C67" s="42"/>
      <c r="D67" s="42"/>
      <c r="E67" s="42"/>
      <c r="F67" s="42"/>
      <c r="G67" s="185"/>
      <c r="H67" s="42"/>
    </row>
    <row r="68" spans="1:8">
      <c r="A68" s="42"/>
      <c r="B68" s="42"/>
      <c r="C68" s="42"/>
      <c r="D68" s="42"/>
      <c r="E68" s="42"/>
      <c r="F68" s="42"/>
      <c r="G68" s="185"/>
      <c r="H68" s="42"/>
    </row>
    <row r="69" spans="1:8">
      <c r="A69" s="42"/>
      <c r="B69" s="42"/>
      <c r="C69" s="42"/>
      <c r="D69" s="42"/>
      <c r="E69" s="42"/>
      <c r="F69" s="42"/>
      <c r="G69" s="185"/>
      <c r="H69" s="42"/>
    </row>
    <row r="70" spans="1:8">
      <c r="A70" s="42"/>
      <c r="B70" s="42"/>
      <c r="C70" s="42"/>
      <c r="D70" s="42"/>
      <c r="E70" s="42"/>
      <c r="F70" s="42"/>
      <c r="G70" s="185"/>
      <c r="H70" s="42"/>
    </row>
    <row r="71" spans="1:8">
      <c r="A71" s="42"/>
      <c r="B71" s="42"/>
      <c r="C71" s="42"/>
      <c r="D71" s="42"/>
      <c r="E71" s="42"/>
      <c r="F71" s="42"/>
      <c r="G71" s="185"/>
      <c r="H71" s="42"/>
    </row>
    <row r="72" spans="1:8">
      <c r="A72" s="42"/>
      <c r="B72" s="42"/>
      <c r="C72" s="42"/>
      <c r="D72" s="42"/>
      <c r="E72" s="42"/>
      <c r="F72" s="42"/>
      <c r="G72" s="185"/>
      <c r="H72" s="42"/>
    </row>
    <row r="73" spans="1:8">
      <c r="A73" s="42"/>
      <c r="B73" s="42"/>
      <c r="C73" s="42"/>
      <c r="D73" s="42"/>
      <c r="E73" s="42"/>
      <c r="F73" s="42"/>
      <c r="G73" s="185"/>
      <c r="H73" s="42"/>
    </row>
    <row r="74" spans="1:8">
      <c r="A74" s="42"/>
      <c r="B74" s="42"/>
      <c r="C74" s="42"/>
      <c r="D74" s="42"/>
      <c r="E74" s="42"/>
      <c r="F74" s="42"/>
      <c r="G74" s="185"/>
      <c r="H74" s="42"/>
    </row>
    <row r="75" spans="1:8">
      <c r="A75" s="42"/>
      <c r="B75" s="42"/>
      <c r="C75" s="42"/>
      <c r="D75" s="42"/>
      <c r="E75" s="42"/>
      <c r="F75" s="42"/>
      <c r="G75" s="185"/>
      <c r="H75" s="42"/>
    </row>
    <row r="76" spans="1:8">
      <c r="A76" s="42"/>
      <c r="B76" s="42"/>
      <c r="C76" s="42"/>
      <c r="D76" s="42"/>
      <c r="E76" s="42"/>
      <c r="F76" s="42"/>
      <c r="G76" s="185"/>
      <c r="H76" s="42"/>
    </row>
    <row r="77" spans="1:8">
      <c r="A77" s="42"/>
      <c r="B77" s="42"/>
      <c r="C77" s="42"/>
      <c r="D77" s="42"/>
      <c r="E77" s="42"/>
      <c r="F77" s="42"/>
      <c r="G77" s="185"/>
      <c r="H77" s="42"/>
    </row>
    <row r="78" spans="1:8">
      <c r="A78" s="42"/>
      <c r="B78" s="42"/>
      <c r="C78" s="42"/>
      <c r="D78" s="42"/>
      <c r="E78" s="42"/>
      <c r="F78" s="42"/>
      <c r="G78" s="185"/>
      <c r="H78" s="42"/>
    </row>
    <row r="79" spans="1:8">
      <c r="A79" s="42"/>
      <c r="B79" s="42"/>
      <c r="C79" s="42"/>
      <c r="D79" s="42"/>
      <c r="E79" s="42"/>
      <c r="F79" s="42"/>
      <c r="G79" s="185"/>
      <c r="H79" s="42"/>
    </row>
    <row r="80" spans="1:8">
      <c r="A80" s="42"/>
      <c r="B80" s="42"/>
      <c r="C80" s="42"/>
      <c r="D80" s="42"/>
      <c r="E80" s="42"/>
      <c r="F80" s="42"/>
      <c r="G80" s="185"/>
      <c r="H80" s="42"/>
    </row>
    <row r="81" spans="1:8">
      <c r="A81" s="42"/>
      <c r="B81" s="42"/>
      <c r="C81" s="42"/>
      <c r="D81" s="42"/>
      <c r="E81" s="42"/>
      <c r="F81" s="42"/>
      <c r="G81" s="185"/>
      <c r="H81" s="42"/>
    </row>
    <row r="82" spans="1:8">
      <c r="A82" s="42"/>
      <c r="B82" s="42"/>
      <c r="C82" s="42"/>
      <c r="D82" s="42"/>
      <c r="E82" s="42"/>
      <c r="F82" s="42"/>
      <c r="G82" s="185"/>
      <c r="H82" s="42"/>
    </row>
    <row r="83" spans="1:8">
      <c r="A83" s="42"/>
      <c r="B83" s="42"/>
      <c r="C83" s="42"/>
      <c r="D83" s="42"/>
      <c r="E83" s="42"/>
      <c r="F83" s="42"/>
      <c r="G83" s="185"/>
      <c r="H83" s="42"/>
    </row>
    <row r="84" spans="1:8">
      <c r="A84" s="42"/>
      <c r="B84" s="42"/>
      <c r="C84" s="42"/>
      <c r="D84" s="42"/>
      <c r="E84" s="42"/>
      <c r="F84" s="42"/>
      <c r="G84" s="185"/>
      <c r="H84" s="42"/>
    </row>
    <row r="85" spans="1:8">
      <c r="A85" s="42"/>
      <c r="B85" s="42"/>
      <c r="C85" s="42"/>
      <c r="D85" s="42"/>
      <c r="E85" s="42"/>
      <c r="F85" s="42"/>
      <c r="G85" s="185"/>
      <c r="H85" s="42"/>
    </row>
    <row r="86" spans="1:8">
      <c r="A86" s="42"/>
      <c r="B86" s="42"/>
      <c r="C86" s="42"/>
      <c r="D86" s="42"/>
      <c r="E86" s="42"/>
      <c r="F86" s="42"/>
      <c r="G86" s="185"/>
      <c r="H86" s="42"/>
    </row>
    <row r="87" spans="1:8">
      <c r="A87" s="42"/>
      <c r="B87" s="42"/>
      <c r="C87" s="42"/>
      <c r="D87" s="42"/>
      <c r="E87" s="42"/>
      <c r="F87" s="42"/>
      <c r="G87" s="185"/>
      <c r="H87" s="42"/>
    </row>
    <row r="88" spans="1:8">
      <c r="A88" s="42"/>
      <c r="B88" s="42"/>
      <c r="C88" s="42"/>
      <c r="D88" s="42"/>
      <c r="E88" s="42"/>
      <c r="F88" s="42"/>
      <c r="G88" s="185"/>
      <c r="H88" s="42"/>
    </row>
    <row r="89" spans="1:8">
      <c r="A89" s="42"/>
      <c r="B89" s="42"/>
      <c r="C89" s="42"/>
      <c r="D89" s="42"/>
      <c r="E89" s="42"/>
      <c r="F89" s="42"/>
      <c r="G89" s="185"/>
      <c r="H89" s="42"/>
    </row>
    <row r="90" spans="1:8">
      <c r="A90" s="42"/>
      <c r="B90" s="42"/>
      <c r="C90" s="42"/>
      <c r="D90" s="42"/>
      <c r="E90" s="42"/>
      <c r="F90" s="42"/>
      <c r="G90" s="185"/>
      <c r="H90" s="42"/>
    </row>
    <row r="91" spans="1:8">
      <c r="A91" s="42"/>
      <c r="B91" s="42"/>
      <c r="C91" s="42"/>
      <c r="D91" s="42"/>
      <c r="E91" s="42"/>
      <c r="F91" s="42"/>
      <c r="G91" s="185"/>
      <c r="H91" s="42"/>
    </row>
    <row r="92" spans="1:8">
      <c r="A92" s="42"/>
      <c r="B92" s="42"/>
      <c r="C92" s="42"/>
      <c r="D92" s="42"/>
      <c r="E92" s="42"/>
      <c r="F92" s="42"/>
      <c r="G92" s="185"/>
      <c r="H92" s="42"/>
    </row>
    <row r="93" spans="1:8">
      <c r="A93" s="42"/>
      <c r="B93" s="42"/>
      <c r="C93" s="42"/>
      <c r="D93" s="42"/>
      <c r="E93" s="42"/>
      <c r="F93" s="42"/>
      <c r="G93" s="185"/>
      <c r="H93" s="42"/>
    </row>
    <row r="94" spans="1:8">
      <c r="A94" s="42"/>
      <c r="B94" s="42"/>
      <c r="C94" s="42"/>
      <c r="D94" s="42"/>
      <c r="E94" s="42"/>
      <c r="F94" s="42"/>
      <c r="G94" s="185"/>
      <c r="H94" s="42"/>
    </row>
    <row r="95" spans="1:8">
      <c r="A95" s="42"/>
      <c r="B95" s="42"/>
      <c r="C95" s="42"/>
      <c r="D95" s="42"/>
      <c r="E95" s="42"/>
      <c r="F95" s="42"/>
      <c r="G95" s="185"/>
      <c r="H95" s="42"/>
    </row>
    <row r="96" spans="1:8">
      <c r="A96" s="42"/>
      <c r="B96" s="42"/>
      <c r="C96" s="42"/>
      <c r="D96" s="42"/>
      <c r="E96" s="42"/>
      <c r="F96" s="42"/>
      <c r="G96" s="185"/>
      <c r="H96" s="42"/>
    </row>
    <row r="97" spans="1:8">
      <c r="A97" s="42"/>
      <c r="B97" s="42"/>
      <c r="C97" s="42"/>
      <c r="D97" s="42"/>
      <c r="E97" s="42"/>
      <c r="F97" s="42"/>
      <c r="G97" s="185"/>
      <c r="H97" s="42"/>
    </row>
    <row r="98" spans="1:8">
      <c r="A98" s="42"/>
      <c r="B98" s="42"/>
      <c r="C98" s="42"/>
      <c r="D98" s="42"/>
      <c r="E98" s="42"/>
      <c r="F98" s="42"/>
      <c r="G98" s="185"/>
      <c r="H98" s="42"/>
    </row>
    <row r="99" spans="1:8">
      <c r="A99" s="42"/>
      <c r="B99" s="42"/>
      <c r="C99" s="42"/>
      <c r="D99" s="42"/>
      <c r="E99" s="42"/>
      <c r="F99" s="42"/>
      <c r="G99" s="185"/>
      <c r="H99" s="42"/>
    </row>
    <row r="100" spans="1:8">
      <c r="A100" s="42"/>
      <c r="B100" s="42"/>
      <c r="C100" s="42"/>
      <c r="D100" s="42"/>
      <c r="E100" s="42"/>
      <c r="F100" s="42"/>
      <c r="G100" s="185"/>
      <c r="H100" s="42"/>
    </row>
    <row r="101" spans="1:8">
      <c r="A101" s="42"/>
      <c r="B101" s="42"/>
      <c r="C101" s="42"/>
      <c r="D101" s="42"/>
      <c r="E101" s="42"/>
      <c r="F101" s="42"/>
      <c r="G101" s="185"/>
      <c r="H101" s="42"/>
    </row>
    <row r="102" spans="1:8">
      <c r="A102" s="42"/>
      <c r="B102" s="42"/>
      <c r="C102" s="42"/>
      <c r="D102" s="42"/>
      <c r="E102" s="42"/>
      <c r="F102" s="42"/>
      <c r="G102" s="185"/>
      <c r="H102" s="42"/>
    </row>
    <row r="103" spans="1:8">
      <c r="A103" s="42"/>
      <c r="B103" s="42"/>
      <c r="C103" s="42"/>
      <c r="D103" s="42"/>
      <c r="E103" s="42"/>
      <c r="F103" s="42"/>
      <c r="G103" s="185"/>
      <c r="H103" s="42"/>
    </row>
    <row r="104" spans="1:8">
      <c r="A104" s="42"/>
      <c r="B104" s="42"/>
      <c r="C104" s="42"/>
      <c r="D104" s="42"/>
      <c r="E104" s="42"/>
      <c r="F104" s="42"/>
      <c r="G104" s="185"/>
      <c r="H104" s="42"/>
    </row>
    <row r="105" spans="1:8">
      <c r="A105" s="42"/>
      <c r="B105" s="42"/>
      <c r="C105" s="42"/>
      <c r="D105" s="42"/>
      <c r="E105" s="42"/>
      <c r="F105" s="42"/>
      <c r="G105" s="185"/>
      <c r="H105" s="42"/>
    </row>
    <row r="106" spans="1:8">
      <c r="A106" s="42"/>
      <c r="B106" s="42"/>
      <c r="C106" s="42"/>
      <c r="D106" s="42"/>
      <c r="E106" s="42"/>
      <c r="F106" s="42"/>
      <c r="G106" s="185"/>
      <c r="H106" s="42"/>
    </row>
    <row r="107" spans="1:8">
      <c r="A107" s="42"/>
      <c r="B107" s="42"/>
      <c r="C107" s="42"/>
      <c r="D107" s="42"/>
      <c r="E107" s="42"/>
      <c r="F107" s="42"/>
      <c r="G107" s="185"/>
      <c r="H107" s="42"/>
    </row>
    <row r="108" spans="1:8">
      <c r="A108" s="42"/>
      <c r="B108" s="42"/>
      <c r="C108" s="42"/>
      <c r="D108" s="42"/>
      <c r="E108" s="42"/>
      <c r="F108" s="42"/>
      <c r="G108" s="185"/>
      <c r="H108" s="42"/>
    </row>
    <row r="109" spans="1:8">
      <c r="A109" s="42"/>
      <c r="B109" s="42"/>
      <c r="C109" s="42"/>
      <c r="D109" s="42"/>
      <c r="E109" s="42"/>
      <c r="F109" s="42"/>
      <c r="G109" s="185"/>
      <c r="H109" s="42"/>
    </row>
    <row r="110" spans="1:8">
      <c r="A110" s="42"/>
      <c r="B110" s="42"/>
      <c r="C110" s="42"/>
      <c r="D110" s="42"/>
      <c r="E110" s="42"/>
      <c r="F110" s="42"/>
      <c r="G110" s="185"/>
      <c r="H110" s="42"/>
    </row>
    <row r="111" spans="1:8">
      <c r="A111" s="42"/>
      <c r="B111" s="42"/>
      <c r="C111" s="42"/>
      <c r="D111" s="42"/>
      <c r="E111" s="42"/>
      <c r="F111" s="42"/>
      <c r="G111" s="185"/>
      <c r="H111" s="42"/>
    </row>
    <row r="112" spans="1:8">
      <c r="A112" s="42"/>
      <c r="B112" s="42"/>
      <c r="C112" s="42"/>
      <c r="D112" s="42"/>
      <c r="E112" s="42"/>
      <c r="F112" s="42"/>
      <c r="G112" s="185"/>
      <c r="H112" s="42"/>
    </row>
    <row r="113" spans="1:8">
      <c r="A113" s="42"/>
      <c r="B113" s="42"/>
      <c r="C113" s="42"/>
      <c r="D113" s="42"/>
      <c r="E113" s="42"/>
      <c r="F113" s="42"/>
      <c r="G113" s="185"/>
      <c r="H113" s="42"/>
    </row>
    <row r="114" spans="1:8">
      <c r="A114" s="42"/>
      <c r="B114" s="42"/>
      <c r="C114" s="42"/>
      <c r="D114" s="42"/>
      <c r="E114" s="42"/>
      <c r="F114" s="42"/>
      <c r="G114" s="185"/>
      <c r="H114" s="42"/>
    </row>
    <row r="115" spans="1:8">
      <c r="A115" s="42"/>
      <c r="B115" s="42"/>
      <c r="C115" s="42"/>
      <c r="D115" s="42"/>
      <c r="E115" s="42"/>
      <c r="F115" s="42"/>
      <c r="G115" s="185"/>
      <c r="H115" s="42"/>
    </row>
    <row r="116" spans="1:8">
      <c r="A116" s="42"/>
      <c r="B116" s="42"/>
      <c r="C116" s="42"/>
      <c r="D116" s="42"/>
      <c r="E116" s="42"/>
      <c r="F116" s="42"/>
      <c r="G116" s="185"/>
      <c r="H116" s="42"/>
    </row>
    <row r="117" spans="1:8">
      <c r="A117" s="42"/>
      <c r="B117" s="42"/>
      <c r="C117" s="42"/>
      <c r="D117" s="42"/>
      <c r="E117" s="42"/>
      <c r="F117" s="42"/>
      <c r="G117" s="185"/>
      <c r="H117" s="42"/>
    </row>
    <row r="118" spans="1:8">
      <c r="A118" s="42"/>
      <c r="B118" s="42"/>
      <c r="C118" s="42"/>
      <c r="D118" s="42"/>
      <c r="E118" s="42"/>
      <c r="F118" s="42"/>
      <c r="G118" s="185"/>
      <c r="H118" s="42"/>
    </row>
    <row r="119" spans="1:8">
      <c r="A119" s="42"/>
      <c r="B119" s="42"/>
      <c r="C119" s="42"/>
      <c r="D119" s="42"/>
      <c r="E119" s="42"/>
      <c r="F119" s="42"/>
      <c r="G119" s="185"/>
      <c r="H119" s="42"/>
    </row>
    <row r="120" spans="1:8">
      <c r="A120" s="42"/>
      <c r="B120" s="42"/>
      <c r="C120" s="42"/>
      <c r="D120" s="42"/>
      <c r="E120" s="42"/>
      <c r="F120" s="42"/>
      <c r="G120" s="185"/>
      <c r="H120" s="42"/>
    </row>
    <row r="121" spans="1:8">
      <c r="A121" s="42"/>
      <c r="B121" s="42"/>
      <c r="C121" s="42"/>
      <c r="D121" s="42"/>
      <c r="E121" s="42"/>
      <c r="F121" s="42"/>
      <c r="G121" s="185"/>
      <c r="H121" s="42"/>
    </row>
    <row r="122" spans="1:8">
      <c r="A122" s="42"/>
      <c r="B122" s="42"/>
      <c r="C122" s="42"/>
      <c r="D122" s="42"/>
      <c r="E122" s="42"/>
      <c r="F122" s="42"/>
      <c r="G122" s="185"/>
      <c r="H122" s="42"/>
    </row>
    <row r="123" spans="1:8">
      <c r="A123" s="42"/>
      <c r="B123" s="42"/>
      <c r="C123" s="42"/>
      <c r="D123" s="42"/>
      <c r="E123" s="42"/>
      <c r="F123" s="42"/>
      <c r="G123" s="185"/>
      <c r="H123" s="42"/>
    </row>
    <row r="124" spans="1:8">
      <c r="A124" s="42"/>
      <c r="B124" s="42"/>
      <c r="C124" s="42"/>
      <c r="D124" s="42"/>
      <c r="E124" s="42"/>
      <c r="F124" s="42"/>
      <c r="G124" s="185"/>
      <c r="H124" s="42"/>
    </row>
    <row r="125" spans="1:8">
      <c r="A125" s="42"/>
      <c r="B125" s="42"/>
      <c r="C125" s="42"/>
      <c r="D125" s="42"/>
      <c r="E125" s="42"/>
      <c r="F125" s="42"/>
      <c r="G125" s="185"/>
      <c r="H125" s="42"/>
    </row>
    <row r="126" spans="1:8">
      <c r="A126" s="42"/>
      <c r="B126" s="42"/>
      <c r="C126" s="42"/>
      <c r="D126" s="42"/>
      <c r="E126" s="42"/>
      <c r="F126" s="42"/>
      <c r="G126" s="185"/>
      <c r="H126" s="42"/>
    </row>
    <row r="127" spans="1:8">
      <c r="A127" s="42"/>
      <c r="B127" s="42"/>
      <c r="C127" s="42"/>
      <c r="D127" s="42"/>
      <c r="E127" s="42"/>
      <c r="F127" s="42"/>
      <c r="G127" s="185"/>
      <c r="H127" s="42"/>
    </row>
    <row r="128" spans="1:8">
      <c r="A128" s="42"/>
      <c r="B128" s="42"/>
      <c r="C128" s="42"/>
      <c r="D128" s="42"/>
      <c r="E128" s="42"/>
      <c r="F128" s="42"/>
      <c r="G128" s="185"/>
      <c r="H128" s="42"/>
    </row>
    <row r="129" spans="1:8">
      <c r="A129" s="42"/>
      <c r="B129" s="42"/>
      <c r="C129" s="42"/>
      <c r="D129" s="42"/>
      <c r="E129" s="42"/>
      <c r="F129" s="42"/>
      <c r="G129" s="185"/>
      <c r="H129" s="42"/>
    </row>
    <row r="130" spans="1:8">
      <c r="A130" s="42"/>
      <c r="B130" s="42"/>
      <c r="C130" s="42"/>
      <c r="D130" s="42"/>
      <c r="E130" s="42"/>
      <c r="F130" s="42"/>
      <c r="G130" s="185"/>
      <c r="H130" s="42"/>
    </row>
    <row r="131" spans="1:8">
      <c r="A131" s="42"/>
      <c r="B131" s="42"/>
      <c r="C131" s="42"/>
      <c r="D131" s="42"/>
      <c r="E131" s="42"/>
      <c r="F131" s="42"/>
      <c r="G131" s="185"/>
      <c r="H131" s="42"/>
    </row>
    <row r="132" spans="1:8">
      <c r="A132" s="42"/>
      <c r="B132" s="42"/>
      <c r="C132" s="42"/>
      <c r="D132" s="42"/>
      <c r="E132" s="42"/>
      <c r="F132" s="42"/>
      <c r="G132" s="185"/>
      <c r="H132" s="42"/>
    </row>
    <row r="133" spans="1:8">
      <c r="A133" s="42"/>
      <c r="B133" s="42"/>
      <c r="C133" s="42"/>
      <c r="D133" s="42"/>
      <c r="E133" s="42"/>
      <c r="F133" s="42"/>
      <c r="G133" s="185"/>
      <c r="H133" s="42"/>
    </row>
    <row r="134" spans="1:8">
      <c r="A134" s="42"/>
      <c r="B134" s="42"/>
      <c r="C134" s="42"/>
      <c r="D134" s="42"/>
      <c r="E134" s="42"/>
      <c r="F134" s="42"/>
      <c r="G134" s="185"/>
      <c r="H134" s="42"/>
    </row>
    <row r="135" spans="1:8">
      <c r="A135" s="42"/>
      <c r="B135" s="42"/>
      <c r="C135" s="42"/>
      <c r="D135" s="42"/>
      <c r="E135" s="42"/>
      <c r="F135" s="42"/>
      <c r="G135" s="185"/>
      <c r="H135" s="42"/>
    </row>
    <row r="136" spans="1:8">
      <c r="A136" s="42"/>
      <c r="B136" s="42"/>
      <c r="C136" s="42"/>
      <c r="D136" s="42"/>
      <c r="E136" s="42"/>
      <c r="F136" s="42"/>
      <c r="G136" s="185"/>
      <c r="H136" s="42"/>
    </row>
    <row r="137" spans="1:8">
      <c r="A137" s="186"/>
      <c r="B137" s="186"/>
      <c r="C137" s="186"/>
      <c r="D137" s="186"/>
      <c r="E137" s="186"/>
      <c r="F137" s="186"/>
      <c r="G137" s="187"/>
      <c r="H137" s="186"/>
    </row>
    <row r="138" spans="1:8">
      <c r="A138" s="186"/>
      <c r="B138" s="186"/>
      <c r="C138" s="186"/>
      <c r="D138" s="186"/>
      <c r="E138" s="186"/>
      <c r="F138" s="186"/>
      <c r="G138" s="187"/>
      <c r="H138" s="186"/>
    </row>
    <row r="139" spans="1:8">
      <c r="A139" s="186"/>
      <c r="B139" s="186"/>
      <c r="C139" s="186"/>
      <c r="D139" s="186"/>
      <c r="E139" s="186"/>
      <c r="F139" s="186"/>
      <c r="G139" s="187"/>
      <c r="H139" s="186"/>
    </row>
    <row r="140" spans="1:8">
      <c r="A140" s="186"/>
      <c r="B140" s="186"/>
      <c r="C140" s="186"/>
      <c r="D140" s="186"/>
      <c r="E140" s="186"/>
      <c r="F140" s="186"/>
      <c r="G140" s="187"/>
      <c r="H140" s="186"/>
    </row>
    <row r="141" spans="1:8">
      <c r="A141" s="186"/>
      <c r="B141" s="186"/>
      <c r="C141" s="186"/>
      <c r="D141" s="186"/>
      <c r="E141" s="186"/>
      <c r="F141" s="186"/>
      <c r="G141" s="187"/>
      <c r="H141" s="186"/>
    </row>
    <row r="142" spans="1:8">
      <c r="A142" s="186"/>
      <c r="B142" s="186"/>
      <c r="C142" s="186"/>
      <c r="D142" s="186"/>
      <c r="E142" s="186"/>
      <c r="F142" s="186"/>
      <c r="G142" s="187"/>
      <c r="H142" s="186"/>
    </row>
    <row r="143" spans="1:8">
      <c r="A143" s="186"/>
      <c r="B143" s="186"/>
      <c r="C143" s="186"/>
      <c r="D143" s="186"/>
      <c r="E143" s="186"/>
      <c r="F143" s="186"/>
      <c r="G143" s="187"/>
      <c r="H143" s="186"/>
    </row>
    <row r="144" spans="1:8">
      <c r="A144" s="186"/>
      <c r="B144" s="186"/>
      <c r="C144" s="186"/>
      <c r="D144" s="186"/>
      <c r="E144" s="186"/>
      <c r="F144" s="186"/>
      <c r="G144" s="187"/>
      <c r="H144" s="186"/>
    </row>
    <row r="145" spans="1:8">
      <c r="A145" s="186"/>
      <c r="B145" s="186"/>
      <c r="C145" s="186"/>
      <c r="D145" s="186"/>
      <c r="E145" s="186"/>
      <c r="F145" s="186"/>
      <c r="G145" s="187"/>
      <c r="H145" s="186"/>
    </row>
    <row r="146" spans="1:8">
      <c r="A146" s="186"/>
      <c r="B146" s="186"/>
      <c r="C146" s="186"/>
      <c r="D146" s="186"/>
      <c r="E146" s="186"/>
      <c r="F146" s="186"/>
      <c r="G146" s="187"/>
      <c r="H146" s="186"/>
    </row>
    <row r="147" spans="1:8">
      <c r="A147" s="186"/>
      <c r="B147" s="186"/>
      <c r="C147" s="186"/>
      <c r="D147" s="186"/>
      <c r="E147" s="186"/>
      <c r="F147" s="186"/>
      <c r="G147" s="187"/>
      <c r="H147" s="186"/>
    </row>
    <row r="148" spans="1:8">
      <c r="A148" s="186"/>
      <c r="B148" s="186"/>
      <c r="C148" s="186"/>
      <c r="D148" s="186"/>
      <c r="E148" s="186"/>
      <c r="F148" s="186"/>
      <c r="G148" s="187"/>
      <c r="H148" s="186"/>
    </row>
    <row r="149" spans="1:8">
      <c r="A149" s="186"/>
      <c r="B149" s="186"/>
      <c r="C149" s="186"/>
      <c r="D149" s="186"/>
      <c r="E149" s="186"/>
      <c r="F149" s="186"/>
      <c r="G149" s="187"/>
      <c r="H149" s="186"/>
    </row>
    <row r="150" spans="1:8">
      <c r="A150" s="186"/>
      <c r="B150" s="186"/>
      <c r="C150" s="186"/>
      <c r="D150" s="186"/>
      <c r="E150" s="186"/>
      <c r="F150" s="186"/>
      <c r="G150" s="187"/>
      <c r="H150" s="186"/>
    </row>
    <row r="151" spans="1:8">
      <c r="A151" s="186"/>
      <c r="B151" s="186"/>
      <c r="C151" s="186"/>
      <c r="D151" s="186"/>
      <c r="E151" s="186"/>
      <c r="F151" s="186"/>
      <c r="G151" s="187"/>
      <c r="H151" s="186"/>
    </row>
    <row r="152" spans="1:8">
      <c r="A152" s="186"/>
      <c r="B152" s="186"/>
      <c r="C152" s="186"/>
      <c r="D152" s="186"/>
      <c r="E152" s="186"/>
      <c r="F152" s="186"/>
      <c r="G152" s="187"/>
      <c r="H152" s="186"/>
    </row>
    <row r="153" spans="1:8">
      <c r="A153" s="186"/>
      <c r="B153" s="186"/>
      <c r="C153" s="186"/>
      <c r="D153" s="186"/>
      <c r="E153" s="186"/>
      <c r="F153" s="186"/>
      <c r="G153" s="187"/>
      <c r="H153" s="186"/>
    </row>
    <row r="154" spans="1:8">
      <c r="A154" s="186"/>
      <c r="B154" s="186"/>
      <c r="C154" s="186"/>
      <c r="D154" s="186"/>
      <c r="E154" s="186"/>
      <c r="F154" s="186"/>
      <c r="G154" s="187"/>
      <c r="H154" s="186"/>
    </row>
    <row r="155" spans="1:8">
      <c r="A155" s="186"/>
      <c r="B155" s="186"/>
      <c r="C155" s="186"/>
      <c r="D155" s="186"/>
      <c r="E155" s="186"/>
      <c r="F155" s="186"/>
      <c r="G155" s="187"/>
      <c r="H155" s="186"/>
    </row>
    <row r="156" spans="1:8">
      <c r="A156" s="186"/>
      <c r="B156" s="186"/>
      <c r="C156" s="186"/>
      <c r="D156" s="186"/>
      <c r="E156" s="186"/>
      <c r="F156" s="186"/>
      <c r="G156" s="187"/>
      <c r="H156" s="186"/>
    </row>
    <row r="157" spans="1:8">
      <c r="A157" s="186"/>
      <c r="B157" s="186"/>
      <c r="C157" s="186"/>
      <c r="D157" s="186"/>
      <c r="E157" s="186"/>
      <c r="F157" s="186"/>
      <c r="G157" s="187"/>
      <c r="H157" s="186"/>
    </row>
    <row r="158" spans="1:8">
      <c r="A158" s="186"/>
      <c r="B158" s="186"/>
      <c r="C158" s="186"/>
      <c r="D158" s="186"/>
      <c r="E158" s="186"/>
      <c r="F158" s="186"/>
      <c r="G158" s="187"/>
      <c r="H158" s="186"/>
    </row>
    <row r="159" spans="1:8">
      <c r="A159" s="186"/>
      <c r="B159" s="186"/>
      <c r="C159" s="186"/>
      <c r="D159" s="186"/>
      <c r="E159" s="186"/>
      <c r="F159" s="186"/>
      <c r="G159" s="187"/>
      <c r="H159" s="186"/>
    </row>
    <row r="160" spans="1:8">
      <c r="A160" s="186"/>
      <c r="B160" s="186"/>
      <c r="C160" s="186"/>
      <c r="D160" s="186"/>
      <c r="E160" s="186"/>
      <c r="F160" s="186"/>
      <c r="G160" s="187"/>
      <c r="H160" s="186"/>
    </row>
    <row r="161" spans="1:8">
      <c r="A161" s="186"/>
      <c r="B161" s="186"/>
      <c r="C161" s="186"/>
      <c r="D161" s="186"/>
      <c r="E161" s="186"/>
      <c r="F161" s="186"/>
      <c r="G161" s="187"/>
      <c r="H161" s="186"/>
    </row>
    <row r="162" spans="1:8">
      <c r="A162" s="186"/>
      <c r="B162" s="186"/>
      <c r="C162" s="186"/>
      <c r="D162" s="186"/>
      <c r="E162" s="186"/>
      <c r="F162" s="186"/>
      <c r="G162" s="187"/>
      <c r="H162" s="186"/>
    </row>
    <row r="163" spans="1:8">
      <c r="A163" s="186"/>
      <c r="B163" s="186"/>
      <c r="C163" s="186"/>
      <c r="D163" s="186"/>
      <c r="E163" s="186"/>
      <c r="F163" s="186"/>
      <c r="G163" s="187"/>
      <c r="H163" s="186"/>
    </row>
  </sheetData>
  <mergeCells count="19">
    <mergeCell ref="H6:H9"/>
    <mergeCell ref="B7:C7"/>
    <mergeCell ref="D7:E7"/>
    <mergeCell ref="F7:G7"/>
    <mergeCell ref="C8:C9"/>
    <mergeCell ref="E8:E9"/>
    <mergeCell ref="A42:D42"/>
    <mergeCell ref="E42:H42"/>
    <mergeCell ref="G8:G9"/>
    <mergeCell ref="B36:C36"/>
    <mergeCell ref="D36:E36"/>
    <mergeCell ref="F36:G36"/>
    <mergeCell ref="B37:C37"/>
    <mergeCell ref="D37:E37"/>
    <mergeCell ref="F37:G37"/>
    <mergeCell ref="A6:A9"/>
    <mergeCell ref="B6:C6"/>
    <mergeCell ref="D6:E6"/>
    <mergeCell ref="F6:G6"/>
  </mergeCells>
  <hyperlinks>
    <hyperlink ref="J1" location="obsah!A1" display="Obsah"/>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heetViews>
  <sheetFormatPr defaultColWidth="9.140625" defaultRowHeight="12.75"/>
  <cols>
    <col min="1" max="1" width="18.85546875" style="113" customWidth="1"/>
    <col min="2" max="8" width="8.140625" style="113" customWidth="1"/>
    <col min="9" max="9" width="19.140625" style="113" customWidth="1"/>
    <col min="10" max="16384" width="9.140625" style="113"/>
  </cols>
  <sheetData>
    <row r="1" spans="1:11" ht="15" customHeight="1">
      <c r="A1" s="112" t="s">
        <v>14</v>
      </c>
      <c r="I1" s="7" t="s">
        <v>15</v>
      </c>
      <c r="K1" s="373" t="s">
        <v>640</v>
      </c>
    </row>
    <row r="2" spans="1:11" ht="9" customHeight="1">
      <c r="A2" s="112"/>
      <c r="I2" s="7"/>
    </row>
    <row r="3" spans="1:11" ht="15" customHeight="1">
      <c r="A3" s="517" t="s">
        <v>542</v>
      </c>
      <c r="B3" s="517"/>
      <c r="C3" s="517"/>
      <c r="D3" s="517"/>
      <c r="E3" s="517"/>
      <c r="F3" s="517"/>
      <c r="G3" s="517"/>
      <c r="H3" s="517"/>
      <c r="I3" s="517"/>
    </row>
    <row r="4" spans="1:11" ht="15" customHeight="1">
      <c r="A4" s="114" t="s">
        <v>543</v>
      </c>
    </row>
    <row r="5" spans="1:11" ht="15" customHeight="1">
      <c r="A5" s="518" t="s">
        <v>125</v>
      </c>
      <c r="B5" s="518"/>
      <c r="C5" s="518"/>
      <c r="D5" s="518"/>
      <c r="E5" s="519" t="s">
        <v>126</v>
      </c>
      <c r="F5" s="519"/>
      <c r="G5" s="519"/>
      <c r="H5" s="519"/>
      <c r="I5" s="519"/>
    </row>
    <row r="6" spans="1:11" ht="15" customHeight="1">
      <c r="A6" s="115" t="s">
        <v>127</v>
      </c>
      <c r="B6" s="115"/>
      <c r="C6" s="116"/>
      <c r="D6" s="117"/>
      <c r="E6" s="117"/>
      <c r="F6" s="117"/>
      <c r="G6" s="117"/>
      <c r="H6" s="117"/>
      <c r="I6" s="118" t="s">
        <v>128</v>
      </c>
    </row>
    <row r="7" spans="1:11" ht="15" customHeight="1" thickBot="1">
      <c r="A7" s="115" t="s">
        <v>625</v>
      </c>
      <c r="B7" s="8"/>
      <c r="C7" s="8"/>
      <c r="D7" s="117"/>
      <c r="E7" s="117"/>
      <c r="F7" s="117"/>
      <c r="G7" s="117"/>
      <c r="H7" s="117"/>
      <c r="I7" s="118" t="s">
        <v>626</v>
      </c>
    </row>
    <row r="8" spans="1:11" ht="17.25" customHeight="1" thickBot="1">
      <c r="A8" s="119" t="s">
        <v>54</v>
      </c>
      <c r="B8" s="120">
        <v>2000</v>
      </c>
      <c r="C8" s="121">
        <v>2005</v>
      </c>
      <c r="D8" s="121">
        <v>2010</v>
      </c>
      <c r="E8" s="121">
        <v>2015</v>
      </c>
      <c r="F8" s="121">
        <v>2019</v>
      </c>
      <c r="G8" s="121">
        <v>2020</v>
      </c>
      <c r="H8" s="121">
        <v>2021</v>
      </c>
      <c r="I8" s="122" t="s">
        <v>55</v>
      </c>
    </row>
    <row r="9" spans="1:11" ht="15" customHeight="1">
      <c r="A9" s="123" t="s">
        <v>129</v>
      </c>
      <c r="B9" s="124">
        <f t="shared" ref="B9:E9" si="0">B11+B10</f>
        <v>110808</v>
      </c>
      <c r="C9" s="124">
        <f t="shared" si="0"/>
        <v>87008</v>
      </c>
      <c r="D9" s="124">
        <f t="shared" si="0"/>
        <v>49088</v>
      </c>
      <c r="E9" s="124">
        <f t="shared" si="0"/>
        <v>43835</v>
      </c>
      <c r="F9" s="124">
        <v>37305</v>
      </c>
      <c r="G9" s="124">
        <v>35052</v>
      </c>
      <c r="H9" s="124">
        <v>32916</v>
      </c>
      <c r="I9" s="125" t="s">
        <v>130</v>
      </c>
    </row>
    <row r="10" spans="1:11" ht="12" customHeight="1">
      <c r="A10" s="9" t="s">
        <v>9</v>
      </c>
      <c r="B10" s="126">
        <v>12717</v>
      </c>
      <c r="C10" s="127">
        <v>12690</v>
      </c>
      <c r="D10" s="127">
        <v>7058</v>
      </c>
      <c r="E10" s="127">
        <v>7245</v>
      </c>
      <c r="F10" s="128">
        <v>6961</v>
      </c>
      <c r="G10" s="128">
        <v>6448</v>
      </c>
      <c r="H10" s="128">
        <v>5870</v>
      </c>
      <c r="I10" s="129" t="s">
        <v>2</v>
      </c>
    </row>
    <row r="11" spans="1:11" ht="12" customHeight="1">
      <c r="A11" s="9" t="s">
        <v>11</v>
      </c>
      <c r="B11" s="126">
        <v>98091</v>
      </c>
      <c r="C11" s="127">
        <v>74318</v>
      </c>
      <c r="D11" s="127">
        <v>42030</v>
      </c>
      <c r="E11" s="127">
        <v>36590</v>
      </c>
      <c r="F11" s="128">
        <v>30344</v>
      </c>
      <c r="G11" s="128">
        <v>28604</v>
      </c>
      <c r="H11" s="128">
        <v>27046</v>
      </c>
      <c r="I11" s="129" t="s">
        <v>3</v>
      </c>
    </row>
    <row r="12" spans="1:11" ht="15" customHeight="1">
      <c r="A12" s="130" t="s">
        <v>131</v>
      </c>
      <c r="B12" s="131">
        <f t="shared" ref="B12:E12" si="1">B14+B13</f>
        <v>86074</v>
      </c>
      <c r="C12" s="131">
        <f t="shared" si="1"/>
        <v>75223</v>
      </c>
      <c r="D12" s="131">
        <f t="shared" si="1"/>
        <v>42933</v>
      </c>
      <c r="E12" s="131">
        <f t="shared" si="1"/>
        <v>39452</v>
      </c>
      <c r="F12" s="131">
        <v>32965</v>
      </c>
      <c r="G12" s="131">
        <v>30941</v>
      </c>
      <c r="H12" s="131">
        <v>28912</v>
      </c>
      <c r="I12" s="132" t="s">
        <v>132</v>
      </c>
    </row>
    <row r="13" spans="1:11" ht="12" customHeight="1">
      <c r="A13" s="9" t="s">
        <v>9</v>
      </c>
      <c r="B13" s="126">
        <v>9339</v>
      </c>
      <c r="C13" s="127">
        <v>10391</v>
      </c>
      <c r="D13" s="127">
        <v>5806</v>
      </c>
      <c r="E13" s="127">
        <v>6264</v>
      </c>
      <c r="F13" s="128">
        <v>5916</v>
      </c>
      <c r="G13" s="128">
        <v>5375</v>
      </c>
      <c r="H13" s="128">
        <v>4937</v>
      </c>
      <c r="I13" s="129" t="s">
        <v>2</v>
      </c>
    </row>
    <row r="14" spans="1:11" ht="12" customHeight="1">
      <c r="A14" s="9" t="s">
        <v>11</v>
      </c>
      <c r="B14" s="133">
        <v>76735</v>
      </c>
      <c r="C14" s="127">
        <v>64832</v>
      </c>
      <c r="D14" s="127">
        <v>37127</v>
      </c>
      <c r="E14" s="127">
        <v>33188</v>
      </c>
      <c r="F14" s="128">
        <f>F12-F13</f>
        <v>27049</v>
      </c>
      <c r="G14" s="128">
        <v>25566</v>
      </c>
      <c r="H14" s="128">
        <v>23975</v>
      </c>
      <c r="I14" s="129" t="s">
        <v>3</v>
      </c>
    </row>
    <row r="15" spans="1:11" ht="22.9" customHeight="1">
      <c r="A15" s="134" t="s">
        <v>133</v>
      </c>
      <c r="B15" s="135" t="s">
        <v>134</v>
      </c>
      <c r="C15" s="131">
        <f t="shared" ref="C15:E15" si="2">C17+C16</f>
        <v>21092</v>
      </c>
      <c r="D15" s="131">
        <f t="shared" si="2"/>
        <v>52045</v>
      </c>
      <c r="E15" s="131">
        <f t="shared" si="2"/>
        <v>47586</v>
      </c>
      <c r="F15" s="131">
        <v>39979</v>
      </c>
      <c r="G15" s="131">
        <v>32723</v>
      </c>
      <c r="H15" s="131">
        <v>31386</v>
      </c>
      <c r="I15" s="136" t="s">
        <v>135</v>
      </c>
    </row>
    <row r="16" spans="1:11" ht="12" customHeight="1">
      <c r="A16" s="9" t="s">
        <v>9</v>
      </c>
      <c r="B16" s="137" t="s">
        <v>134</v>
      </c>
      <c r="C16" s="127">
        <v>2196</v>
      </c>
      <c r="D16" s="127">
        <v>6168</v>
      </c>
      <c r="E16" s="127">
        <v>6833</v>
      </c>
      <c r="F16" s="128">
        <v>6320</v>
      </c>
      <c r="G16" s="128">
        <v>4764</v>
      </c>
      <c r="H16" s="128">
        <v>4569</v>
      </c>
      <c r="I16" s="129" t="s">
        <v>2</v>
      </c>
    </row>
    <row r="17" spans="1:9" ht="12" customHeight="1">
      <c r="A17" s="9" t="s">
        <v>11</v>
      </c>
      <c r="B17" s="137" t="s">
        <v>134</v>
      </c>
      <c r="C17" s="127">
        <v>18896</v>
      </c>
      <c r="D17" s="127">
        <v>45877</v>
      </c>
      <c r="E17" s="127">
        <v>40753</v>
      </c>
      <c r="F17" s="128">
        <f>F15-F16</f>
        <v>33659</v>
      </c>
      <c r="G17" s="128">
        <v>27959</v>
      </c>
      <c r="H17" s="128">
        <v>26817</v>
      </c>
      <c r="I17" s="129" t="s">
        <v>3</v>
      </c>
    </row>
    <row r="18" spans="1:9" ht="23.25" customHeight="1">
      <c r="A18" s="134" t="s">
        <v>136</v>
      </c>
      <c r="B18" s="138" t="s">
        <v>134</v>
      </c>
      <c r="C18" s="139">
        <v>20544</v>
      </c>
      <c r="D18" s="139">
        <v>49874</v>
      </c>
      <c r="E18" s="139">
        <v>44875</v>
      </c>
      <c r="F18" s="131">
        <v>37606</v>
      </c>
      <c r="G18" s="131">
        <v>30911</v>
      </c>
      <c r="H18" s="131">
        <v>29805</v>
      </c>
      <c r="I18" s="136" t="s">
        <v>137</v>
      </c>
    </row>
    <row r="19" spans="1:9" ht="10.9" customHeight="1">
      <c r="A19" s="9" t="s">
        <v>9</v>
      </c>
      <c r="B19" s="137" t="s">
        <v>134</v>
      </c>
      <c r="C19" s="127">
        <v>2050</v>
      </c>
      <c r="D19" s="127">
        <v>5720</v>
      </c>
      <c r="E19" s="127">
        <v>6137</v>
      </c>
      <c r="F19" s="128">
        <v>5670</v>
      </c>
      <c r="G19" s="128">
        <v>4291</v>
      </c>
      <c r="H19" s="128">
        <v>4172</v>
      </c>
      <c r="I19" s="129" t="s">
        <v>2</v>
      </c>
    </row>
    <row r="20" spans="1:9" ht="10.9" customHeight="1">
      <c r="A20" s="9" t="s">
        <v>11</v>
      </c>
      <c r="B20" s="137" t="s">
        <v>134</v>
      </c>
      <c r="C20" s="127">
        <v>18494</v>
      </c>
      <c r="D20" s="127">
        <v>44154</v>
      </c>
      <c r="E20" s="127">
        <v>38738</v>
      </c>
      <c r="F20" s="128">
        <v>31936</v>
      </c>
      <c r="G20" s="128">
        <v>26620</v>
      </c>
      <c r="H20" s="128">
        <v>25633</v>
      </c>
      <c r="I20" s="129" t="s">
        <v>3</v>
      </c>
    </row>
    <row r="21" spans="1:9" ht="15" customHeight="1">
      <c r="A21" s="130" t="s">
        <v>138</v>
      </c>
      <c r="B21" s="131">
        <v>63211</v>
      </c>
      <c r="C21" s="131">
        <v>67561</v>
      </c>
      <c r="D21" s="131">
        <v>70651</v>
      </c>
      <c r="E21" s="131">
        <v>65569</v>
      </c>
      <c r="F21" s="131">
        <v>55594</v>
      </c>
      <c r="G21" s="131">
        <v>48558</v>
      </c>
      <c r="H21" s="131">
        <v>49647</v>
      </c>
      <c r="I21" s="140" t="s">
        <v>139</v>
      </c>
    </row>
    <row r="22" spans="1:9" ht="12" customHeight="1">
      <c r="A22" s="9" t="s">
        <v>9</v>
      </c>
      <c r="B22" s="126">
        <v>6961</v>
      </c>
      <c r="C22" s="127">
        <v>8937</v>
      </c>
      <c r="D22" s="127">
        <v>9186</v>
      </c>
      <c r="E22" s="127">
        <v>9882</v>
      </c>
      <c r="F22" s="128">
        <v>9448</v>
      </c>
      <c r="G22" s="128">
        <v>7935</v>
      </c>
      <c r="H22" s="128">
        <v>7887</v>
      </c>
      <c r="I22" s="129" t="s">
        <v>2</v>
      </c>
    </row>
    <row r="23" spans="1:9" ht="12" customHeight="1">
      <c r="A23" s="9" t="s">
        <v>11</v>
      </c>
      <c r="B23" s="128">
        <v>56250</v>
      </c>
      <c r="C23" s="128">
        <v>58624</v>
      </c>
      <c r="D23" s="128">
        <v>61465</v>
      </c>
      <c r="E23" s="128">
        <v>55687</v>
      </c>
      <c r="F23" s="128">
        <v>46146</v>
      </c>
      <c r="G23" s="128">
        <v>40623</v>
      </c>
      <c r="H23" s="128">
        <v>41760</v>
      </c>
      <c r="I23" s="129" t="s">
        <v>3</v>
      </c>
    </row>
    <row r="24" spans="1:9" ht="15" customHeight="1">
      <c r="A24" s="130" t="s">
        <v>140</v>
      </c>
      <c r="B24" s="141">
        <v>20698</v>
      </c>
      <c r="C24" s="141">
        <v>18937</v>
      </c>
      <c r="D24" s="141">
        <v>21892</v>
      </c>
      <c r="E24" s="141">
        <v>20810</v>
      </c>
      <c r="F24" s="141">
        <v>21048</v>
      </c>
      <c r="G24" s="135" t="s">
        <v>134</v>
      </c>
      <c r="H24" s="141">
        <v>18748</v>
      </c>
      <c r="I24" s="140" t="s">
        <v>141</v>
      </c>
    </row>
    <row r="25" spans="1:9" ht="23.25" customHeight="1">
      <c r="A25" s="142" t="s">
        <v>142</v>
      </c>
      <c r="B25" s="141">
        <v>18164</v>
      </c>
      <c r="C25" s="141">
        <v>17359</v>
      </c>
      <c r="D25" s="141">
        <v>20292</v>
      </c>
      <c r="E25" s="141">
        <v>19140</v>
      </c>
      <c r="F25" s="141">
        <v>19254</v>
      </c>
      <c r="G25" s="135" t="s">
        <v>134</v>
      </c>
      <c r="H25" s="141">
        <v>17352</v>
      </c>
      <c r="I25" s="143" t="s">
        <v>143</v>
      </c>
    </row>
    <row r="26" spans="1:9" ht="10.9" customHeight="1">
      <c r="A26" s="144" t="s">
        <v>9</v>
      </c>
      <c r="B26" s="145">
        <v>781</v>
      </c>
      <c r="C26" s="128">
        <v>847</v>
      </c>
      <c r="D26" s="128">
        <v>1213</v>
      </c>
      <c r="E26" s="128">
        <v>1334</v>
      </c>
      <c r="F26" s="128">
        <v>1655</v>
      </c>
      <c r="G26" s="146" t="s">
        <v>134</v>
      </c>
      <c r="H26" s="145">
        <v>1446</v>
      </c>
      <c r="I26" s="10" t="s">
        <v>2</v>
      </c>
    </row>
    <row r="27" spans="1:9" ht="10.9" customHeight="1">
      <c r="A27" s="144" t="s">
        <v>10</v>
      </c>
      <c r="B27" s="145">
        <v>17383</v>
      </c>
      <c r="C27" s="128">
        <v>16512</v>
      </c>
      <c r="D27" s="128">
        <v>19079</v>
      </c>
      <c r="E27" s="128">
        <v>17806</v>
      </c>
      <c r="F27" s="128">
        <v>17599</v>
      </c>
      <c r="G27" s="146" t="s">
        <v>134</v>
      </c>
      <c r="H27" s="145">
        <v>15906</v>
      </c>
      <c r="I27" s="10" t="s">
        <v>3</v>
      </c>
    </row>
    <row r="28" spans="1:9">
      <c r="A28" s="9" t="s">
        <v>144</v>
      </c>
      <c r="B28" s="147"/>
      <c r="C28" s="147"/>
      <c r="D28" s="147"/>
      <c r="E28" s="147"/>
      <c r="F28" s="147"/>
      <c r="G28" s="146" t="s">
        <v>134</v>
      </c>
      <c r="H28" s="145"/>
      <c r="I28" s="129" t="s">
        <v>145</v>
      </c>
    </row>
    <row r="29" spans="1:9" ht="10.9" customHeight="1">
      <c r="A29" s="144" t="s">
        <v>9</v>
      </c>
      <c r="B29" s="145">
        <v>231</v>
      </c>
      <c r="C29" s="128">
        <v>132</v>
      </c>
      <c r="D29" s="128">
        <v>129</v>
      </c>
      <c r="E29" s="128">
        <v>109</v>
      </c>
      <c r="F29" s="128">
        <v>115</v>
      </c>
      <c r="G29" s="146" t="s">
        <v>134</v>
      </c>
      <c r="H29" s="145">
        <v>76</v>
      </c>
      <c r="I29" s="10" t="s">
        <v>2</v>
      </c>
    </row>
    <row r="30" spans="1:9" ht="10.9" customHeight="1">
      <c r="A30" s="144" t="s">
        <v>10</v>
      </c>
      <c r="B30" s="145">
        <v>3919</v>
      </c>
      <c r="C30" s="128">
        <v>2065</v>
      </c>
      <c r="D30" s="128">
        <v>1765</v>
      </c>
      <c r="E30" s="128">
        <v>1356</v>
      </c>
      <c r="F30" s="128">
        <v>1192</v>
      </c>
      <c r="G30" s="146" t="s">
        <v>134</v>
      </c>
      <c r="H30" s="145">
        <v>967</v>
      </c>
      <c r="I30" s="10" t="s">
        <v>3</v>
      </c>
    </row>
    <row r="31" spans="1:9">
      <c r="A31" s="9" t="s">
        <v>146</v>
      </c>
      <c r="B31" s="147"/>
      <c r="C31" s="147"/>
      <c r="D31" s="147"/>
      <c r="E31" s="147"/>
      <c r="F31" s="147"/>
      <c r="G31" s="146" t="s">
        <v>134</v>
      </c>
      <c r="H31" s="145"/>
      <c r="I31" s="129" t="s">
        <v>147</v>
      </c>
    </row>
    <row r="32" spans="1:9" ht="10.9" customHeight="1">
      <c r="A32" s="144" t="s">
        <v>9</v>
      </c>
      <c r="B32" s="145">
        <v>550</v>
      </c>
      <c r="C32" s="128">
        <v>715</v>
      </c>
      <c r="D32" s="128">
        <v>1084</v>
      </c>
      <c r="E32" s="128">
        <v>1225</v>
      </c>
      <c r="F32" s="128">
        <v>1530</v>
      </c>
      <c r="G32" s="146" t="s">
        <v>134</v>
      </c>
      <c r="H32" s="145">
        <v>1358</v>
      </c>
      <c r="I32" s="10" t="s">
        <v>2</v>
      </c>
    </row>
    <row r="33" spans="1:9" ht="10.9" customHeight="1">
      <c r="A33" s="144" t="s">
        <v>10</v>
      </c>
      <c r="B33" s="145">
        <v>13464</v>
      </c>
      <c r="C33" s="126">
        <v>14447</v>
      </c>
      <c r="D33" s="126">
        <v>17314</v>
      </c>
      <c r="E33" s="126">
        <v>16450</v>
      </c>
      <c r="F33" s="126">
        <v>16325</v>
      </c>
      <c r="G33" s="146" t="s">
        <v>134</v>
      </c>
      <c r="H33" s="145">
        <v>14842</v>
      </c>
      <c r="I33" s="10" t="s">
        <v>3</v>
      </c>
    </row>
    <row r="34" spans="1:9">
      <c r="A34" s="9" t="s">
        <v>148</v>
      </c>
      <c r="B34" s="145"/>
      <c r="C34" s="126"/>
      <c r="D34" s="126"/>
      <c r="E34" s="126"/>
      <c r="F34" s="126"/>
      <c r="G34" s="146" t="s">
        <v>134</v>
      </c>
      <c r="H34" s="145"/>
      <c r="I34" s="129" t="s">
        <v>149</v>
      </c>
    </row>
    <row r="35" spans="1:9" ht="10.9" customHeight="1">
      <c r="A35" s="144" t="s">
        <v>9</v>
      </c>
      <c r="B35" s="146" t="s">
        <v>134</v>
      </c>
      <c r="C35" s="146" t="s">
        <v>134</v>
      </c>
      <c r="D35" s="146" t="s">
        <v>134</v>
      </c>
      <c r="E35" s="146" t="s">
        <v>134</v>
      </c>
      <c r="F35" s="126">
        <v>10</v>
      </c>
      <c r="G35" s="146" t="s">
        <v>134</v>
      </c>
      <c r="H35" s="145">
        <v>12</v>
      </c>
      <c r="I35" s="10" t="s">
        <v>2</v>
      </c>
    </row>
    <row r="36" spans="1:9" ht="10.9" customHeight="1">
      <c r="A36" s="144" t="s">
        <v>10</v>
      </c>
      <c r="B36" s="146" t="s">
        <v>134</v>
      </c>
      <c r="C36" s="146" t="s">
        <v>134</v>
      </c>
      <c r="D36" s="146" t="s">
        <v>134</v>
      </c>
      <c r="E36" s="146" t="s">
        <v>134</v>
      </c>
      <c r="F36" s="128">
        <v>82</v>
      </c>
      <c r="G36" s="146" t="s">
        <v>134</v>
      </c>
      <c r="H36" s="145">
        <v>97</v>
      </c>
      <c r="I36" s="10" t="s">
        <v>3</v>
      </c>
    </row>
    <row r="37" spans="1:9" ht="23.25" customHeight="1">
      <c r="A37" s="148" t="s">
        <v>150</v>
      </c>
      <c r="B37" s="149">
        <v>2534</v>
      </c>
      <c r="C37" s="149">
        <v>1578</v>
      </c>
      <c r="D37" s="149">
        <v>1600</v>
      </c>
      <c r="E37" s="149">
        <v>1670</v>
      </c>
      <c r="F37" s="149">
        <v>1794</v>
      </c>
      <c r="G37" s="135" t="s">
        <v>134</v>
      </c>
      <c r="H37" s="141">
        <v>1396</v>
      </c>
      <c r="I37" s="143" t="s">
        <v>151</v>
      </c>
    </row>
    <row r="38" spans="1:9" ht="10.9" customHeight="1">
      <c r="A38" s="144" t="s">
        <v>9</v>
      </c>
      <c r="B38" s="145">
        <v>147</v>
      </c>
      <c r="C38" s="128">
        <v>57</v>
      </c>
      <c r="D38" s="128">
        <v>80</v>
      </c>
      <c r="E38" s="128">
        <v>94</v>
      </c>
      <c r="F38" s="128">
        <v>91</v>
      </c>
      <c r="G38" s="146" t="s">
        <v>134</v>
      </c>
      <c r="H38" s="145">
        <v>73</v>
      </c>
      <c r="I38" s="10" t="s">
        <v>2</v>
      </c>
    </row>
    <row r="39" spans="1:9" ht="10.9" customHeight="1">
      <c r="A39" s="144" t="s">
        <v>10</v>
      </c>
      <c r="B39" s="145">
        <v>2387</v>
      </c>
      <c r="C39" s="128">
        <v>1521</v>
      </c>
      <c r="D39" s="128">
        <v>1520</v>
      </c>
      <c r="E39" s="128">
        <v>1576</v>
      </c>
      <c r="F39" s="128">
        <v>1703</v>
      </c>
      <c r="G39" s="146" t="s">
        <v>134</v>
      </c>
      <c r="H39" s="145">
        <v>1323</v>
      </c>
      <c r="I39" s="10" t="s">
        <v>3</v>
      </c>
    </row>
    <row r="40" spans="1:9">
      <c r="A40" s="9" t="s">
        <v>144</v>
      </c>
      <c r="B40" s="147"/>
      <c r="C40" s="128"/>
      <c r="D40" s="128"/>
      <c r="E40" s="128"/>
      <c r="F40" s="128"/>
      <c r="G40" s="146" t="s">
        <v>134</v>
      </c>
      <c r="H40" s="145"/>
      <c r="I40" s="129" t="s">
        <v>145</v>
      </c>
    </row>
    <row r="41" spans="1:9" ht="10.9" customHeight="1">
      <c r="A41" s="144" t="s">
        <v>9</v>
      </c>
      <c r="B41" s="145">
        <v>103</v>
      </c>
      <c r="C41" s="128">
        <v>31</v>
      </c>
      <c r="D41" s="128">
        <v>35</v>
      </c>
      <c r="E41" s="128">
        <v>37</v>
      </c>
      <c r="F41" s="128">
        <v>26</v>
      </c>
      <c r="G41" s="146" t="s">
        <v>134</v>
      </c>
      <c r="H41" s="145">
        <v>20</v>
      </c>
      <c r="I41" s="10" t="s">
        <v>2</v>
      </c>
    </row>
    <row r="42" spans="1:9" ht="10.9" customHeight="1">
      <c r="A42" s="144" t="s">
        <v>10</v>
      </c>
      <c r="B42" s="145">
        <v>1302</v>
      </c>
      <c r="C42" s="128">
        <v>632</v>
      </c>
      <c r="D42" s="128">
        <v>514</v>
      </c>
      <c r="E42" s="128">
        <v>458</v>
      </c>
      <c r="F42" s="128">
        <v>465</v>
      </c>
      <c r="G42" s="146" t="s">
        <v>134</v>
      </c>
      <c r="H42" s="145">
        <v>329</v>
      </c>
      <c r="I42" s="10" t="s">
        <v>3</v>
      </c>
    </row>
    <row r="43" spans="1:9">
      <c r="A43" s="9" t="s">
        <v>146</v>
      </c>
      <c r="B43" s="147"/>
      <c r="C43" s="128"/>
      <c r="D43" s="128"/>
      <c r="E43" s="128"/>
      <c r="F43" s="128"/>
      <c r="G43" s="146" t="s">
        <v>134</v>
      </c>
      <c r="H43" s="145"/>
      <c r="I43" s="129" t="s">
        <v>147</v>
      </c>
    </row>
    <row r="44" spans="1:9" ht="10.9" customHeight="1">
      <c r="A44" s="144" t="s">
        <v>9</v>
      </c>
      <c r="B44" s="145">
        <v>44</v>
      </c>
      <c r="C44" s="128">
        <v>26</v>
      </c>
      <c r="D44" s="128">
        <v>45</v>
      </c>
      <c r="E44" s="128">
        <v>57</v>
      </c>
      <c r="F44" s="128">
        <v>65</v>
      </c>
      <c r="G44" s="146" t="s">
        <v>134</v>
      </c>
      <c r="H44" s="145">
        <v>53</v>
      </c>
      <c r="I44" s="10" t="s">
        <v>2</v>
      </c>
    </row>
    <row r="45" spans="1:9" ht="10.9" customHeight="1">
      <c r="A45" s="144" t="s">
        <v>10</v>
      </c>
      <c r="B45" s="145">
        <v>1085</v>
      </c>
      <c r="C45" s="128">
        <v>889</v>
      </c>
      <c r="D45" s="128">
        <v>1006</v>
      </c>
      <c r="E45" s="128">
        <v>1118</v>
      </c>
      <c r="F45" s="128">
        <v>1235</v>
      </c>
      <c r="G45" s="146" t="s">
        <v>134</v>
      </c>
      <c r="H45" s="145">
        <v>990</v>
      </c>
      <c r="I45" s="10" t="s">
        <v>3</v>
      </c>
    </row>
    <row r="46" spans="1:9">
      <c r="A46" s="9" t="s">
        <v>148</v>
      </c>
      <c r="B46" s="145"/>
      <c r="C46" s="128"/>
      <c r="D46" s="128"/>
      <c r="E46" s="128"/>
      <c r="F46" s="128"/>
      <c r="G46" s="146" t="s">
        <v>134</v>
      </c>
      <c r="H46" s="145"/>
      <c r="I46" s="129" t="s">
        <v>149</v>
      </c>
    </row>
    <row r="47" spans="1:9" ht="10.9" customHeight="1">
      <c r="A47" s="144" t="s">
        <v>9</v>
      </c>
      <c r="B47" s="146" t="s">
        <v>134</v>
      </c>
      <c r="C47" s="146" t="s">
        <v>134</v>
      </c>
      <c r="D47" s="146" t="s">
        <v>134</v>
      </c>
      <c r="E47" s="146" t="s">
        <v>134</v>
      </c>
      <c r="F47" s="146" t="s">
        <v>8</v>
      </c>
      <c r="G47" s="146" t="s">
        <v>134</v>
      </c>
      <c r="H47" s="146" t="s">
        <v>8</v>
      </c>
      <c r="I47" s="10" t="s">
        <v>2</v>
      </c>
    </row>
    <row r="48" spans="1:9" ht="10.9" customHeight="1">
      <c r="A48" s="144" t="s">
        <v>10</v>
      </c>
      <c r="B48" s="146" t="s">
        <v>134</v>
      </c>
      <c r="C48" s="146" t="s">
        <v>134</v>
      </c>
      <c r="D48" s="146" t="s">
        <v>134</v>
      </c>
      <c r="E48" s="146" t="s">
        <v>134</v>
      </c>
      <c r="F48" s="128">
        <v>3</v>
      </c>
      <c r="G48" s="146" t="s">
        <v>134</v>
      </c>
      <c r="H48" s="145">
        <v>4</v>
      </c>
      <c r="I48" s="10" t="s">
        <v>3</v>
      </c>
    </row>
    <row r="49" spans="1:14" ht="7.15" customHeight="1">
      <c r="A49" s="150"/>
      <c r="B49" s="151"/>
      <c r="C49" s="151"/>
      <c r="D49" s="152"/>
      <c r="H49" s="153"/>
    </row>
    <row r="50" spans="1:14" ht="36.75" customHeight="1">
      <c r="A50" s="520" t="s">
        <v>637</v>
      </c>
      <c r="B50" s="520"/>
      <c r="C50" s="520"/>
      <c r="D50" s="520"/>
      <c r="E50" s="521" t="s">
        <v>152</v>
      </c>
      <c r="F50" s="521"/>
      <c r="G50" s="521"/>
      <c r="H50" s="521"/>
      <c r="I50" s="521"/>
      <c r="J50" s="154"/>
      <c r="K50" s="154"/>
      <c r="L50" s="154"/>
      <c r="M50" s="154"/>
      <c r="N50" s="154"/>
    </row>
    <row r="51" spans="1:14" ht="45.75" customHeight="1">
      <c r="A51" s="515" t="s">
        <v>638</v>
      </c>
      <c r="B51" s="515"/>
      <c r="C51" s="515"/>
      <c r="D51" s="515"/>
      <c r="E51" s="516" t="s">
        <v>627</v>
      </c>
      <c r="F51" s="516"/>
      <c r="G51" s="516"/>
      <c r="H51" s="516"/>
      <c r="I51" s="516"/>
      <c r="J51" s="155"/>
      <c r="K51" s="155"/>
      <c r="L51" s="155"/>
      <c r="M51" s="155"/>
      <c r="N51" s="155"/>
    </row>
  </sheetData>
  <mergeCells count="7">
    <mergeCell ref="A51:D51"/>
    <mergeCell ref="E51:I51"/>
    <mergeCell ref="A3:I3"/>
    <mergeCell ref="A5:D5"/>
    <mergeCell ref="E5:I5"/>
    <mergeCell ref="A50:D50"/>
    <mergeCell ref="E50:I50"/>
  </mergeCells>
  <hyperlinks>
    <hyperlink ref="K1" location="obsah!A1" display="Obsah"/>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M1" sqref="M1"/>
    </sheetView>
  </sheetViews>
  <sheetFormatPr defaultColWidth="9.140625" defaultRowHeight="12.75"/>
  <cols>
    <col min="1" max="1" width="12.42578125" style="113" customWidth="1"/>
    <col min="2" max="2" width="7.7109375" style="113" customWidth="1"/>
    <col min="3" max="3" width="3.85546875" style="113" customWidth="1"/>
    <col min="4" max="7" width="7.85546875" style="189" customWidth="1"/>
    <col min="8" max="8" width="8.7109375" style="189" customWidth="1"/>
    <col min="9" max="10" width="7.7109375" style="189" customWidth="1"/>
    <col min="11" max="11" width="7.28515625" style="189" customWidth="1"/>
    <col min="12" max="16384" width="9.140625" style="113"/>
  </cols>
  <sheetData>
    <row r="1" spans="1:13" ht="15">
      <c r="A1" s="419" t="s">
        <v>14</v>
      </c>
      <c r="K1" s="190" t="s">
        <v>15</v>
      </c>
      <c r="M1" s="373" t="s">
        <v>640</v>
      </c>
    </row>
    <row r="2" spans="1:13">
      <c r="A2" s="419"/>
      <c r="K2" s="190"/>
    </row>
    <row r="3" spans="1:13">
      <c r="A3" s="191" t="s">
        <v>646</v>
      </c>
    </row>
    <row r="4" spans="1:13">
      <c r="A4" s="192" t="s">
        <v>647</v>
      </c>
    </row>
    <row r="5" spans="1:13">
      <c r="A5" s="193" t="s">
        <v>69</v>
      </c>
      <c r="B5" s="193"/>
      <c r="C5" s="193"/>
      <c r="D5" s="194"/>
      <c r="E5" s="194"/>
      <c r="F5" s="194"/>
      <c r="G5" s="194"/>
      <c r="H5" s="194"/>
      <c r="I5" s="194"/>
      <c r="J5" s="194"/>
      <c r="K5" s="195" t="s">
        <v>70</v>
      </c>
    </row>
    <row r="6" spans="1:13" ht="13.5" thickBot="1">
      <c r="A6" s="193" t="s">
        <v>625</v>
      </c>
      <c r="B6" s="193"/>
      <c r="C6" s="193"/>
      <c r="D6" s="194"/>
      <c r="E6" s="194"/>
      <c r="F6" s="194"/>
      <c r="G6" s="194"/>
      <c r="H6" s="194"/>
      <c r="I6" s="194"/>
      <c r="J6" s="194"/>
      <c r="K6" s="118" t="s">
        <v>626</v>
      </c>
    </row>
    <row r="7" spans="1:13">
      <c r="A7" s="522" t="s">
        <v>192</v>
      </c>
      <c r="B7" s="522"/>
      <c r="C7" s="523"/>
      <c r="D7" s="528" t="s">
        <v>193</v>
      </c>
      <c r="E7" s="529"/>
      <c r="F7" s="528" t="s">
        <v>189</v>
      </c>
      <c r="G7" s="530"/>
      <c r="H7" s="531" t="s">
        <v>194</v>
      </c>
      <c r="I7" s="533" t="s">
        <v>195</v>
      </c>
      <c r="J7" s="534"/>
      <c r="K7" s="534"/>
    </row>
    <row r="8" spans="1:13">
      <c r="A8" s="524"/>
      <c r="B8" s="524"/>
      <c r="C8" s="525"/>
      <c r="D8" s="539" t="s">
        <v>196</v>
      </c>
      <c r="E8" s="540"/>
      <c r="F8" s="541" t="s">
        <v>190</v>
      </c>
      <c r="G8" s="540"/>
      <c r="H8" s="532"/>
      <c r="I8" s="535"/>
      <c r="J8" s="536"/>
      <c r="K8" s="536"/>
    </row>
    <row r="9" spans="1:13">
      <c r="A9" s="524"/>
      <c r="B9" s="524"/>
      <c r="C9" s="525"/>
      <c r="D9" s="369" t="s">
        <v>9</v>
      </c>
      <c r="E9" s="369" t="s">
        <v>10</v>
      </c>
      <c r="F9" s="369" t="s">
        <v>9</v>
      </c>
      <c r="G9" s="368" t="s">
        <v>10</v>
      </c>
      <c r="H9" s="542" t="s">
        <v>197</v>
      </c>
      <c r="I9" s="535"/>
      <c r="J9" s="536"/>
      <c r="K9" s="536"/>
      <c r="L9" s="196"/>
      <c r="M9" s="196"/>
    </row>
    <row r="10" spans="1:13" ht="13.5" thickBot="1">
      <c r="A10" s="526"/>
      <c r="B10" s="526"/>
      <c r="C10" s="527"/>
      <c r="D10" s="370" t="s">
        <v>2</v>
      </c>
      <c r="E10" s="370" t="s">
        <v>3</v>
      </c>
      <c r="F10" s="370" t="s">
        <v>2</v>
      </c>
      <c r="G10" s="371" t="s">
        <v>3</v>
      </c>
      <c r="H10" s="543"/>
      <c r="I10" s="537"/>
      <c r="J10" s="538"/>
      <c r="K10" s="538"/>
      <c r="L10" s="196"/>
      <c r="M10" s="196"/>
    </row>
    <row r="11" spans="1:13" ht="29.25" customHeight="1">
      <c r="A11" s="544" t="s">
        <v>198</v>
      </c>
      <c r="B11" s="544"/>
      <c r="C11" s="545"/>
      <c r="D11" s="135">
        <v>10762</v>
      </c>
      <c r="E11" s="135">
        <v>52176</v>
      </c>
      <c r="F11" s="135">
        <v>676</v>
      </c>
      <c r="G11" s="431">
        <v>5758</v>
      </c>
      <c r="H11" s="432">
        <v>376</v>
      </c>
      <c r="I11" s="546" t="s">
        <v>199</v>
      </c>
      <c r="J11" s="546"/>
      <c r="K11" s="546"/>
      <c r="L11" s="196"/>
      <c r="M11" s="196"/>
    </row>
    <row r="12" spans="1:13">
      <c r="A12" s="547" t="s">
        <v>200</v>
      </c>
      <c r="B12" s="547"/>
      <c r="C12" s="548"/>
      <c r="D12" s="146"/>
      <c r="E12" s="146"/>
      <c r="F12" s="135"/>
      <c r="G12" s="135"/>
      <c r="H12" s="146"/>
      <c r="I12" s="549" t="s">
        <v>201</v>
      </c>
      <c r="J12" s="549"/>
      <c r="K12" s="549"/>
    </row>
    <row r="13" spans="1:13" ht="27.75" customHeight="1">
      <c r="A13" s="550" t="s">
        <v>202</v>
      </c>
      <c r="B13" s="550"/>
      <c r="C13" s="551"/>
      <c r="D13" s="146">
        <v>13</v>
      </c>
      <c r="E13" s="146">
        <v>69</v>
      </c>
      <c r="F13" s="146">
        <v>5</v>
      </c>
      <c r="G13" s="56">
        <v>18</v>
      </c>
      <c r="H13" s="146" t="s">
        <v>8</v>
      </c>
      <c r="I13" s="552" t="s">
        <v>203</v>
      </c>
      <c r="J13" s="552"/>
      <c r="K13" s="552"/>
      <c r="L13" s="189"/>
      <c r="M13" s="197"/>
    </row>
    <row r="14" spans="1:13" ht="27.75" customHeight="1">
      <c r="A14" s="550" t="s">
        <v>204</v>
      </c>
      <c r="B14" s="550"/>
      <c r="C14" s="551"/>
      <c r="D14" s="146" t="s">
        <v>8</v>
      </c>
      <c r="E14" s="146" t="s">
        <v>8</v>
      </c>
      <c r="F14" s="146">
        <v>1</v>
      </c>
      <c r="G14" s="146">
        <v>2</v>
      </c>
      <c r="H14" s="146" t="s">
        <v>8</v>
      </c>
      <c r="I14" s="552" t="s">
        <v>205</v>
      </c>
      <c r="J14" s="553"/>
      <c r="K14" s="553"/>
      <c r="L14" s="189"/>
      <c r="M14" s="198"/>
    </row>
    <row r="15" spans="1:13" ht="27.75" customHeight="1">
      <c r="A15" s="550" t="s">
        <v>206</v>
      </c>
      <c r="B15" s="550"/>
      <c r="C15" s="551"/>
      <c r="D15" s="146">
        <v>143</v>
      </c>
      <c r="E15" s="146">
        <v>1431</v>
      </c>
      <c r="F15" s="56">
        <v>7</v>
      </c>
      <c r="G15" s="56">
        <v>118</v>
      </c>
      <c r="H15" s="146">
        <v>1</v>
      </c>
      <c r="I15" s="552" t="s">
        <v>207</v>
      </c>
      <c r="J15" s="552"/>
      <c r="K15" s="552"/>
      <c r="L15" s="189"/>
      <c r="M15" s="198"/>
    </row>
    <row r="16" spans="1:13" ht="27.75" customHeight="1">
      <c r="A16" s="550" t="s">
        <v>208</v>
      </c>
      <c r="B16" s="550"/>
      <c r="C16" s="551"/>
      <c r="D16" s="146">
        <v>369</v>
      </c>
      <c r="E16" s="146">
        <v>4198</v>
      </c>
      <c r="F16" s="56">
        <v>21</v>
      </c>
      <c r="G16" s="56">
        <v>289</v>
      </c>
      <c r="H16" s="146" t="s">
        <v>8</v>
      </c>
      <c r="I16" s="552" t="s">
        <v>209</v>
      </c>
      <c r="J16" s="552"/>
      <c r="K16" s="552"/>
      <c r="L16" s="189"/>
      <c r="M16" s="198"/>
    </row>
    <row r="17" spans="1:15" ht="27.75" customHeight="1">
      <c r="A17" s="550" t="s">
        <v>210</v>
      </c>
      <c r="B17" s="550"/>
      <c r="C17" s="551"/>
      <c r="D17" s="146">
        <v>1592</v>
      </c>
      <c r="E17" s="146">
        <v>7531</v>
      </c>
      <c r="F17" s="56">
        <v>91</v>
      </c>
      <c r="G17" s="56">
        <v>493</v>
      </c>
      <c r="H17" s="146">
        <v>2</v>
      </c>
      <c r="I17" s="552" t="s">
        <v>211</v>
      </c>
      <c r="J17" s="552"/>
      <c r="K17" s="552"/>
      <c r="L17" s="189"/>
      <c r="M17" s="198"/>
    </row>
    <row r="18" spans="1:15" ht="27.75" customHeight="1">
      <c r="A18" s="550" t="s">
        <v>212</v>
      </c>
      <c r="B18" s="550"/>
      <c r="C18" s="551"/>
      <c r="D18" s="146">
        <v>2739</v>
      </c>
      <c r="E18" s="146">
        <v>13672</v>
      </c>
      <c r="F18" s="56">
        <v>159</v>
      </c>
      <c r="G18" s="56">
        <v>985</v>
      </c>
      <c r="H18" s="146">
        <v>15</v>
      </c>
      <c r="I18" s="552" t="s">
        <v>213</v>
      </c>
      <c r="J18" s="552"/>
      <c r="K18" s="552"/>
      <c r="L18" s="189"/>
      <c r="M18" s="198"/>
    </row>
    <row r="19" spans="1:15" ht="27.75" customHeight="1">
      <c r="A19" s="550" t="s">
        <v>214</v>
      </c>
      <c r="B19" s="550"/>
      <c r="C19" s="551"/>
      <c r="D19" s="146">
        <v>2319</v>
      </c>
      <c r="E19" s="146">
        <v>14810</v>
      </c>
      <c r="F19" s="56">
        <v>139</v>
      </c>
      <c r="G19" s="56">
        <v>1588</v>
      </c>
      <c r="H19" s="146">
        <v>8</v>
      </c>
      <c r="I19" s="552" t="s">
        <v>215</v>
      </c>
      <c r="J19" s="552"/>
      <c r="K19" s="552"/>
      <c r="L19" s="189"/>
      <c r="M19" s="198"/>
    </row>
    <row r="20" spans="1:15" ht="27.75" customHeight="1">
      <c r="A20" s="550" t="s">
        <v>216</v>
      </c>
      <c r="B20" s="550"/>
      <c r="C20" s="551"/>
      <c r="D20" s="146">
        <v>3478</v>
      </c>
      <c r="E20" s="146">
        <v>14609</v>
      </c>
      <c r="F20" s="56">
        <v>168</v>
      </c>
      <c r="G20" s="56">
        <v>2040</v>
      </c>
      <c r="H20" s="146">
        <v>22</v>
      </c>
      <c r="I20" s="552" t="s">
        <v>217</v>
      </c>
      <c r="J20" s="552"/>
      <c r="K20" s="552"/>
      <c r="L20" s="189"/>
      <c r="M20" s="198"/>
    </row>
    <row r="21" spans="1:15" ht="27.75" customHeight="1">
      <c r="A21" s="550" t="s">
        <v>218</v>
      </c>
      <c r="B21" s="550"/>
      <c r="C21" s="551"/>
      <c r="D21" s="146">
        <v>1780</v>
      </c>
      <c r="E21" s="146">
        <v>4126</v>
      </c>
      <c r="F21" s="56">
        <v>153</v>
      </c>
      <c r="G21" s="56">
        <v>641</v>
      </c>
      <c r="H21" s="146">
        <v>337</v>
      </c>
      <c r="I21" s="552" t="s">
        <v>219</v>
      </c>
      <c r="J21" s="552"/>
      <c r="K21" s="552"/>
      <c r="L21" s="189"/>
      <c r="M21" s="198"/>
      <c r="N21" s="198"/>
      <c r="O21" s="198"/>
    </row>
    <row r="22" spans="1:15" ht="36" customHeight="1">
      <c r="A22" s="550" t="s">
        <v>220</v>
      </c>
      <c r="B22" s="554"/>
      <c r="C22" s="551"/>
      <c r="D22" s="146">
        <v>2</v>
      </c>
      <c r="E22" s="146">
        <v>12</v>
      </c>
      <c r="F22" s="146" t="s">
        <v>8</v>
      </c>
      <c r="G22" s="56">
        <v>1</v>
      </c>
      <c r="H22" s="146">
        <v>1</v>
      </c>
      <c r="I22" s="552" t="s">
        <v>221</v>
      </c>
      <c r="J22" s="555"/>
      <c r="K22" s="555"/>
      <c r="L22" s="189"/>
      <c r="M22" s="198"/>
      <c r="N22" s="198"/>
      <c r="O22" s="198"/>
    </row>
    <row r="23" spans="1:15" ht="27.75" customHeight="1">
      <c r="A23" s="550" t="s">
        <v>222</v>
      </c>
      <c r="B23" s="550"/>
      <c r="C23" s="551"/>
      <c r="D23" s="146">
        <v>755</v>
      </c>
      <c r="E23" s="146">
        <v>7984</v>
      </c>
      <c r="F23" s="56">
        <v>59</v>
      </c>
      <c r="G23" s="56">
        <v>808</v>
      </c>
      <c r="H23" s="146">
        <v>5</v>
      </c>
      <c r="I23" s="553" t="s">
        <v>223</v>
      </c>
      <c r="J23" s="558"/>
      <c r="K23" s="558"/>
      <c r="L23" s="189"/>
      <c r="M23" s="198"/>
      <c r="N23" s="198"/>
      <c r="O23" s="198"/>
    </row>
    <row r="24" spans="1:15" ht="27.75" customHeight="1">
      <c r="A24" s="550" t="s">
        <v>659</v>
      </c>
      <c r="B24" s="560"/>
      <c r="C24" s="560"/>
      <c r="D24" s="355">
        <v>491</v>
      </c>
      <c r="E24" s="355">
        <v>1468</v>
      </c>
      <c r="F24" s="433">
        <v>22</v>
      </c>
      <c r="G24" s="433">
        <v>99</v>
      </c>
      <c r="H24" s="146">
        <v>11</v>
      </c>
      <c r="I24" s="420" t="s">
        <v>668</v>
      </c>
      <c r="J24" s="421"/>
      <c r="K24" s="421"/>
      <c r="L24" s="189"/>
      <c r="M24" s="198"/>
      <c r="N24" s="198"/>
      <c r="O24" s="198"/>
    </row>
    <row r="25" spans="1:15" ht="8.1" customHeight="1">
      <c r="A25" s="193"/>
      <c r="B25" s="193"/>
      <c r="C25" s="193"/>
      <c r="D25" s="194"/>
      <c r="E25" s="194"/>
      <c r="F25" s="194"/>
      <c r="G25" s="194"/>
      <c r="H25" s="194"/>
      <c r="I25" s="194"/>
      <c r="J25" s="194"/>
      <c r="K25" s="194"/>
      <c r="N25" s="199"/>
      <c r="O25" s="199"/>
    </row>
    <row r="26" spans="1:15" ht="23.25" customHeight="1">
      <c r="A26" s="518" t="s">
        <v>628</v>
      </c>
      <c r="B26" s="518"/>
      <c r="C26" s="518"/>
      <c r="D26" s="518"/>
      <c r="E26" s="518"/>
      <c r="F26" s="559" t="s">
        <v>224</v>
      </c>
      <c r="G26" s="559"/>
      <c r="H26" s="559"/>
      <c r="I26" s="559"/>
      <c r="J26" s="559"/>
      <c r="K26" s="559"/>
      <c r="N26" s="200"/>
      <c r="O26" s="200"/>
    </row>
    <row r="27" spans="1:15" ht="23.25" customHeight="1">
      <c r="A27" s="518" t="s">
        <v>225</v>
      </c>
      <c r="B27" s="518"/>
      <c r="C27" s="518"/>
      <c r="D27" s="518"/>
      <c r="E27" s="518"/>
      <c r="F27" s="557" t="s">
        <v>226</v>
      </c>
      <c r="G27" s="557"/>
      <c r="H27" s="557"/>
      <c r="I27" s="557"/>
      <c r="J27" s="557"/>
      <c r="K27" s="557"/>
      <c r="N27" s="200"/>
      <c r="O27" s="200"/>
    </row>
    <row r="28" spans="1:15" ht="59.25" customHeight="1">
      <c r="A28" s="518" t="s">
        <v>669</v>
      </c>
      <c r="B28" s="518"/>
      <c r="C28" s="518"/>
      <c r="D28" s="518"/>
      <c r="E28" s="518"/>
      <c r="F28" s="556" t="s">
        <v>670</v>
      </c>
      <c r="G28" s="557"/>
      <c r="H28" s="557"/>
      <c r="I28" s="557"/>
      <c r="J28" s="557"/>
      <c r="K28" s="557"/>
      <c r="N28" s="200"/>
      <c r="O28" s="200"/>
    </row>
  </sheetData>
  <mergeCells count="41">
    <mergeCell ref="A28:E28"/>
    <mergeCell ref="F28:K28"/>
    <mergeCell ref="A23:C23"/>
    <mergeCell ref="I23:K23"/>
    <mergeCell ref="A26:E26"/>
    <mergeCell ref="F26:K26"/>
    <mergeCell ref="A27:E27"/>
    <mergeCell ref="F27:K27"/>
    <mergeCell ref="A24:C24"/>
    <mergeCell ref="A20:C20"/>
    <mergeCell ref="I20:K20"/>
    <mergeCell ref="A21:C21"/>
    <mergeCell ref="I21:K21"/>
    <mergeCell ref="A22:C22"/>
    <mergeCell ref="I22:K22"/>
    <mergeCell ref="A17:C17"/>
    <mergeCell ref="I17:K17"/>
    <mergeCell ref="A18:C18"/>
    <mergeCell ref="I18:K18"/>
    <mergeCell ref="A19:C19"/>
    <mergeCell ref="I19:K19"/>
    <mergeCell ref="A14:C14"/>
    <mergeCell ref="I14:K14"/>
    <mergeCell ref="A15:C15"/>
    <mergeCell ref="I15:K15"/>
    <mergeCell ref="A16:C16"/>
    <mergeCell ref="I16:K16"/>
    <mergeCell ref="A11:C11"/>
    <mergeCell ref="I11:K11"/>
    <mergeCell ref="A12:C12"/>
    <mergeCell ref="I12:K12"/>
    <mergeCell ref="A13:C13"/>
    <mergeCell ref="I13:K13"/>
    <mergeCell ref="A7:C10"/>
    <mergeCell ref="D7:E7"/>
    <mergeCell ref="F7:G7"/>
    <mergeCell ref="H7:H8"/>
    <mergeCell ref="I7:K10"/>
    <mergeCell ref="D8:E8"/>
    <mergeCell ref="F8:G8"/>
    <mergeCell ref="H9:H10"/>
  </mergeCells>
  <hyperlinks>
    <hyperlink ref="M1" location="obsah!A1" display="Obsah"/>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X211"/>
  <sheetViews>
    <sheetView workbookViewId="0"/>
  </sheetViews>
  <sheetFormatPr defaultColWidth="9.140625" defaultRowHeight="12.75"/>
  <cols>
    <col min="1" max="1" width="16.5703125" style="113" customWidth="1"/>
    <col min="2" max="2" width="14.7109375" style="113" customWidth="1"/>
    <col min="3" max="3" width="6.5703125" style="113" customWidth="1"/>
    <col min="4" max="4" width="6" style="113" customWidth="1"/>
    <col min="5" max="5" width="6.7109375" style="113" customWidth="1"/>
    <col min="6" max="6" width="16.28515625" style="113" customWidth="1"/>
    <col min="7" max="7" width="20.140625" style="113" customWidth="1"/>
    <col min="8" max="16384" width="9.140625" style="113"/>
  </cols>
  <sheetData>
    <row r="1" spans="1:9" ht="15" customHeight="1">
      <c r="A1" s="191" t="s">
        <v>14</v>
      </c>
      <c r="G1" s="7" t="s">
        <v>15</v>
      </c>
      <c r="I1" s="373" t="s">
        <v>640</v>
      </c>
    </row>
    <row r="2" spans="1:9" ht="9" customHeight="1">
      <c r="A2" s="191"/>
      <c r="F2" s="7"/>
    </row>
    <row r="3" spans="1:9" ht="15" customHeight="1">
      <c r="A3" s="191" t="s">
        <v>648</v>
      </c>
    </row>
    <row r="4" spans="1:9" ht="15" customHeight="1">
      <c r="A4" s="192" t="s">
        <v>649</v>
      </c>
    </row>
    <row r="5" spans="1:9" ht="15" customHeight="1" thickBot="1">
      <c r="A5" s="193" t="s">
        <v>227</v>
      </c>
      <c r="G5" s="118" t="s">
        <v>228</v>
      </c>
    </row>
    <row r="6" spans="1:9" ht="15" customHeight="1">
      <c r="A6" s="523" t="s">
        <v>54</v>
      </c>
      <c r="B6" s="561" t="s">
        <v>229</v>
      </c>
      <c r="C6" s="201" t="s">
        <v>0</v>
      </c>
      <c r="D6" s="201" t="s">
        <v>1</v>
      </c>
      <c r="E6" s="201" t="s">
        <v>6</v>
      </c>
      <c r="F6" s="563" t="s">
        <v>230</v>
      </c>
      <c r="G6" s="565" t="s">
        <v>55</v>
      </c>
    </row>
    <row r="7" spans="1:9" ht="15" customHeight="1" thickBot="1">
      <c r="A7" s="527"/>
      <c r="B7" s="562"/>
      <c r="C7" s="446" t="s">
        <v>2</v>
      </c>
      <c r="D7" s="446" t="s">
        <v>3</v>
      </c>
      <c r="E7" s="446" t="s">
        <v>4</v>
      </c>
      <c r="F7" s="564"/>
      <c r="G7" s="566"/>
    </row>
    <row r="8" spans="1:9" ht="15" customHeight="1">
      <c r="A8" s="202" t="s">
        <v>231</v>
      </c>
      <c r="B8" s="203"/>
      <c r="C8" s="204"/>
      <c r="D8" s="205"/>
      <c r="E8" s="206"/>
      <c r="G8" s="207" t="s">
        <v>232</v>
      </c>
    </row>
    <row r="9" spans="1:9" ht="13.5" customHeight="1">
      <c r="A9" s="444" t="s">
        <v>233</v>
      </c>
      <c r="B9" s="208" t="s">
        <v>234</v>
      </c>
      <c r="C9" s="448">
        <v>10</v>
      </c>
      <c r="D9" s="448">
        <v>89</v>
      </c>
      <c r="E9" s="449">
        <f>SUM(C9:D9)</f>
        <v>99</v>
      </c>
      <c r="F9" s="209" t="s">
        <v>234</v>
      </c>
      <c r="G9" s="210" t="s">
        <v>57</v>
      </c>
    </row>
    <row r="10" spans="1:9" ht="33" customHeight="1">
      <c r="A10" s="142" t="s">
        <v>235</v>
      </c>
      <c r="B10" s="211" t="s">
        <v>236</v>
      </c>
      <c r="C10" s="448">
        <v>512</v>
      </c>
      <c r="D10" s="448">
        <v>3919</v>
      </c>
      <c r="E10" s="449">
        <f t="shared" ref="E10:E17" si="0">SUM(C10:D10)</f>
        <v>4431</v>
      </c>
      <c r="F10" s="212" t="s">
        <v>236</v>
      </c>
      <c r="G10" s="210" t="s">
        <v>237</v>
      </c>
    </row>
    <row r="11" spans="1:9" ht="33.6" customHeight="1">
      <c r="A11" s="142" t="s">
        <v>238</v>
      </c>
      <c r="B11" s="211" t="s">
        <v>239</v>
      </c>
      <c r="C11" s="448">
        <v>20</v>
      </c>
      <c r="D11" s="448">
        <v>746</v>
      </c>
      <c r="E11" s="449">
        <f t="shared" si="0"/>
        <v>766</v>
      </c>
      <c r="F11" s="212" t="s">
        <v>239</v>
      </c>
      <c r="G11" s="213" t="s">
        <v>240</v>
      </c>
    </row>
    <row r="12" spans="1:9" ht="10.9" customHeight="1">
      <c r="A12" s="444" t="s">
        <v>241</v>
      </c>
      <c r="B12" s="208" t="s">
        <v>242</v>
      </c>
      <c r="C12" s="448">
        <v>67</v>
      </c>
      <c r="D12" s="448">
        <v>933</v>
      </c>
      <c r="E12" s="449">
        <f t="shared" si="0"/>
        <v>1000</v>
      </c>
      <c r="F12" s="209" t="s">
        <v>242</v>
      </c>
      <c r="G12" s="210" t="s">
        <v>37</v>
      </c>
    </row>
    <row r="13" spans="1:9" ht="10.9" customHeight="1">
      <c r="A13" s="444" t="s">
        <v>243</v>
      </c>
      <c r="B13" s="208" t="s">
        <v>244</v>
      </c>
      <c r="C13" s="448">
        <v>1791</v>
      </c>
      <c r="D13" s="448">
        <v>10223</v>
      </c>
      <c r="E13" s="449">
        <f t="shared" si="0"/>
        <v>12014</v>
      </c>
      <c r="F13" s="209" t="s">
        <v>244</v>
      </c>
      <c r="G13" s="210" t="s">
        <v>245</v>
      </c>
      <c r="H13" s="214"/>
    </row>
    <row r="14" spans="1:9" ht="22.15" customHeight="1">
      <c r="A14" s="142" t="s">
        <v>246</v>
      </c>
      <c r="B14" s="211" t="s">
        <v>247</v>
      </c>
      <c r="C14" s="448">
        <v>1809</v>
      </c>
      <c r="D14" s="448">
        <v>6613</v>
      </c>
      <c r="E14" s="449">
        <f t="shared" si="0"/>
        <v>8422</v>
      </c>
      <c r="F14" s="212" t="s">
        <v>247</v>
      </c>
      <c r="G14" s="213" t="s">
        <v>248</v>
      </c>
      <c r="H14" s="215"/>
    </row>
    <row r="15" spans="1:9" ht="22.9" customHeight="1">
      <c r="A15" s="142" t="s">
        <v>249</v>
      </c>
      <c r="B15" s="211" t="s">
        <v>250</v>
      </c>
      <c r="C15" s="448">
        <v>253</v>
      </c>
      <c r="D15" s="448">
        <v>2492</v>
      </c>
      <c r="E15" s="449">
        <f t="shared" si="0"/>
        <v>2745</v>
      </c>
      <c r="F15" s="143" t="s">
        <v>251</v>
      </c>
      <c r="G15" s="213" t="s">
        <v>252</v>
      </c>
      <c r="H15" s="215"/>
    </row>
    <row r="16" spans="1:9" ht="78.75" customHeight="1">
      <c r="A16" s="443" t="s">
        <v>253</v>
      </c>
      <c r="B16" s="211" t="s">
        <v>254</v>
      </c>
      <c r="C16" s="217">
        <v>2</v>
      </c>
      <c r="D16" s="448">
        <v>44</v>
      </c>
      <c r="E16" s="449">
        <f t="shared" si="0"/>
        <v>46</v>
      </c>
      <c r="F16" s="218" t="s">
        <v>255</v>
      </c>
      <c r="G16" s="445" t="s">
        <v>256</v>
      </c>
    </row>
    <row r="17" spans="1:180" ht="33.6" customHeight="1">
      <c r="A17" s="142" t="s">
        <v>257</v>
      </c>
      <c r="B17" s="211" t="s">
        <v>258</v>
      </c>
      <c r="C17" s="450">
        <v>5639</v>
      </c>
      <c r="D17" s="448">
        <v>38993</v>
      </c>
      <c r="E17" s="449">
        <f t="shared" si="0"/>
        <v>44632</v>
      </c>
      <c r="F17" s="143" t="s">
        <v>259</v>
      </c>
      <c r="G17" s="213" t="s">
        <v>215</v>
      </c>
    </row>
    <row r="18" spans="1:180" ht="14.25" customHeight="1"/>
    <row r="19" spans="1:180" ht="15" customHeight="1">
      <c r="A19" s="191" t="s">
        <v>650</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row>
    <row r="20" spans="1:180" ht="15" customHeight="1">
      <c r="A20" s="192" t="s">
        <v>651</v>
      </c>
      <c r="C20" s="219"/>
      <c r="D20" s="219"/>
      <c r="E20" s="219"/>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row>
    <row r="21" spans="1:180" ht="15" customHeight="1" thickBot="1">
      <c r="A21" s="193" t="s">
        <v>260</v>
      </c>
      <c r="G21" s="118" t="s">
        <v>261</v>
      </c>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row>
    <row r="22" spans="1:180" ht="15" customHeight="1">
      <c r="A22" s="523" t="s">
        <v>54</v>
      </c>
      <c r="B22" s="561" t="s">
        <v>229</v>
      </c>
      <c r="C22" s="201" t="s">
        <v>0</v>
      </c>
      <c r="D22" s="201" t="s">
        <v>1</v>
      </c>
      <c r="E22" s="201" t="s">
        <v>6</v>
      </c>
      <c r="F22" s="563" t="s">
        <v>230</v>
      </c>
      <c r="G22" s="565" t="s">
        <v>55</v>
      </c>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row>
    <row r="23" spans="1:180" ht="15" customHeight="1" thickBot="1">
      <c r="A23" s="527"/>
      <c r="B23" s="562"/>
      <c r="C23" s="446" t="s">
        <v>2</v>
      </c>
      <c r="D23" s="446" t="s">
        <v>3</v>
      </c>
      <c r="E23" s="446" t="s">
        <v>4</v>
      </c>
      <c r="F23" s="564"/>
      <c r="G23" s="566"/>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row>
    <row r="24" spans="1:180" ht="15" customHeight="1">
      <c r="A24" s="202" t="s">
        <v>231</v>
      </c>
      <c r="B24" s="203"/>
      <c r="C24" s="204"/>
      <c r="D24" s="205"/>
      <c r="E24" s="206"/>
      <c r="G24" s="207" t="s">
        <v>232</v>
      </c>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5"/>
      <c r="FT24" s="215"/>
      <c r="FU24" s="215"/>
      <c r="FV24" s="215"/>
      <c r="FW24" s="215"/>
      <c r="FX24" s="215"/>
    </row>
    <row r="25" spans="1:180" ht="13.5" customHeight="1">
      <c r="A25" s="444" t="s">
        <v>233</v>
      </c>
      <c r="B25" s="208" t="s">
        <v>234</v>
      </c>
      <c r="C25" s="220">
        <v>17</v>
      </c>
      <c r="D25" s="451">
        <v>85</v>
      </c>
      <c r="E25" s="221">
        <v>102</v>
      </c>
      <c r="F25" s="209" t="s">
        <v>234</v>
      </c>
      <c r="G25" s="210" t="s">
        <v>57</v>
      </c>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row>
    <row r="26" spans="1:180" ht="33.6" customHeight="1">
      <c r="A26" s="444" t="s">
        <v>235</v>
      </c>
      <c r="B26" s="211" t="s">
        <v>236</v>
      </c>
      <c r="C26" s="220">
        <v>424</v>
      </c>
      <c r="D26" s="451">
        <v>3380</v>
      </c>
      <c r="E26" s="221">
        <v>3804</v>
      </c>
      <c r="F26" s="211" t="s">
        <v>236</v>
      </c>
      <c r="G26" s="210" t="s">
        <v>237</v>
      </c>
    </row>
    <row r="27" spans="1:180" ht="33.6" customHeight="1">
      <c r="A27" s="142" t="s">
        <v>262</v>
      </c>
      <c r="B27" s="211" t="s">
        <v>239</v>
      </c>
      <c r="C27" s="220">
        <v>22</v>
      </c>
      <c r="D27" s="451">
        <v>602</v>
      </c>
      <c r="E27" s="221">
        <v>624</v>
      </c>
      <c r="F27" s="212" t="s">
        <v>239</v>
      </c>
      <c r="G27" s="213" t="s">
        <v>263</v>
      </c>
    </row>
    <row r="28" spans="1:180" ht="10.9" customHeight="1">
      <c r="A28" s="444" t="s">
        <v>241</v>
      </c>
      <c r="B28" s="208" t="s">
        <v>242</v>
      </c>
      <c r="C28" s="220">
        <v>60</v>
      </c>
      <c r="D28" s="451">
        <v>745</v>
      </c>
      <c r="E28" s="221">
        <v>805</v>
      </c>
      <c r="F28" s="209" t="s">
        <v>242</v>
      </c>
      <c r="G28" s="210" t="s">
        <v>37</v>
      </c>
    </row>
    <row r="29" spans="1:180" ht="10.9" customHeight="1">
      <c r="A29" s="444" t="s">
        <v>243</v>
      </c>
      <c r="B29" s="208" t="s">
        <v>244</v>
      </c>
      <c r="C29" s="220">
        <v>1293</v>
      </c>
      <c r="D29" s="451">
        <v>6813</v>
      </c>
      <c r="E29" s="221">
        <v>8106</v>
      </c>
      <c r="F29" s="209" t="s">
        <v>244</v>
      </c>
      <c r="G29" s="210" t="s">
        <v>245</v>
      </c>
    </row>
    <row r="30" spans="1:180" ht="22.9" customHeight="1">
      <c r="A30" s="142" t="s">
        <v>264</v>
      </c>
      <c r="B30" s="211" t="s">
        <v>247</v>
      </c>
      <c r="C30" s="220">
        <v>1643</v>
      </c>
      <c r="D30" s="451">
        <v>5398</v>
      </c>
      <c r="E30" s="221">
        <v>7041</v>
      </c>
      <c r="F30" s="212" t="s">
        <v>247</v>
      </c>
      <c r="G30" s="213" t="s">
        <v>248</v>
      </c>
    </row>
    <row r="31" spans="1:180" ht="22.15" customHeight="1">
      <c r="A31" s="142" t="s">
        <v>249</v>
      </c>
      <c r="B31" s="211" t="s">
        <v>250</v>
      </c>
      <c r="C31" s="220">
        <v>527</v>
      </c>
      <c r="D31" s="220">
        <v>2086</v>
      </c>
      <c r="E31" s="221">
        <v>2613</v>
      </c>
      <c r="F31" s="143" t="s">
        <v>251</v>
      </c>
      <c r="G31" s="213" t="s">
        <v>252</v>
      </c>
    </row>
    <row r="32" spans="1:180" ht="78.75" customHeight="1">
      <c r="A32" s="443" t="s">
        <v>253</v>
      </c>
      <c r="B32" s="211" t="s">
        <v>254</v>
      </c>
      <c r="C32" s="217">
        <v>3</v>
      </c>
      <c r="D32" s="217">
        <v>20</v>
      </c>
      <c r="E32" s="221">
        <v>23</v>
      </c>
      <c r="F32" s="218" t="s">
        <v>255</v>
      </c>
      <c r="G32" s="445" t="s">
        <v>256</v>
      </c>
    </row>
    <row r="33" spans="1:7" ht="33" customHeight="1">
      <c r="A33" s="142" t="s">
        <v>265</v>
      </c>
      <c r="B33" s="211" t="s">
        <v>258</v>
      </c>
      <c r="C33" s="220">
        <v>4994</v>
      </c>
      <c r="D33" s="220">
        <v>33118</v>
      </c>
      <c r="E33" s="221">
        <v>38112</v>
      </c>
      <c r="F33" s="143" t="s">
        <v>259</v>
      </c>
      <c r="G33" s="213" t="s">
        <v>266</v>
      </c>
    </row>
    <row r="34" spans="1:7">
      <c r="C34" s="219"/>
      <c r="D34" s="222"/>
      <c r="E34" s="219"/>
      <c r="G34" s="219"/>
    </row>
    <row r="35" spans="1:7">
      <c r="C35" s="219"/>
      <c r="D35" s="222"/>
      <c r="E35" s="219"/>
      <c r="G35" s="219"/>
    </row>
    <row r="36" spans="1:7">
      <c r="C36" s="219"/>
      <c r="D36" s="222"/>
      <c r="E36" s="219"/>
      <c r="G36" s="219"/>
    </row>
    <row r="37" spans="1:7">
      <c r="C37" s="219"/>
      <c r="D37" s="219"/>
      <c r="E37" s="219"/>
      <c r="G37" s="219"/>
    </row>
    <row r="38" spans="1:7">
      <c r="C38" s="219"/>
      <c r="D38" s="219"/>
      <c r="E38" s="219"/>
      <c r="G38" s="219"/>
    </row>
    <row r="39" spans="1:7">
      <c r="C39" s="219"/>
      <c r="D39" s="219"/>
      <c r="E39" s="219"/>
      <c r="G39" s="219"/>
    </row>
    <row r="40" spans="1:7">
      <c r="C40" s="219"/>
      <c r="D40" s="223"/>
      <c r="E40" s="223"/>
      <c r="G40" s="219"/>
    </row>
    <row r="41" spans="1:7">
      <c r="C41" s="219"/>
      <c r="D41" s="219"/>
      <c r="E41" s="219"/>
      <c r="G41" s="219"/>
    </row>
    <row r="42" spans="1:7">
      <c r="C42" s="219"/>
      <c r="D42" s="219"/>
      <c r="E42" s="219"/>
      <c r="G42" s="219"/>
    </row>
    <row r="43" spans="1:7">
      <c r="C43" s="219"/>
      <c r="D43" s="219"/>
      <c r="E43" s="219"/>
      <c r="G43" s="219"/>
    </row>
    <row r="44" spans="1:7">
      <c r="C44" s="219"/>
      <c r="D44" s="219"/>
      <c r="E44" s="223"/>
      <c r="G44" s="219"/>
    </row>
    <row r="45" spans="1:7">
      <c r="C45" s="219"/>
      <c r="D45" s="219"/>
      <c r="E45" s="219"/>
      <c r="G45" s="219"/>
    </row>
    <row r="46" spans="1:7">
      <c r="C46" s="219"/>
      <c r="D46" s="219"/>
      <c r="E46" s="219"/>
      <c r="G46" s="219"/>
    </row>
    <row r="47" spans="1:7">
      <c r="C47" s="219"/>
      <c r="D47" s="219"/>
      <c r="E47" s="219"/>
      <c r="G47" s="219"/>
    </row>
    <row r="48" spans="1:7">
      <c r="C48" s="219"/>
      <c r="D48" s="223"/>
      <c r="E48" s="223"/>
      <c r="G48" s="219"/>
    </row>
    <row r="49" spans="3:7">
      <c r="C49" s="219"/>
      <c r="D49" s="219"/>
      <c r="E49" s="219"/>
      <c r="G49" s="219"/>
    </row>
    <row r="50" spans="3:7">
      <c r="C50" s="219"/>
      <c r="D50" s="219"/>
      <c r="E50" s="219"/>
      <c r="G50" s="219"/>
    </row>
    <row r="51" spans="3:7">
      <c r="C51" s="219"/>
      <c r="D51" s="219"/>
      <c r="E51" s="219"/>
      <c r="G51" s="219"/>
    </row>
    <row r="52" spans="3:7">
      <c r="C52" s="219"/>
      <c r="D52" s="219"/>
      <c r="E52" s="219"/>
      <c r="G52" s="219"/>
    </row>
    <row r="53" spans="3:7">
      <c r="C53" s="219"/>
      <c r="D53" s="219"/>
      <c r="E53" s="219"/>
      <c r="G53" s="219"/>
    </row>
    <row r="54" spans="3:7">
      <c r="C54" s="219"/>
      <c r="D54" s="219"/>
      <c r="E54" s="219"/>
      <c r="G54" s="219"/>
    </row>
    <row r="55" spans="3:7">
      <c r="C55" s="219"/>
      <c r="D55" s="219"/>
      <c r="E55" s="223"/>
      <c r="G55" s="219"/>
    </row>
    <row r="56" spans="3:7">
      <c r="C56" s="219"/>
      <c r="D56" s="219"/>
      <c r="E56" s="219"/>
      <c r="G56" s="219"/>
    </row>
    <row r="57" spans="3:7">
      <c r="C57" s="219"/>
      <c r="D57" s="219"/>
      <c r="E57" s="223"/>
      <c r="G57" s="219"/>
    </row>
    <row r="58" spans="3:7">
      <c r="C58" s="219"/>
      <c r="D58" s="219"/>
      <c r="E58" s="219"/>
      <c r="G58" s="219"/>
    </row>
    <row r="59" spans="3:7">
      <c r="C59" s="219"/>
      <c r="D59" s="219"/>
      <c r="E59" s="219"/>
      <c r="G59" s="219"/>
    </row>
    <row r="60" spans="3:7">
      <c r="C60" s="219"/>
      <c r="D60" s="219"/>
      <c r="E60" s="219"/>
      <c r="G60" s="219"/>
    </row>
    <row r="61" spans="3:7">
      <c r="C61" s="219"/>
      <c r="D61" s="219"/>
      <c r="E61" s="219"/>
      <c r="G61" s="219"/>
    </row>
    <row r="62" spans="3:7">
      <c r="C62" s="219"/>
      <c r="D62" s="223"/>
      <c r="E62" s="223"/>
      <c r="G62" s="219"/>
    </row>
    <row r="63" spans="3:7">
      <c r="C63" s="219"/>
      <c r="D63" s="219"/>
      <c r="E63" s="219"/>
      <c r="G63" s="219"/>
    </row>
    <row r="64" spans="3:7">
      <c r="C64" s="219"/>
      <c r="D64" s="219"/>
      <c r="E64" s="219"/>
      <c r="G64" s="219"/>
    </row>
    <row r="65" spans="3:7">
      <c r="C65" s="219"/>
      <c r="D65" s="219"/>
      <c r="E65" s="219"/>
      <c r="G65" s="219"/>
    </row>
    <row r="66" spans="3:7">
      <c r="C66" s="219"/>
      <c r="D66" s="219"/>
      <c r="E66" s="223"/>
      <c r="G66" s="219"/>
    </row>
    <row r="67" spans="3:7">
      <c r="C67" s="219"/>
      <c r="D67" s="223"/>
      <c r="E67" s="223"/>
      <c r="G67" s="219"/>
    </row>
    <row r="68" spans="3:7">
      <c r="C68" s="219"/>
      <c r="D68" s="219"/>
      <c r="E68" s="219"/>
      <c r="G68" s="219"/>
    </row>
    <row r="69" spans="3:7">
      <c r="C69" s="219"/>
      <c r="D69" s="219"/>
      <c r="E69" s="219"/>
      <c r="G69" s="219"/>
    </row>
    <row r="70" spans="3:7">
      <c r="C70" s="219"/>
      <c r="D70" s="219"/>
      <c r="E70" s="219"/>
      <c r="G70" s="219"/>
    </row>
    <row r="71" spans="3:7">
      <c r="C71" s="219"/>
      <c r="D71" s="219"/>
      <c r="E71" s="219"/>
      <c r="G71" s="219"/>
    </row>
    <row r="72" spans="3:7">
      <c r="C72" s="219"/>
      <c r="D72" s="219"/>
      <c r="E72" s="219"/>
      <c r="G72" s="219"/>
    </row>
    <row r="73" spans="3:7">
      <c r="C73" s="219"/>
      <c r="D73" s="219"/>
      <c r="E73" s="219"/>
      <c r="G73" s="219"/>
    </row>
    <row r="74" spans="3:7">
      <c r="C74" s="219"/>
      <c r="D74" s="219"/>
      <c r="E74" s="223"/>
      <c r="G74" s="219"/>
    </row>
    <row r="75" spans="3:7">
      <c r="C75" s="219"/>
      <c r="D75" s="219"/>
      <c r="E75" s="219"/>
      <c r="G75" s="219"/>
    </row>
    <row r="76" spans="3:7">
      <c r="C76" s="219"/>
      <c r="D76" s="219"/>
      <c r="E76" s="219"/>
      <c r="G76" s="219"/>
    </row>
    <row r="77" spans="3:7">
      <c r="C77" s="219"/>
      <c r="D77" s="219"/>
      <c r="E77" s="219"/>
      <c r="G77" s="219"/>
    </row>
    <row r="78" spans="3:7">
      <c r="C78" s="219"/>
      <c r="D78" s="219"/>
      <c r="E78" s="219"/>
      <c r="G78" s="219"/>
    </row>
    <row r="79" spans="3:7">
      <c r="C79" s="219"/>
      <c r="D79" s="219"/>
      <c r="E79" s="219"/>
      <c r="G79" s="219"/>
    </row>
    <row r="80" spans="3:7">
      <c r="C80" s="219"/>
      <c r="D80" s="219"/>
      <c r="E80" s="219"/>
      <c r="G80" s="219"/>
    </row>
    <row r="81" spans="3:7">
      <c r="C81" s="219"/>
      <c r="D81" s="219"/>
      <c r="E81" s="219"/>
      <c r="G81" s="219"/>
    </row>
    <row r="82" spans="3:7">
      <c r="C82" s="219"/>
      <c r="D82" s="219"/>
      <c r="E82" s="219"/>
      <c r="G82" s="219"/>
    </row>
    <row r="83" spans="3:7">
      <c r="C83" s="219"/>
      <c r="D83" s="219"/>
      <c r="E83" s="219"/>
      <c r="G83" s="219"/>
    </row>
    <row r="84" spans="3:7">
      <c r="C84" s="219"/>
      <c r="D84" s="219"/>
      <c r="E84" s="223"/>
      <c r="G84" s="219"/>
    </row>
    <row r="85" spans="3:7">
      <c r="C85" s="219"/>
      <c r="D85" s="219"/>
      <c r="E85" s="219"/>
      <c r="G85" s="219"/>
    </row>
    <row r="86" spans="3:7">
      <c r="C86" s="219"/>
      <c r="D86" s="219"/>
      <c r="E86" s="219"/>
      <c r="G86" s="219"/>
    </row>
    <row r="87" spans="3:7">
      <c r="C87" s="219"/>
      <c r="D87" s="219"/>
      <c r="E87" s="219"/>
      <c r="G87" s="219"/>
    </row>
    <row r="88" spans="3:7">
      <c r="C88" s="219"/>
      <c r="D88" s="219"/>
      <c r="E88" s="219"/>
      <c r="G88" s="219"/>
    </row>
    <row r="89" spans="3:7">
      <c r="C89" s="219"/>
      <c r="D89" s="219"/>
      <c r="E89" s="219"/>
      <c r="G89" s="219"/>
    </row>
    <row r="90" spans="3:7">
      <c r="C90" s="219"/>
      <c r="D90" s="219"/>
      <c r="E90" s="219"/>
      <c r="G90" s="219"/>
    </row>
    <row r="91" spans="3:7">
      <c r="C91" s="219"/>
      <c r="D91" s="219"/>
      <c r="E91" s="219"/>
      <c r="G91" s="219"/>
    </row>
    <row r="92" spans="3:7">
      <c r="C92" s="219"/>
      <c r="D92" s="219"/>
      <c r="E92" s="219"/>
      <c r="G92" s="219"/>
    </row>
    <row r="93" spans="3:7">
      <c r="C93" s="219"/>
      <c r="D93" s="219"/>
      <c r="E93" s="219"/>
      <c r="G93" s="219"/>
    </row>
    <row r="94" spans="3:7">
      <c r="C94" s="219"/>
      <c r="D94" s="219"/>
      <c r="E94" s="219"/>
      <c r="G94" s="219"/>
    </row>
    <row r="95" spans="3:7">
      <c r="C95" s="219"/>
      <c r="D95" s="219"/>
      <c r="E95" s="219"/>
      <c r="G95" s="219"/>
    </row>
    <row r="96" spans="3:7">
      <c r="C96" s="219"/>
      <c r="D96" s="219"/>
      <c r="E96" s="219"/>
      <c r="G96" s="219"/>
    </row>
    <row r="97" spans="3:7">
      <c r="C97" s="219"/>
      <c r="D97" s="219"/>
      <c r="E97" s="219"/>
      <c r="G97" s="219"/>
    </row>
    <row r="98" spans="3:7">
      <c r="C98" s="219"/>
      <c r="D98" s="219"/>
      <c r="E98" s="219"/>
      <c r="G98" s="219"/>
    </row>
    <row r="99" spans="3:7">
      <c r="C99" s="219"/>
      <c r="D99" s="219"/>
      <c r="E99" s="219"/>
      <c r="G99" s="219"/>
    </row>
    <row r="100" spans="3:7">
      <c r="C100" s="219"/>
      <c r="D100" s="219"/>
      <c r="E100" s="219"/>
      <c r="G100" s="219"/>
    </row>
    <row r="101" spans="3:7">
      <c r="C101" s="219"/>
      <c r="D101" s="219"/>
      <c r="E101" s="223"/>
      <c r="G101" s="219"/>
    </row>
    <row r="102" spans="3:7">
      <c r="C102" s="219"/>
      <c r="D102" s="219"/>
      <c r="E102" s="219"/>
      <c r="G102" s="219"/>
    </row>
    <row r="103" spans="3:7">
      <c r="C103" s="219"/>
      <c r="D103" s="219"/>
      <c r="E103" s="219"/>
      <c r="G103" s="219"/>
    </row>
    <row r="104" spans="3:7">
      <c r="C104" s="219"/>
      <c r="D104" s="219"/>
      <c r="E104" s="219"/>
      <c r="G104" s="219"/>
    </row>
    <row r="105" spans="3:7">
      <c r="C105" s="219"/>
      <c r="D105" s="219"/>
      <c r="E105" s="223"/>
      <c r="G105" s="219"/>
    </row>
    <row r="106" spans="3:7">
      <c r="C106" s="219"/>
      <c r="D106" s="223"/>
      <c r="E106" s="223"/>
      <c r="G106" s="219"/>
    </row>
    <row r="107" spans="3:7">
      <c r="C107" s="219"/>
      <c r="D107" s="219"/>
      <c r="E107" s="219"/>
      <c r="G107" s="219"/>
    </row>
    <row r="108" spans="3:7">
      <c r="C108" s="219"/>
      <c r="D108" s="219"/>
      <c r="E108" s="219"/>
      <c r="G108" s="219"/>
    </row>
    <row r="109" spans="3:7">
      <c r="C109" s="219"/>
      <c r="D109" s="219"/>
      <c r="E109" s="219"/>
      <c r="G109" s="219"/>
    </row>
    <row r="110" spans="3:7">
      <c r="C110" s="219"/>
      <c r="D110" s="219"/>
      <c r="E110" s="223"/>
      <c r="G110" s="219"/>
    </row>
    <row r="111" spans="3:7">
      <c r="C111" s="219"/>
      <c r="D111" s="219"/>
      <c r="E111" s="223"/>
      <c r="G111" s="219"/>
    </row>
    <row r="112" spans="3:7">
      <c r="C112" s="219"/>
      <c r="D112" s="219"/>
      <c r="E112" s="219"/>
      <c r="G112" s="219"/>
    </row>
    <row r="113" spans="3:7">
      <c r="C113" s="219"/>
      <c r="D113" s="219"/>
      <c r="E113" s="223"/>
      <c r="G113" s="219"/>
    </row>
    <row r="114" spans="3:7">
      <c r="C114" s="219"/>
      <c r="D114" s="219"/>
      <c r="E114" s="223"/>
      <c r="G114" s="219"/>
    </row>
    <row r="115" spans="3:7">
      <c r="C115" s="219"/>
      <c r="D115" s="219"/>
      <c r="E115" s="219"/>
      <c r="G115" s="219"/>
    </row>
    <row r="116" spans="3:7">
      <c r="C116" s="219"/>
      <c r="D116" s="219"/>
      <c r="E116" s="219"/>
      <c r="G116" s="219"/>
    </row>
    <row r="117" spans="3:7">
      <c r="C117" s="219"/>
      <c r="D117" s="223"/>
      <c r="E117" s="223"/>
      <c r="G117" s="219"/>
    </row>
    <row r="118" spans="3:7">
      <c r="C118" s="219"/>
      <c r="D118" s="219"/>
      <c r="E118" s="219"/>
      <c r="G118" s="219"/>
    </row>
    <row r="119" spans="3:7">
      <c r="C119" s="219"/>
      <c r="D119" s="219"/>
      <c r="E119" s="223"/>
      <c r="G119" s="219"/>
    </row>
    <row r="120" spans="3:7">
      <c r="C120" s="219"/>
      <c r="D120" s="219"/>
      <c r="E120" s="219"/>
      <c r="G120" s="219"/>
    </row>
    <row r="121" spans="3:7">
      <c r="C121" s="219"/>
      <c r="D121" s="223"/>
      <c r="E121" s="223"/>
      <c r="G121" s="219"/>
    </row>
    <row r="122" spans="3:7">
      <c r="C122" s="219"/>
      <c r="D122" s="219"/>
      <c r="E122" s="223"/>
      <c r="G122" s="219"/>
    </row>
    <row r="123" spans="3:7">
      <c r="C123" s="219"/>
      <c r="D123" s="219"/>
      <c r="E123" s="219"/>
      <c r="G123" s="219"/>
    </row>
    <row r="124" spans="3:7">
      <c r="C124" s="219"/>
      <c r="D124" s="219"/>
      <c r="E124" s="223"/>
      <c r="G124" s="219"/>
    </row>
    <row r="125" spans="3:7">
      <c r="C125" s="219"/>
      <c r="D125" s="219"/>
      <c r="E125" s="223"/>
      <c r="G125" s="219"/>
    </row>
    <row r="126" spans="3:7">
      <c r="C126" s="219"/>
      <c r="D126" s="219"/>
      <c r="E126" s="219"/>
      <c r="G126" s="219"/>
    </row>
    <row r="127" spans="3:7">
      <c r="C127" s="219"/>
      <c r="D127" s="219"/>
      <c r="E127" s="219"/>
      <c r="G127" s="219"/>
    </row>
    <row r="128" spans="3:7">
      <c r="C128" s="219"/>
      <c r="D128" s="219"/>
      <c r="E128" s="219"/>
      <c r="G128" s="219"/>
    </row>
    <row r="129" spans="3:7">
      <c r="C129" s="219"/>
      <c r="D129" s="219"/>
      <c r="E129" s="219"/>
      <c r="G129" s="219"/>
    </row>
    <row r="130" spans="3:7">
      <c r="C130" s="219"/>
      <c r="D130" s="219"/>
      <c r="E130" s="223"/>
      <c r="G130" s="219"/>
    </row>
    <row r="131" spans="3:7">
      <c r="C131" s="219"/>
      <c r="D131" s="219"/>
      <c r="E131" s="219"/>
      <c r="G131" s="219"/>
    </row>
    <row r="132" spans="3:7">
      <c r="C132" s="219"/>
      <c r="D132" s="219"/>
      <c r="E132" s="219"/>
      <c r="G132" s="219"/>
    </row>
    <row r="133" spans="3:7">
      <c r="C133" s="219"/>
      <c r="D133" s="219"/>
      <c r="E133" s="219"/>
      <c r="G133" s="219"/>
    </row>
    <row r="134" spans="3:7">
      <c r="C134" s="219"/>
      <c r="D134" s="219"/>
      <c r="E134" s="219"/>
      <c r="G134" s="219"/>
    </row>
    <row r="135" spans="3:7">
      <c r="C135" s="219"/>
      <c r="D135" s="219"/>
      <c r="E135" s="223"/>
      <c r="G135" s="219"/>
    </row>
    <row r="136" spans="3:7">
      <c r="C136" s="219"/>
      <c r="D136" s="219"/>
      <c r="E136" s="219"/>
      <c r="G136" s="219"/>
    </row>
    <row r="137" spans="3:7">
      <c r="C137" s="219"/>
      <c r="D137" s="219"/>
      <c r="E137" s="219"/>
      <c r="G137" s="219"/>
    </row>
    <row r="138" spans="3:7">
      <c r="C138" s="219"/>
      <c r="D138" s="223"/>
      <c r="E138" s="223"/>
      <c r="G138" s="219"/>
    </row>
    <row r="139" spans="3:7">
      <c r="C139" s="219"/>
      <c r="D139" s="219"/>
      <c r="E139" s="223"/>
      <c r="G139" s="219"/>
    </row>
    <row r="140" spans="3:7">
      <c r="C140" s="219"/>
      <c r="D140" s="219"/>
      <c r="E140" s="219"/>
      <c r="G140" s="219"/>
    </row>
    <row r="141" spans="3:7">
      <c r="C141" s="219"/>
      <c r="D141" s="219"/>
      <c r="E141" s="219"/>
      <c r="G141" s="219"/>
    </row>
    <row r="142" spans="3:7">
      <c r="C142" s="219"/>
      <c r="D142" s="219"/>
      <c r="E142" s="219"/>
      <c r="G142" s="219"/>
    </row>
    <row r="143" spans="3:7">
      <c r="C143" s="219"/>
      <c r="D143" s="219"/>
      <c r="E143" s="219"/>
      <c r="G143" s="219"/>
    </row>
    <row r="144" spans="3:7">
      <c r="C144" s="219"/>
      <c r="D144" s="219"/>
      <c r="E144" s="219"/>
      <c r="G144" s="219"/>
    </row>
    <row r="145" spans="3:7">
      <c r="C145" s="219"/>
      <c r="D145" s="219"/>
      <c r="E145" s="219"/>
      <c r="G145" s="219"/>
    </row>
    <row r="146" spans="3:7">
      <c r="C146" s="219"/>
      <c r="D146" s="219"/>
      <c r="E146" s="223"/>
      <c r="G146" s="219"/>
    </row>
    <row r="147" spans="3:7">
      <c r="C147" s="219"/>
      <c r="D147" s="219"/>
      <c r="E147" s="219"/>
      <c r="G147" s="219"/>
    </row>
    <row r="148" spans="3:7">
      <c r="C148" s="219"/>
      <c r="D148" s="219"/>
      <c r="E148" s="223"/>
      <c r="G148" s="219"/>
    </row>
    <row r="149" spans="3:7">
      <c r="C149" s="219"/>
      <c r="D149" s="219"/>
      <c r="E149" s="219"/>
      <c r="G149" s="219"/>
    </row>
    <row r="150" spans="3:7">
      <c r="C150" s="219"/>
      <c r="D150" s="219"/>
      <c r="E150" s="219"/>
      <c r="G150" s="219"/>
    </row>
    <row r="151" spans="3:7">
      <c r="C151" s="219"/>
      <c r="D151" s="219"/>
      <c r="E151" s="219"/>
      <c r="G151" s="219"/>
    </row>
    <row r="152" spans="3:7">
      <c r="C152" s="219"/>
      <c r="D152" s="219"/>
      <c r="E152" s="223"/>
      <c r="G152" s="219"/>
    </row>
    <row r="153" spans="3:7">
      <c r="C153" s="219"/>
      <c r="D153" s="219"/>
      <c r="E153" s="219"/>
      <c r="G153" s="219"/>
    </row>
    <row r="154" spans="3:7">
      <c r="C154" s="219"/>
      <c r="D154" s="219"/>
      <c r="E154" s="219"/>
      <c r="G154" s="219"/>
    </row>
    <row r="155" spans="3:7">
      <c r="C155" s="219"/>
      <c r="D155" s="223"/>
      <c r="E155" s="223"/>
      <c r="G155" s="219"/>
    </row>
    <row r="156" spans="3:7">
      <c r="C156" s="219"/>
      <c r="D156" s="219"/>
      <c r="E156" s="223"/>
      <c r="G156" s="219"/>
    </row>
    <row r="157" spans="3:7">
      <c r="C157" s="219"/>
      <c r="D157" s="219"/>
      <c r="E157" s="219"/>
      <c r="G157" s="219"/>
    </row>
    <row r="158" spans="3:7">
      <c r="C158" s="219"/>
      <c r="D158" s="219"/>
      <c r="E158" s="219"/>
      <c r="G158" s="219"/>
    </row>
    <row r="159" spans="3:7">
      <c r="C159" s="219"/>
      <c r="D159" s="219"/>
      <c r="E159" s="219"/>
      <c r="G159" s="219"/>
    </row>
    <row r="160" spans="3:7">
      <c r="C160" s="219"/>
      <c r="D160" s="219"/>
      <c r="E160" s="223"/>
      <c r="G160" s="219"/>
    </row>
    <row r="161" spans="3:7">
      <c r="C161" s="219"/>
      <c r="D161" s="219"/>
      <c r="E161" s="219"/>
      <c r="G161" s="219"/>
    </row>
    <row r="162" spans="3:7">
      <c r="C162" s="219"/>
      <c r="D162" s="219"/>
      <c r="E162" s="219"/>
      <c r="G162" s="219"/>
    </row>
    <row r="163" spans="3:7">
      <c r="C163" s="219"/>
      <c r="D163" s="219"/>
      <c r="E163" s="219"/>
      <c r="G163" s="219"/>
    </row>
    <row r="164" spans="3:7">
      <c r="C164" s="219"/>
      <c r="D164" s="219"/>
      <c r="E164" s="219"/>
      <c r="G164" s="219"/>
    </row>
    <row r="165" spans="3:7">
      <c r="C165" s="219"/>
      <c r="D165" s="219"/>
      <c r="E165" s="219"/>
      <c r="G165" s="219"/>
    </row>
    <row r="166" spans="3:7">
      <c r="C166" s="219"/>
      <c r="D166" s="219"/>
      <c r="E166" s="223"/>
      <c r="G166" s="219"/>
    </row>
    <row r="167" spans="3:7">
      <c r="C167" s="219"/>
      <c r="D167" s="219"/>
      <c r="E167" s="219"/>
      <c r="G167" s="219"/>
    </row>
    <row r="168" spans="3:7">
      <c r="C168" s="219"/>
      <c r="D168" s="219"/>
      <c r="E168" s="219"/>
      <c r="G168" s="219"/>
    </row>
    <row r="169" spans="3:7">
      <c r="C169" s="219"/>
      <c r="D169" s="219"/>
      <c r="E169" s="219"/>
      <c r="G169" s="219"/>
    </row>
    <row r="170" spans="3:7">
      <c r="C170" s="219"/>
      <c r="D170" s="219"/>
      <c r="E170" s="219"/>
      <c r="G170" s="219"/>
    </row>
    <row r="171" spans="3:7">
      <c r="C171" s="219"/>
      <c r="D171" s="219"/>
      <c r="E171" s="223"/>
      <c r="G171" s="219"/>
    </row>
    <row r="172" spans="3:7">
      <c r="C172" s="219"/>
      <c r="D172" s="219"/>
      <c r="E172" s="219"/>
      <c r="G172" s="219"/>
    </row>
    <row r="173" spans="3:7">
      <c r="C173" s="219"/>
      <c r="D173" s="219"/>
      <c r="E173" s="219"/>
      <c r="G173" s="219"/>
    </row>
    <row r="174" spans="3:7">
      <c r="C174" s="219"/>
      <c r="D174" s="219"/>
      <c r="E174" s="219"/>
      <c r="G174" s="219"/>
    </row>
    <row r="175" spans="3:7">
      <c r="C175" s="219"/>
      <c r="D175" s="219"/>
      <c r="E175" s="223"/>
      <c r="G175" s="219"/>
    </row>
    <row r="176" spans="3:7">
      <c r="C176" s="219"/>
      <c r="D176" s="219"/>
      <c r="E176" s="219"/>
      <c r="G176" s="219"/>
    </row>
    <row r="177" spans="3:7">
      <c r="C177" s="219"/>
      <c r="D177" s="219"/>
      <c r="E177" s="223"/>
      <c r="G177" s="219"/>
    </row>
    <row r="178" spans="3:7">
      <c r="C178" s="219"/>
      <c r="D178" s="219"/>
      <c r="E178" s="223"/>
      <c r="G178" s="219"/>
    </row>
    <row r="179" spans="3:7">
      <c r="C179" s="219"/>
      <c r="D179" s="219"/>
      <c r="E179" s="219"/>
      <c r="G179" s="219"/>
    </row>
    <row r="180" spans="3:7">
      <c r="C180" s="219"/>
      <c r="D180" s="219"/>
      <c r="E180" s="219"/>
      <c r="G180" s="219"/>
    </row>
    <row r="181" spans="3:7">
      <c r="C181" s="219"/>
      <c r="D181" s="219"/>
      <c r="E181" s="219"/>
      <c r="G181" s="219"/>
    </row>
    <row r="182" spans="3:7">
      <c r="C182" s="219"/>
      <c r="D182" s="219"/>
      <c r="E182" s="223"/>
      <c r="G182" s="219"/>
    </row>
    <row r="183" spans="3:7">
      <c r="C183" s="219"/>
      <c r="D183" s="219"/>
      <c r="E183" s="219"/>
      <c r="G183" s="219"/>
    </row>
    <row r="184" spans="3:7">
      <c r="C184" s="219"/>
      <c r="D184" s="219"/>
      <c r="E184" s="219"/>
      <c r="G184" s="219"/>
    </row>
    <row r="185" spans="3:7">
      <c r="C185" s="219"/>
      <c r="D185" s="219"/>
      <c r="E185" s="223"/>
      <c r="G185" s="219"/>
    </row>
    <row r="186" spans="3:7">
      <c r="C186" s="219"/>
      <c r="D186" s="219"/>
      <c r="E186" s="219"/>
      <c r="G186" s="219"/>
    </row>
    <row r="187" spans="3:7">
      <c r="C187" s="219"/>
      <c r="D187" s="219"/>
      <c r="E187" s="219"/>
      <c r="G187" s="219"/>
    </row>
    <row r="188" spans="3:7">
      <c r="C188" s="219"/>
      <c r="D188" s="219"/>
      <c r="E188" s="223"/>
      <c r="G188" s="219"/>
    </row>
    <row r="189" spans="3:7">
      <c r="C189" s="219"/>
      <c r="D189" s="219"/>
      <c r="E189" s="223"/>
      <c r="G189" s="219"/>
    </row>
    <row r="190" spans="3:7">
      <c r="C190" s="219"/>
      <c r="D190" s="219"/>
      <c r="E190" s="219"/>
      <c r="G190" s="219"/>
    </row>
    <row r="191" spans="3:7">
      <c r="C191" s="219"/>
      <c r="D191" s="219"/>
      <c r="E191" s="223"/>
      <c r="G191" s="219"/>
    </row>
    <row r="192" spans="3:7">
      <c r="C192" s="219"/>
      <c r="D192" s="223"/>
      <c r="E192" s="223"/>
      <c r="G192" s="219"/>
    </row>
    <row r="193" spans="3:7">
      <c r="C193" s="219"/>
      <c r="D193" s="219"/>
      <c r="E193" s="223"/>
      <c r="G193" s="219"/>
    </row>
    <row r="194" spans="3:7">
      <c r="C194" s="219"/>
      <c r="D194" s="219"/>
      <c r="E194" s="223"/>
      <c r="G194" s="219"/>
    </row>
    <row r="195" spans="3:7">
      <c r="C195" s="219"/>
      <c r="D195" s="219"/>
      <c r="E195" s="223"/>
      <c r="G195" s="219"/>
    </row>
    <row r="196" spans="3:7">
      <c r="C196" s="219"/>
      <c r="D196" s="219"/>
      <c r="E196" s="223"/>
      <c r="G196" s="219"/>
    </row>
    <row r="197" spans="3:7">
      <c r="C197" s="219"/>
      <c r="D197" s="223"/>
      <c r="E197" s="223"/>
      <c r="G197" s="219"/>
    </row>
    <row r="198" spans="3:7">
      <c r="C198" s="219"/>
      <c r="D198" s="219"/>
      <c r="E198" s="223"/>
      <c r="G198" s="219"/>
    </row>
    <row r="199" spans="3:7">
      <c r="C199" s="219"/>
      <c r="D199" s="219"/>
      <c r="E199" s="219"/>
      <c r="G199" s="219"/>
    </row>
    <row r="200" spans="3:7">
      <c r="C200" s="219"/>
      <c r="D200" s="219"/>
      <c r="E200" s="219"/>
      <c r="G200" s="219"/>
    </row>
    <row r="201" spans="3:7">
      <c r="C201" s="219"/>
      <c r="D201" s="219"/>
      <c r="E201" s="219"/>
    </row>
    <row r="202" spans="3:7">
      <c r="C202" s="219"/>
      <c r="D202" s="219"/>
      <c r="E202" s="219"/>
    </row>
    <row r="203" spans="3:7">
      <c r="C203" s="219"/>
      <c r="D203" s="219"/>
      <c r="E203" s="219"/>
    </row>
    <row r="204" spans="3:7">
      <c r="C204" s="219"/>
      <c r="D204" s="219"/>
      <c r="E204" s="219"/>
    </row>
    <row r="205" spans="3:7">
      <c r="C205" s="219"/>
      <c r="D205" s="219"/>
      <c r="E205" s="219"/>
    </row>
    <row r="206" spans="3:7">
      <c r="C206" s="219"/>
      <c r="D206" s="219"/>
      <c r="E206" s="219"/>
    </row>
    <row r="207" spans="3:7">
      <c r="C207" s="219"/>
      <c r="D207" s="219"/>
      <c r="E207" s="219"/>
    </row>
    <row r="208" spans="3:7">
      <c r="C208" s="219"/>
      <c r="D208" s="219"/>
      <c r="E208" s="219"/>
    </row>
    <row r="209" spans="3:5">
      <c r="C209" s="219"/>
      <c r="D209" s="219"/>
      <c r="E209" s="219"/>
    </row>
    <row r="210" spans="3:5">
      <c r="C210" s="219"/>
      <c r="D210" s="219"/>
      <c r="E210" s="219"/>
    </row>
    <row r="211" spans="3:5">
      <c r="C211" s="219"/>
      <c r="D211" s="219"/>
      <c r="E211" s="219"/>
    </row>
  </sheetData>
  <mergeCells count="8">
    <mergeCell ref="A6:A7"/>
    <mergeCell ref="B6:B7"/>
    <mergeCell ref="F6:F7"/>
    <mergeCell ref="G6:G7"/>
    <mergeCell ref="A22:A23"/>
    <mergeCell ref="B22:B23"/>
    <mergeCell ref="F22:F23"/>
    <mergeCell ref="G22:G23"/>
  </mergeCells>
  <hyperlinks>
    <hyperlink ref="I1" location="obsah!A1" display="Obsah"/>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ColWidth="8" defaultRowHeight="13.15" customHeight="1"/>
  <cols>
    <col min="1" max="1" width="6.7109375" style="158" customWidth="1"/>
    <col min="2" max="2" width="9.85546875" style="158" customWidth="1"/>
    <col min="3" max="3" width="8.5703125" style="158" customWidth="1"/>
    <col min="4" max="7" width="10.140625" style="158" customWidth="1"/>
    <col min="8" max="8" width="9.85546875" style="158" customWidth="1"/>
    <col min="9" max="9" width="8" style="158" customWidth="1"/>
    <col min="10" max="10" width="9.140625" style="158" customWidth="1"/>
    <col min="11" max="16384" width="8" style="158"/>
  </cols>
  <sheetData>
    <row r="1" spans="1:12" s="228" customFormat="1" ht="15">
      <c r="A1" s="224" t="s">
        <v>14</v>
      </c>
      <c r="B1" s="224"/>
      <c r="C1" s="224"/>
      <c r="D1" s="224"/>
      <c r="E1" s="224"/>
      <c r="F1" s="224"/>
      <c r="G1" s="224"/>
      <c r="H1" s="225"/>
      <c r="I1" s="226"/>
      <c r="J1" s="227" t="s">
        <v>15</v>
      </c>
      <c r="L1" s="373" t="s">
        <v>640</v>
      </c>
    </row>
    <row r="2" spans="1:12" s="228" customFormat="1" ht="12.75">
      <c r="A2" s="224"/>
      <c r="B2" s="224"/>
      <c r="C2" s="224"/>
      <c r="D2" s="224"/>
      <c r="E2" s="224"/>
      <c r="F2" s="224"/>
      <c r="G2" s="224"/>
      <c r="H2" s="225"/>
      <c r="I2" s="226"/>
      <c r="J2" s="227"/>
    </row>
    <row r="3" spans="1:12" s="228" customFormat="1" ht="12.75">
      <c r="A3" s="224" t="s">
        <v>267</v>
      </c>
      <c r="B3" s="224"/>
      <c r="C3" s="224"/>
      <c r="D3" s="224"/>
      <c r="E3" s="224"/>
      <c r="F3" s="224"/>
      <c r="G3" s="224"/>
      <c r="H3" s="224"/>
      <c r="I3" s="224"/>
      <c r="J3" s="224"/>
    </row>
    <row r="4" spans="1:12" s="231" customFormat="1" ht="12.75">
      <c r="A4" s="229" t="s">
        <v>268</v>
      </c>
      <c r="B4" s="230"/>
      <c r="C4" s="230"/>
      <c r="D4" s="230"/>
      <c r="E4" s="230"/>
      <c r="F4" s="230"/>
      <c r="G4" s="230"/>
      <c r="H4" s="230"/>
      <c r="I4" s="230"/>
      <c r="J4" s="230"/>
    </row>
    <row r="5" spans="1:12" s="233" customFormat="1" ht="12" thickBot="1">
      <c r="A5" s="232" t="s">
        <v>125</v>
      </c>
      <c r="B5" s="232"/>
      <c r="C5" s="232"/>
      <c r="D5" s="232"/>
      <c r="F5" s="234"/>
      <c r="G5" s="234"/>
      <c r="H5" s="234"/>
      <c r="I5" s="234"/>
      <c r="J5" s="235" t="s">
        <v>126</v>
      </c>
    </row>
    <row r="6" spans="1:12" s="236" customFormat="1" ht="11.25">
      <c r="A6" s="569" t="s">
        <v>5</v>
      </c>
      <c r="B6" s="571" t="s">
        <v>269</v>
      </c>
      <c r="C6" s="574" t="s">
        <v>270</v>
      </c>
      <c r="D6" s="575"/>
      <c r="E6" s="575"/>
      <c r="F6" s="575"/>
      <c r="G6" s="575"/>
      <c r="H6" s="575"/>
      <c r="I6" s="576"/>
      <c r="J6" s="577" t="s">
        <v>147</v>
      </c>
    </row>
    <row r="7" spans="1:12" s="236" customFormat="1" ht="11.25">
      <c r="A7" s="570"/>
      <c r="B7" s="572"/>
      <c r="C7" s="580" t="s">
        <v>271</v>
      </c>
      <c r="D7" s="582" t="s">
        <v>161</v>
      </c>
      <c r="E7" s="583"/>
      <c r="F7" s="583"/>
      <c r="G7" s="583"/>
      <c r="H7" s="583"/>
      <c r="I7" s="584"/>
      <c r="J7" s="578"/>
    </row>
    <row r="8" spans="1:12" s="236" customFormat="1" ht="45">
      <c r="A8" s="570"/>
      <c r="B8" s="572"/>
      <c r="C8" s="581"/>
      <c r="D8" s="237" t="s">
        <v>272</v>
      </c>
      <c r="E8" s="237" t="s">
        <v>273</v>
      </c>
      <c r="F8" s="237" t="s">
        <v>274</v>
      </c>
      <c r="G8" s="237" t="s">
        <v>275</v>
      </c>
      <c r="H8" s="238" t="s">
        <v>276</v>
      </c>
      <c r="I8" s="239" t="s">
        <v>277</v>
      </c>
      <c r="J8" s="578"/>
    </row>
    <row r="9" spans="1:12" s="236" customFormat="1" ht="79.5" thickBot="1">
      <c r="A9" s="240" t="s">
        <v>7</v>
      </c>
      <c r="B9" s="573"/>
      <c r="C9" s="241" t="s">
        <v>4</v>
      </c>
      <c r="D9" s="242" t="s">
        <v>278</v>
      </c>
      <c r="E9" s="242" t="s">
        <v>279</v>
      </c>
      <c r="F9" s="242" t="s">
        <v>280</v>
      </c>
      <c r="G9" s="242" t="s">
        <v>281</v>
      </c>
      <c r="H9" s="242" t="s">
        <v>282</v>
      </c>
      <c r="I9" s="243" t="s">
        <v>283</v>
      </c>
      <c r="J9" s="579"/>
    </row>
    <row r="10" spans="1:12" s="250" customFormat="1" ht="11.25">
      <c r="A10" s="244">
        <v>2010</v>
      </c>
      <c r="B10" s="245" t="s">
        <v>6</v>
      </c>
      <c r="C10" s="246">
        <v>19449</v>
      </c>
      <c r="D10" s="246">
        <v>655</v>
      </c>
      <c r="E10" s="246">
        <v>7873</v>
      </c>
      <c r="F10" s="246">
        <v>9534</v>
      </c>
      <c r="G10" s="247" t="s">
        <v>284</v>
      </c>
      <c r="H10" s="246">
        <v>1236</v>
      </c>
      <c r="I10" s="248">
        <v>151</v>
      </c>
      <c r="J10" s="249" t="s">
        <v>4</v>
      </c>
    </row>
    <row r="11" spans="1:12" s="250" customFormat="1" ht="11.25">
      <c r="A11" s="244"/>
      <c r="B11" s="251" t="s">
        <v>9</v>
      </c>
      <c r="C11" s="252">
        <v>1129</v>
      </c>
      <c r="D11" s="252">
        <v>47</v>
      </c>
      <c r="E11" s="252">
        <v>687</v>
      </c>
      <c r="F11" s="252">
        <v>365</v>
      </c>
      <c r="G11" s="253" t="s">
        <v>284</v>
      </c>
      <c r="H11" s="252">
        <v>21</v>
      </c>
      <c r="I11" s="252">
        <v>9</v>
      </c>
      <c r="J11" s="254" t="s">
        <v>2</v>
      </c>
    </row>
    <row r="12" spans="1:12" s="250" customFormat="1" ht="11.25">
      <c r="A12" s="255"/>
      <c r="B12" s="251" t="s">
        <v>10</v>
      </c>
      <c r="C12" s="252">
        <v>18320</v>
      </c>
      <c r="D12" s="252">
        <v>608</v>
      </c>
      <c r="E12" s="252">
        <v>7186</v>
      </c>
      <c r="F12" s="252">
        <v>9169</v>
      </c>
      <c r="G12" s="253" t="s">
        <v>284</v>
      </c>
      <c r="H12" s="252">
        <v>1215</v>
      </c>
      <c r="I12" s="256">
        <v>142</v>
      </c>
      <c r="J12" s="254" t="s">
        <v>3</v>
      </c>
    </row>
    <row r="13" spans="1:12" s="250" customFormat="1" ht="11.25">
      <c r="A13" s="244">
        <v>2015</v>
      </c>
      <c r="B13" s="245" t="s">
        <v>6</v>
      </c>
      <c r="C13" s="257">
        <v>18850</v>
      </c>
      <c r="D13" s="257">
        <v>512</v>
      </c>
      <c r="E13" s="257">
        <v>7610</v>
      </c>
      <c r="F13" s="257">
        <v>9590</v>
      </c>
      <c r="G13" s="247" t="s">
        <v>284</v>
      </c>
      <c r="H13" s="257">
        <v>1046</v>
      </c>
      <c r="I13" s="258">
        <v>92</v>
      </c>
      <c r="J13" s="249" t="s">
        <v>4</v>
      </c>
    </row>
    <row r="14" spans="1:12" s="250" customFormat="1" ht="11.25">
      <c r="A14" s="244"/>
      <c r="B14" s="251" t="s">
        <v>9</v>
      </c>
      <c r="C14" s="259">
        <v>1282</v>
      </c>
      <c r="D14" s="259">
        <v>79</v>
      </c>
      <c r="E14" s="259">
        <v>693</v>
      </c>
      <c r="F14" s="259">
        <v>472</v>
      </c>
      <c r="G14" s="253" t="s">
        <v>284</v>
      </c>
      <c r="H14" s="259">
        <v>36</v>
      </c>
      <c r="I14" s="259">
        <v>2</v>
      </c>
      <c r="J14" s="254" t="s">
        <v>2</v>
      </c>
    </row>
    <row r="15" spans="1:12" s="250" customFormat="1" ht="11.25">
      <c r="A15" s="255"/>
      <c r="B15" s="251" t="s">
        <v>10</v>
      </c>
      <c r="C15" s="259">
        <v>17568</v>
      </c>
      <c r="D15" s="259">
        <v>433</v>
      </c>
      <c r="E15" s="259">
        <v>6917</v>
      </c>
      <c r="F15" s="259">
        <v>9118</v>
      </c>
      <c r="G15" s="253" t="s">
        <v>284</v>
      </c>
      <c r="H15" s="259">
        <v>1010</v>
      </c>
      <c r="I15" s="260">
        <v>90</v>
      </c>
      <c r="J15" s="254" t="s">
        <v>3</v>
      </c>
    </row>
    <row r="16" spans="1:12" s="250" customFormat="1" ht="11.25">
      <c r="A16" s="244">
        <v>2016</v>
      </c>
      <c r="B16" s="245" t="s">
        <v>6</v>
      </c>
      <c r="C16" s="257">
        <v>20501</v>
      </c>
      <c r="D16" s="257">
        <v>651</v>
      </c>
      <c r="E16" s="257">
        <v>8923</v>
      </c>
      <c r="F16" s="257">
        <v>9832</v>
      </c>
      <c r="G16" s="247" t="s">
        <v>284</v>
      </c>
      <c r="H16" s="257">
        <v>1022</v>
      </c>
      <c r="I16" s="258">
        <v>73</v>
      </c>
      <c r="J16" s="249" t="s">
        <v>4</v>
      </c>
    </row>
    <row r="17" spans="1:12" s="250" customFormat="1" ht="11.25">
      <c r="A17" s="244"/>
      <c r="B17" s="251" t="s">
        <v>9</v>
      </c>
      <c r="C17" s="259">
        <v>1482</v>
      </c>
      <c r="D17" s="259">
        <v>107</v>
      </c>
      <c r="E17" s="259">
        <v>894</v>
      </c>
      <c r="F17" s="259">
        <v>442</v>
      </c>
      <c r="G17" s="253" t="s">
        <v>284</v>
      </c>
      <c r="H17" s="259">
        <v>33</v>
      </c>
      <c r="I17" s="259">
        <v>6</v>
      </c>
      <c r="J17" s="254" t="s">
        <v>2</v>
      </c>
    </row>
    <row r="18" spans="1:12" s="250" customFormat="1" ht="11.25">
      <c r="A18" s="255"/>
      <c r="B18" s="251" t="s">
        <v>10</v>
      </c>
      <c r="C18" s="259">
        <v>19019</v>
      </c>
      <c r="D18" s="259">
        <v>544</v>
      </c>
      <c r="E18" s="259">
        <v>8029</v>
      </c>
      <c r="F18" s="259">
        <v>9390</v>
      </c>
      <c r="G18" s="253" t="s">
        <v>284</v>
      </c>
      <c r="H18" s="259">
        <v>989</v>
      </c>
      <c r="I18" s="260">
        <v>67</v>
      </c>
      <c r="J18" s="254" t="s">
        <v>3</v>
      </c>
    </row>
    <row r="19" spans="1:12" s="250" customFormat="1" ht="11.25">
      <c r="A19" s="244">
        <v>2017</v>
      </c>
      <c r="B19" s="261" t="s">
        <v>6</v>
      </c>
      <c r="C19" s="257">
        <v>20271</v>
      </c>
      <c r="D19" s="257">
        <v>721</v>
      </c>
      <c r="E19" s="257">
        <v>6972</v>
      </c>
      <c r="F19" s="257">
        <v>11270</v>
      </c>
      <c r="G19" s="246">
        <v>240</v>
      </c>
      <c r="H19" s="257">
        <v>1002</v>
      </c>
      <c r="I19" s="257">
        <v>66</v>
      </c>
      <c r="J19" s="249" t="s">
        <v>4</v>
      </c>
    </row>
    <row r="20" spans="1:12" s="250" customFormat="1" ht="11.25">
      <c r="A20" s="244"/>
      <c r="B20" s="251" t="s">
        <v>9</v>
      </c>
      <c r="C20" s="259">
        <v>1510</v>
      </c>
      <c r="D20" s="259">
        <v>102</v>
      </c>
      <c r="E20" s="259">
        <v>768</v>
      </c>
      <c r="F20" s="259">
        <v>577</v>
      </c>
      <c r="G20" s="259">
        <v>28</v>
      </c>
      <c r="H20" s="259">
        <v>28</v>
      </c>
      <c r="I20" s="259">
        <v>7</v>
      </c>
      <c r="J20" s="254" t="s">
        <v>2</v>
      </c>
    </row>
    <row r="21" spans="1:12" s="250" customFormat="1" ht="11.25">
      <c r="A21" s="255"/>
      <c r="B21" s="251" t="s">
        <v>10</v>
      </c>
      <c r="C21" s="259">
        <v>18761</v>
      </c>
      <c r="D21" s="259">
        <v>619</v>
      </c>
      <c r="E21" s="259">
        <v>6204</v>
      </c>
      <c r="F21" s="259">
        <v>10693</v>
      </c>
      <c r="G21" s="252">
        <v>212</v>
      </c>
      <c r="H21" s="259">
        <v>974</v>
      </c>
      <c r="I21" s="259">
        <v>59</v>
      </c>
      <c r="J21" s="254" t="s">
        <v>3</v>
      </c>
    </row>
    <row r="22" spans="1:12" s="250" customFormat="1" ht="11.25">
      <c r="A22" s="244">
        <v>2018</v>
      </c>
      <c r="B22" s="261" t="s">
        <v>6</v>
      </c>
      <c r="C22" s="257">
        <v>19677</v>
      </c>
      <c r="D22" s="257">
        <v>1031</v>
      </c>
      <c r="E22" s="257">
        <v>5708</v>
      </c>
      <c r="F22" s="257">
        <v>11576</v>
      </c>
      <c r="G22" s="246">
        <v>262</v>
      </c>
      <c r="H22" s="257">
        <v>1044</v>
      </c>
      <c r="I22" s="257">
        <v>56</v>
      </c>
      <c r="J22" s="249" t="s">
        <v>4</v>
      </c>
      <c r="L22" s="262"/>
    </row>
    <row r="23" spans="1:12" s="250" customFormat="1" ht="11.25">
      <c r="A23" s="244"/>
      <c r="B23" s="251" t="s">
        <v>9</v>
      </c>
      <c r="C23" s="259">
        <v>1522</v>
      </c>
      <c r="D23" s="259">
        <v>199</v>
      </c>
      <c r="E23" s="259">
        <v>627</v>
      </c>
      <c r="F23" s="259">
        <v>633</v>
      </c>
      <c r="G23" s="259">
        <v>27</v>
      </c>
      <c r="H23" s="259">
        <v>30</v>
      </c>
      <c r="I23" s="259">
        <v>6</v>
      </c>
      <c r="J23" s="254" t="s">
        <v>2</v>
      </c>
      <c r="L23" s="262"/>
    </row>
    <row r="24" spans="1:12" s="250" customFormat="1" ht="11.25">
      <c r="A24" s="255"/>
      <c r="B24" s="251" t="s">
        <v>10</v>
      </c>
      <c r="C24" s="259">
        <v>18155</v>
      </c>
      <c r="D24" s="259">
        <v>832</v>
      </c>
      <c r="E24" s="259">
        <v>5081</v>
      </c>
      <c r="F24" s="259">
        <v>10943</v>
      </c>
      <c r="G24" s="252">
        <v>235</v>
      </c>
      <c r="H24" s="259">
        <v>1014</v>
      </c>
      <c r="I24" s="259">
        <v>50</v>
      </c>
      <c r="J24" s="254" t="s">
        <v>3</v>
      </c>
      <c r="L24" s="262"/>
    </row>
    <row r="25" spans="1:12" s="250" customFormat="1" ht="11.25">
      <c r="A25" s="244">
        <v>2019</v>
      </c>
      <c r="B25" s="261" t="s">
        <v>6</v>
      </c>
      <c r="C25" s="257">
        <v>19155</v>
      </c>
      <c r="D25" s="257">
        <v>1013</v>
      </c>
      <c r="E25" s="257">
        <v>5396</v>
      </c>
      <c r="F25" s="257">
        <v>11294</v>
      </c>
      <c r="G25" s="246">
        <v>266</v>
      </c>
      <c r="H25" s="257">
        <v>1135</v>
      </c>
      <c r="I25" s="257">
        <v>51</v>
      </c>
      <c r="J25" s="249" t="s">
        <v>4</v>
      </c>
      <c r="L25" s="262"/>
    </row>
    <row r="26" spans="1:12" s="250" customFormat="1" ht="11.25">
      <c r="A26" s="244"/>
      <c r="B26" s="251" t="s">
        <v>9</v>
      </c>
      <c r="C26" s="259">
        <v>1595</v>
      </c>
      <c r="D26" s="259">
        <v>244</v>
      </c>
      <c r="E26" s="259">
        <v>609</v>
      </c>
      <c r="F26" s="259">
        <v>689</v>
      </c>
      <c r="G26" s="259">
        <v>17</v>
      </c>
      <c r="H26" s="259">
        <v>31</v>
      </c>
      <c r="I26" s="259">
        <v>5</v>
      </c>
      <c r="J26" s="254" t="s">
        <v>2</v>
      </c>
      <c r="L26" s="262"/>
    </row>
    <row r="27" spans="1:12" s="250" customFormat="1" ht="11.25">
      <c r="A27" s="255"/>
      <c r="B27" s="251" t="s">
        <v>10</v>
      </c>
      <c r="C27" s="259">
        <v>17560</v>
      </c>
      <c r="D27" s="259">
        <v>769</v>
      </c>
      <c r="E27" s="259">
        <v>4787</v>
      </c>
      <c r="F27" s="259">
        <v>10605</v>
      </c>
      <c r="G27" s="252">
        <v>249</v>
      </c>
      <c r="H27" s="259">
        <v>1104</v>
      </c>
      <c r="I27" s="259">
        <v>46</v>
      </c>
      <c r="J27" s="254" t="s">
        <v>3</v>
      </c>
      <c r="L27" s="262"/>
    </row>
    <row r="28" spans="1:12" s="250" customFormat="1" ht="11.25">
      <c r="A28" s="244">
        <v>2020</v>
      </c>
      <c r="B28" s="261" t="s">
        <v>6</v>
      </c>
      <c r="C28" s="257">
        <v>17612</v>
      </c>
      <c r="D28" s="257">
        <v>732</v>
      </c>
      <c r="E28" s="257">
        <v>4579</v>
      </c>
      <c r="F28" s="257">
        <v>10914</v>
      </c>
      <c r="G28" s="246">
        <v>169</v>
      </c>
      <c r="H28" s="257">
        <v>1146</v>
      </c>
      <c r="I28" s="257">
        <v>72</v>
      </c>
      <c r="J28" s="249" t="s">
        <v>4</v>
      </c>
      <c r="L28" s="262"/>
    </row>
    <row r="29" spans="1:12" s="250" customFormat="1" ht="11.25">
      <c r="A29" s="244"/>
      <c r="B29" s="251" t="s">
        <v>9</v>
      </c>
      <c r="C29" s="259">
        <v>1460</v>
      </c>
      <c r="D29" s="259">
        <v>174</v>
      </c>
      <c r="E29" s="259">
        <v>528</v>
      </c>
      <c r="F29" s="259">
        <v>693</v>
      </c>
      <c r="G29" s="259">
        <v>21</v>
      </c>
      <c r="H29" s="259">
        <v>36</v>
      </c>
      <c r="I29" s="259">
        <v>8</v>
      </c>
      <c r="J29" s="254" t="s">
        <v>2</v>
      </c>
      <c r="L29" s="262"/>
    </row>
    <row r="30" spans="1:12" s="250" customFormat="1" ht="11.25">
      <c r="A30" s="255"/>
      <c r="B30" s="251" t="s">
        <v>10</v>
      </c>
      <c r="C30" s="259">
        <v>16152</v>
      </c>
      <c r="D30" s="259">
        <v>558</v>
      </c>
      <c r="E30" s="259">
        <v>4051</v>
      </c>
      <c r="F30" s="259">
        <v>10221</v>
      </c>
      <c r="G30" s="252">
        <v>148</v>
      </c>
      <c r="H30" s="259">
        <v>1110</v>
      </c>
      <c r="I30" s="259">
        <v>64</v>
      </c>
      <c r="J30" s="254" t="s">
        <v>3</v>
      </c>
      <c r="L30" s="262"/>
    </row>
    <row r="31" spans="1:12" s="250" customFormat="1" ht="11.25">
      <c r="A31" s="244">
        <v>2021</v>
      </c>
      <c r="B31" s="261" t="s">
        <v>6</v>
      </c>
      <c r="C31" s="257">
        <v>17243</v>
      </c>
      <c r="D31" s="257">
        <v>754</v>
      </c>
      <c r="E31" s="257">
        <v>4284</v>
      </c>
      <c r="F31" s="257">
        <v>10810</v>
      </c>
      <c r="G31" s="246">
        <v>177</v>
      </c>
      <c r="H31" s="257">
        <v>1159</v>
      </c>
      <c r="I31" s="257">
        <v>59</v>
      </c>
      <c r="J31" s="249" t="s">
        <v>4</v>
      </c>
      <c r="L31" s="262"/>
    </row>
    <row r="32" spans="1:12" s="250" customFormat="1" ht="11.25">
      <c r="A32" s="244"/>
      <c r="B32" s="251" t="s">
        <v>9</v>
      </c>
      <c r="C32" s="259">
        <v>1411</v>
      </c>
      <c r="D32" s="259">
        <v>167</v>
      </c>
      <c r="E32" s="259">
        <v>536</v>
      </c>
      <c r="F32" s="259">
        <v>652</v>
      </c>
      <c r="G32" s="259">
        <v>20</v>
      </c>
      <c r="H32" s="259">
        <v>32</v>
      </c>
      <c r="I32" s="259">
        <v>4</v>
      </c>
      <c r="J32" s="254" t="s">
        <v>2</v>
      </c>
      <c r="L32" s="262"/>
    </row>
    <row r="33" spans="1:12" s="250" customFormat="1" ht="11.25">
      <c r="A33" s="255"/>
      <c r="B33" s="251" t="s">
        <v>10</v>
      </c>
      <c r="C33" s="259">
        <v>15832</v>
      </c>
      <c r="D33" s="259">
        <v>587</v>
      </c>
      <c r="E33" s="259">
        <v>3748</v>
      </c>
      <c r="F33" s="259">
        <v>10158</v>
      </c>
      <c r="G33" s="252">
        <v>157</v>
      </c>
      <c r="H33" s="259">
        <v>1127</v>
      </c>
      <c r="I33" s="259">
        <v>55</v>
      </c>
      <c r="J33" s="254" t="s">
        <v>3</v>
      </c>
      <c r="L33" s="262"/>
    </row>
    <row r="34" spans="1:12" ht="15">
      <c r="A34" s="193"/>
      <c r="B34" s="193"/>
      <c r="C34" s="193"/>
      <c r="D34" s="193"/>
      <c r="E34" s="193"/>
      <c r="F34" s="193"/>
      <c r="G34" s="193"/>
      <c r="H34" s="193"/>
      <c r="I34" s="193"/>
      <c r="J34" s="193"/>
    </row>
    <row r="35" spans="1:12" s="263" customFormat="1" ht="36" customHeight="1">
      <c r="A35" s="567" t="s">
        <v>629</v>
      </c>
      <c r="B35" s="567"/>
      <c r="C35" s="567"/>
      <c r="D35" s="567"/>
      <c r="E35" s="567"/>
      <c r="F35" s="568" t="s">
        <v>285</v>
      </c>
      <c r="G35" s="568"/>
      <c r="H35" s="568"/>
      <c r="I35" s="568"/>
      <c r="J35" s="568"/>
    </row>
  </sheetData>
  <mergeCells count="8">
    <mergeCell ref="A35:E35"/>
    <mergeCell ref="F35:J35"/>
    <mergeCell ref="A6:A8"/>
    <mergeCell ref="B6:B9"/>
    <mergeCell ref="C6:I6"/>
    <mergeCell ref="J6:J9"/>
    <mergeCell ref="C7:C8"/>
    <mergeCell ref="D7:I7"/>
  </mergeCells>
  <hyperlinks>
    <hyperlink ref="L1" location="obsah!A1" display="Obsah"/>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15</vt:i4>
      </vt:variant>
    </vt:vector>
  </HeadingPairs>
  <TitlesOfParts>
    <vt:vector size="15" baseType="lpstr">
      <vt:lpstr>obsah</vt:lpstr>
      <vt:lpstr>6-1.</vt:lpstr>
      <vt:lpstr>6-2.</vt:lpstr>
      <vt:lpstr>6-3.</vt:lpstr>
      <vt:lpstr>6-4.</vt:lpstr>
      <vt:lpstr>6-5.</vt:lpstr>
      <vt:lpstr>6-6.</vt:lpstr>
      <vt:lpstr>6-7. a 6-8.</vt:lpstr>
      <vt:lpstr>6-9.</vt:lpstr>
      <vt:lpstr>6-10.</vt:lpstr>
      <vt:lpstr>6-11.</vt:lpstr>
      <vt:lpstr>6-12.</vt:lpstr>
      <vt:lpstr>6-13.</vt:lpstr>
      <vt:lpstr>6-14.</vt:lpstr>
      <vt:lpstr>6-15.</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palivcova5849</dc:creator>
  <cp:lastModifiedBy>Vojtěch Řezanka Marek</cp:lastModifiedBy>
  <cp:lastPrinted>2021-11-22T13:14:26Z</cp:lastPrinted>
  <dcterms:created xsi:type="dcterms:W3CDTF">2021-10-12T13:10:10Z</dcterms:created>
  <dcterms:modified xsi:type="dcterms:W3CDTF">2022-12-16T11:49:56Z</dcterms:modified>
</cp:coreProperties>
</file>