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KAZATELE\Zaostřeno na ženy a muže 22\Kapitola 5\Web\"/>
    </mc:Choice>
  </mc:AlternateContent>
  <bookViews>
    <workbookView xWindow="0" yWindow="0" windowWidth="28800" windowHeight="12300" tabRatio="807" activeTab="6"/>
  </bookViews>
  <sheets>
    <sheet name="obsah" sheetId="18" r:id="rId1"/>
    <sheet name="5-1+g1+g2" sheetId="1" r:id="rId2"/>
    <sheet name="5-2+g3+g4" sheetId="20" r:id="rId3"/>
    <sheet name="5-3+g5+g6" sheetId="21" r:id="rId4"/>
    <sheet name="5-4+g7+g8" sheetId="22" r:id="rId5"/>
    <sheet name="5-5+g9" sheetId="23" r:id="rId6"/>
    <sheet name="KTG_1 " sheetId="19" r:id="rId7"/>
    <sheet name="5-6+g10" sheetId="24" r:id="rId8"/>
    <sheet name="5-7 a 5-8" sheetId="7" r:id="rId9"/>
    <sheet name="5-9+g11+g12" sheetId="25" r:id="rId10"/>
    <sheet name="5-10+g13" sheetId="26" r:id="rId11"/>
    <sheet name="5-11+g14+g15" sheetId="27" r:id="rId12"/>
    <sheet name="5-12 a 5-13" sheetId="11" r:id="rId13"/>
    <sheet name="5-14+g16" sheetId="28" r:id="rId14"/>
    <sheet name="5-15 a 5-16" sheetId="13" r:id="rId15"/>
    <sheet name="5-17+g17" sheetId="29" r:id="rId16"/>
    <sheet name="5-18+g18" sheetId="30" r:id="rId17"/>
    <sheet name="5-19+g19" sheetId="31" r:id="rId18"/>
    <sheet name="data_grafy" sheetId="1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MNP">[1]nt_V!$1:$1048576</definedName>
    <definedName name="MNP_B">[2]nt_V!$1:$1048576</definedName>
    <definedName name="MNP_r">[1]nt_V!$4:$4</definedName>
    <definedName name="MNP_rB">[2]nt_V!$4:$4</definedName>
    <definedName name="MV_2000">[3]okr!$1:$1048576</definedName>
    <definedName name="MV_2005">[4]okr!$1:$1048576</definedName>
    <definedName name="MV_2008">[5]okr!$1:$1048576</definedName>
    <definedName name="MV_2009">[6]okr!$1:$1048576</definedName>
    <definedName name="MV_2010">[7]okr!$1:$1048576</definedName>
    <definedName name="MV_2011">[8]okr!$1:$1048576</definedName>
    <definedName name="MV_2012">[9]okr!$1:$1048576</definedName>
    <definedName name="MV_2013">[10]okr!$1:$1048576</definedName>
    <definedName name="MV_2014">[11]okr!$1:$1048576</definedName>
    <definedName name="_xlnm.Print_Area" localSheetId="1">'5-1+g1+g2'!$A$1:$I$49</definedName>
    <definedName name="_xlnm.Print_Area" localSheetId="10">'5-10+g13'!$A$1:$I$47</definedName>
    <definedName name="_xlnm.Print_Area" localSheetId="11">'5-11+g14+g15'!$A$1:$I$53</definedName>
    <definedName name="_xlnm.Print_Area" localSheetId="12">'5-12 a 5-13'!$A$1:$G$43</definedName>
    <definedName name="_xlnm.Print_Area" localSheetId="13">'5-14+g16'!$A$1:$K$46</definedName>
    <definedName name="_xlnm.Print_Area" localSheetId="14">'5-15 a 5-16'!$A$1:$AA$35</definedName>
    <definedName name="_xlnm.Print_Area" localSheetId="15">'5-17+g17'!$A$1:$H$53</definedName>
    <definedName name="_xlnm.Print_Area" localSheetId="16">'5-18+g18'!$A$1:$H$53</definedName>
    <definedName name="_xlnm.Print_Area" localSheetId="17">'5-19+g19'!$A$1:$H$53</definedName>
    <definedName name="_xlnm.Print_Area" localSheetId="2">'5-2+g3+g4'!$A$1:$K$55</definedName>
    <definedName name="_xlnm.Print_Area" localSheetId="3">'5-3+g5+g6'!$A$1:$K$51</definedName>
    <definedName name="_xlnm.Print_Area" localSheetId="4">'5-4+g7+g8'!$A$1:$I$54</definedName>
    <definedName name="_xlnm.Print_Area" localSheetId="5">'5-5+g9'!$A$1:$M$44</definedName>
    <definedName name="_xlnm.Print_Area" localSheetId="7">'5-6+g10'!$A$1:$K$45</definedName>
    <definedName name="_xlnm.Print_Area" localSheetId="8">'5-7 a 5-8'!$A$1:$I$57</definedName>
    <definedName name="_xlnm.Print_Area" localSheetId="9">'5-9+g11+g12'!$A$1:$I$53</definedName>
    <definedName name="_xlnm.Print_Area" localSheetId="6">'KTG_1 '!$A$1:$I$49</definedName>
    <definedName name="ZZZZZ" localSheetId="1">#REF!</definedName>
    <definedName name="ZZZZZ" localSheetId="10">#REF!</definedName>
    <definedName name="ZZZZZ" localSheetId="11">#REF!</definedName>
    <definedName name="ZZZZZ" localSheetId="12">#REF!</definedName>
    <definedName name="ZZZZZ" localSheetId="13">#REF!</definedName>
    <definedName name="ZZZZZ" localSheetId="14">#REF!</definedName>
    <definedName name="ZZZZZ" localSheetId="15">#REF!</definedName>
    <definedName name="ZZZZZ" localSheetId="16">#REF!</definedName>
    <definedName name="ZZZZZ" localSheetId="17">#REF!</definedName>
    <definedName name="ZZZZZ" localSheetId="2">#REF!</definedName>
    <definedName name="ZZZZZ" localSheetId="3">#REF!</definedName>
    <definedName name="ZZZZZ" localSheetId="4">#REF!</definedName>
    <definedName name="ZZZZZ" localSheetId="5">#REF!</definedName>
    <definedName name="ZZZZZ" localSheetId="7">#REF!</definedName>
    <definedName name="ZZZZZ" localSheetId="8">#REF!</definedName>
    <definedName name="ZZZZZ" localSheetId="9">#REF!</definedName>
    <definedName name="ZZZZZ" localSheetId="18">#REF!</definedName>
    <definedName name="ZZZZZ" localSheetId="6">#REF!</definedName>
    <definedName name="ZZZZZ" localSheetId="0">#REF!</definedName>
    <definedName name="ZZ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7" l="1"/>
  <c r="B290" i="17" l="1"/>
  <c r="B288" i="17"/>
  <c r="B284" i="17"/>
  <c r="B279" i="17"/>
  <c r="B289" i="17"/>
  <c r="B286" i="17"/>
  <c r="B302" i="17"/>
  <c r="B287" i="17"/>
  <c r="B295" i="17"/>
  <c r="B301" i="17"/>
  <c r="B282" i="17"/>
  <c r="B283" i="17"/>
  <c r="B293" i="17"/>
  <c r="B278" i="17"/>
  <c r="B299" i="17"/>
  <c r="B292" i="17"/>
  <c r="B285" i="17"/>
  <c r="B298" i="17"/>
  <c r="B296" i="17"/>
  <c r="B300" i="17"/>
  <c r="B294" i="17"/>
  <c r="B303" i="17"/>
  <c r="B281" i="17"/>
  <c r="B304" i="17"/>
  <c r="B297" i="17"/>
  <c r="B291" i="17"/>
  <c r="B280" i="17"/>
  <c r="C290" i="17"/>
  <c r="D290" i="17"/>
  <c r="C288" i="17"/>
  <c r="D288" i="17"/>
  <c r="C284" i="17"/>
  <c r="D284" i="17"/>
  <c r="C279" i="17"/>
  <c r="D279" i="17"/>
  <c r="C289" i="17"/>
  <c r="D289" i="17"/>
  <c r="C286" i="17"/>
  <c r="D286" i="17"/>
  <c r="C302" i="17"/>
  <c r="D302" i="17"/>
  <c r="C287" i="17"/>
  <c r="D287" i="17"/>
  <c r="C295" i="17"/>
  <c r="D295" i="17"/>
  <c r="C301" i="17"/>
  <c r="D301" i="17"/>
  <c r="C282" i="17"/>
  <c r="D282" i="17"/>
  <c r="C283" i="17"/>
  <c r="D283" i="17"/>
  <c r="C293" i="17"/>
  <c r="D293" i="17"/>
  <c r="C299" i="17"/>
  <c r="D299" i="17"/>
  <c r="C292" i="17"/>
  <c r="D292" i="17"/>
  <c r="C285" i="17"/>
  <c r="D285" i="17"/>
  <c r="C298" i="17"/>
  <c r="D298" i="17"/>
  <c r="C296" i="17"/>
  <c r="D296" i="17"/>
  <c r="C300" i="17"/>
  <c r="D300" i="17"/>
  <c r="C294" i="17"/>
  <c r="D294" i="17"/>
  <c r="C303" i="17"/>
  <c r="D303" i="17"/>
  <c r="C281" i="17"/>
  <c r="D281" i="17"/>
  <c r="C304" i="17"/>
  <c r="D304" i="17"/>
  <c r="C297" i="17"/>
  <c r="D297" i="17"/>
  <c r="C291" i="17"/>
  <c r="D291" i="17"/>
  <c r="D280" i="17"/>
  <c r="C280" i="17"/>
  <c r="D255" i="17"/>
  <c r="C255" i="17"/>
  <c r="D268" i="17"/>
  <c r="C268" i="17"/>
  <c r="D250" i="17"/>
  <c r="C250" i="17"/>
  <c r="D258" i="17"/>
  <c r="C258" i="17"/>
  <c r="D265" i="17"/>
  <c r="C265" i="17"/>
  <c r="D256" i="17"/>
  <c r="C256" i="17"/>
  <c r="D257" i="17"/>
  <c r="C257" i="17"/>
  <c r="D259" i="17"/>
  <c r="C259" i="17"/>
  <c r="D254" i="17"/>
  <c r="C254" i="17"/>
  <c r="D261" i="17"/>
  <c r="C261" i="17"/>
  <c r="D251" i="17"/>
  <c r="C251" i="17"/>
  <c r="D270" i="17"/>
  <c r="C270" i="17"/>
  <c r="D253" i="17"/>
  <c r="C253" i="17"/>
  <c r="D266" i="17"/>
  <c r="C266" i="17"/>
  <c r="D245" i="17"/>
  <c r="C245" i="17"/>
  <c r="D244" i="17"/>
  <c r="C244" i="17"/>
  <c r="D267" i="17"/>
  <c r="C267" i="17"/>
  <c r="D263" i="17"/>
  <c r="C263" i="17"/>
  <c r="D269" i="17"/>
  <c r="C269" i="17"/>
  <c r="D262" i="17"/>
  <c r="C262" i="17"/>
  <c r="D252" i="17"/>
  <c r="C252" i="17"/>
  <c r="D248" i="17"/>
  <c r="C248" i="17"/>
  <c r="D247" i="17"/>
  <c r="C247" i="17"/>
  <c r="D260" i="17"/>
  <c r="C260" i="17"/>
  <c r="D249" i="17"/>
  <c r="C249" i="17"/>
  <c r="D246" i="17"/>
  <c r="C246" i="17"/>
  <c r="D264" i="17"/>
  <c r="C264" i="17"/>
  <c r="C213" i="17"/>
  <c r="D213" i="17"/>
  <c r="C220" i="17"/>
  <c r="D220" i="17"/>
  <c r="C225" i="17"/>
  <c r="D225" i="17"/>
  <c r="C211" i="17"/>
  <c r="D211" i="17"/>
  <c r="C218" i="17"/>
  <c r="D218" i="17"/>
  <c r="C217" i="17"/>
  <c r="D217" i="17"/>
  <c r="C216" i="17"/>
  <c r="D216" i="17"/>
  <c r="C232" i="17"/>
  <c r="D232" i="17"/>
  <c r="C229" i="17"/>
  <c r="D229" i="17"/>
  <c r="C234" i="17"/>
  <c r="D234" i="17"/>
  <c r="C210" i="17"/>
  <c r="D210" i="17"/>
  <c r="C212" i="17"/>
  <c r="D212" i="17"/>
  <c r="C224" i="17"/>
  <c r="D224" i="17"/>
  <c r="C228" i="17"/>
  <c r="D228" i="17"/>
  <c r="C235" i="17"/>
  <c r="D235" i="17"/>
  <c r="C219" i="17"/>
  <c r="D219" i="17"/>
  <c r="C230" i="17"/>
  <c r="D230" i="17"/>
  <c r="C215" i="17"/>
  <c r="D215" i="17"/>
  <c r="C223" i="17"/>
  <c r="D223" i="17"/>
  <c r="C221" i="17"/>
  <c r="D221" i="17"/>
  <c r="C222" i="17"/>
  <c r="D222" i="17"/>
  <c r="C231" i="17"/>
  <c r="D231" i="17"/>
  <c r="C209" i="17"/>
  <c r="D209" i="17"/>
  <c r="C214" i="17"/>
  <c r="D214" i="17"/>
  <c r="C233" i="17"/>
  <c r="D233" i="17"/>
  <c r="C226" i="17"/>
  <c r="D226" i="17"/>
  <c r="D227" i="17"/>
  <c r="C227" i="17"/>
  <c r="D17" i="17" l="1"/>
  <c r="F185" i="17" l="1"/>
  <c r="E185" i="17"/>
  <c r="D185" i="17"/>
  <c r="C185" i="17"/>
  <c r="B185" i="17"/>
  <c r="F186" i="17"/>
  <c r="E186" i="17"/>
  <c r="D186" i="17"/>
  <c r="C186" i="17"/>
  <c r="B186" i="17"/>
  <c r="D150" i="17" l="1"/>
  <c r="E150" i="17"/>
  <c r="C150" i="17"/>
  <c r="E149" i="17"/>
  <c r="D149" i="17"/>
  <c r="C149" i="17"/>
  <c r="H21" i="22"/>
  <c r="I21" i="22"/>
  <c r="G21" i="22"/>
  <c r="F21" i="22"/>
  <c r="E17" i="17"/>
  <c r="C21" i="25"/>
  <c r="B21" i="25"/>
  <c r="B35" i="13" l="1"/>
  <c r="C35" i="13"/>
  <c r="E16" i="17" l="1"/>
  <c r="D16" i="17"/>
  <c r="C20" i="25" l="1"/>
  <c r="B20" i="25"/>
  <c r="C19" i="25" l="1"/>
  <c r="B19" i="25"/>
  <c r="C18" i="25"/>
  <c r="B18" i="25"/>
  <c r="C17" i="25"/>
  <c r="B17" i="25"/>
  <c r="C16" i="25"/>
  <c r="B16" i="25"/>
  <c r="C15" i="25"/>
  <c r="B15" i="25"/>
  <c r="C14" i="25"/>
  <c r="B14" i="25"/>
  <c r="C13" i="25"/>
  <c r="B13" i="25"/>
  <c r="C12" i="25"/>
  <c r="B12" i="25"/>
  <c r="C11" i="25"/>
  <c r="B11" i="25"/>
  <c r="C10" i="25"/>
  <c r="B10" i="25"/>
  <c r="E15" i="17" l="1"/>
  <c r="D15" i="17"/>
  <c r="E14" i="17"/>
  <c r="D14" i="17"/>
  <c r="E13" i="17"/>
  <c r="D13" i="17"/>
  <c r="E12" i="17"/>
  <c r="D12" i="17"/>
  <c r="E11" i="17"/>
  <c r="D11" i="17"/>
  <c r="E10" i="17"/>
  <c r="D10" i="17"/>
  <c r="E9" i="17"/>
  <c r="D9" i="17"/>
  <c r="E8" i="17"/>
  <c r="D8" i="17"/>
  <c r="E7" i="17"/>
  <c r="D7" i="17"/>
  <c r="E6" i="17"/>
</calcChain>
</file>

<file path=xl/sharedStrings.xml><?xml version="1.0" encoding="utf-8"?>
<sst xmlns="http://schemas.openxmlformats.org/spreadsheetml/2006/main" count="1599" uniqueCount="571">
  <si>
    <t>SOCIÁLNÍ ZABEZPEČENÍ</t>
  </si>
  <si>
    <t>SOCIAL SECURITY</t>
  </si>
  <si>
    <t>5 - 1. Příjemci důchodů podle druhu důchodu k 31. 12.</t>
  </si>
  <si>
    <t xml:space="preserve">         Pension recipients by type of pension as at 31 December</t>
  </si>
  <si>
    <t>Pramen: Česká správa sociálního zabezpečení</t>
  </si>
  <si>
    <t>Source: Czech Social Security Administration</t>
  </si>
  <si>
    <r>
      <t>Celkem</t>
    </r>
    <r>
      <rPr>
        <vertAlign val="superscript"/>
        <sz val="8"/>
        <rFont val="Arial"/>
        <family val="2"/>
        <charset val="238"/>
      </rPr>
      <t>1)</t>
    </r>
  </si>
  <si>
    <r>
      <t xml:space="preserve">Druh důchodu     </t>
    </r>
    <r>
      <rPr>
        <i/>
        <sz val="8"/>
        <rFont val="Arial"/>
        <family val="2"/>
        <charset val="238"/>
      </rPr>
      <t>Type of pension</t>
    </r>
  </si>
  <si>
    <t>Starobní důchod</t>
  </si>
  <si>
    <t>Pozůstalostní důchod</t>
  </si>
  <si>
    <t>Invalidní důchod</t>
  </si>
  <si>
    <r>
      <t>Total</t>
    </r>
    <r>
      <rPr>
        <i/>
        <vertAlign val="superscript"/>
        <sz val="8"/>
        <rFont val="Arial"/>
        <family val="2"/>
        <charset val="238"/>
      </rPr>
      <t>1)</t>
    </r>
  </si>
  <si>
    <t>Old-age pension</t>
  </si>
  <si>
    <t>Survivors' pension</t>
  </si>
  <si>
    <t>Disability pension</t>
  </si>
  <si>
    <t>Ženy</t>
  </si>
  <si>
    <t>Muži</t>
  </si>
  <si>
    <t>Women</t>
  </si>
  <si>
    <t>Men</t>
  </si>
  <si>
    <r>
      <rPr>
        <vertAlign val="superscript"/>
        <sz val="8"/>
        <rFont val="Arial"/>
        <family val="2"/>
        <charset val="238"/>
      </rPr>
      <t xml:space="preserve">1) </t>
    </r>
    <r>
      <rPr>
        <sz val="8"/>
        <rFont val="Arial"/>
        <family val="2"/>
        <charset val="238"/>
      </rPr>
      <t>celkový počet příjemců důchodu představuje 
   skutečný počet příjemců a není součtem za 
   jednotlivé druhy důchodů, protože jeden 
   příjemce může mít více druhů důchodu</t>
    </r>
  </si>
  <si>
    <r>
      <rPr>
        <i/>
        <vertAlign val="superscript"/>
        <sz val="8"/>
        <rFont val="Arial"/>
        <family val="2"/>
        <charset val="238"/>
      </rPr>
      <t xml:space="preserve">1) </t>
    </r>
    <r>
      <rPr>
        <i/>
        <sz val="8"/>
        <rFont val="Arial"/>
        <family val="2"/>
        <charset val="238"/>
      </rPr>
      <t xml:space="preserve">The total number of pension recipients represents the actual 
   number of persons and is not the sum of individual types of 
   pensions, as one recipient may have more than one type of 
   pension. </t>
    </r>
  </si>
  <si>
    <t>Graf 5-1 Příjemci důchodů k 31. 12.</t>
  </si>
  <si>
    <t>Pension recipients as at 31 December</t>
  </si>
  <si>
    <t>5 - 2. Příjemci starobních důchodů k 31. 12.</t>
  </si>
  <si>
    <t xml:space="preserve">          Old-age pension recipients as at 31 December</t>
  </si>
  <si>
    <r>
      <rPr>
        <sz val="8"/>
        <rFont val="Arial"/>
        <family val="2"/>
        <charset val="238"/>
      </rPr>
      <t>Rok</t>
    </r>
    <r>
      <rPr>
        <i/>
        <sz val="8"/>
        <rFont val="Arial"/>
        <family val="2"/>
        <charset val="238"/>
      </rPr>
      <t xml:space="preserve">
Year</t>
    </r>
  </si>
  <si>
    <r>
      <t xml:space="preserve">Starobní důchod plný                       </t>
    </r>
    <r>
      <rPr>
        <i/>
        <sz val="8"/>
        <rFont val="Arial"/>
        <family val="2"/>
        <charset val="238"/>
      </rPr>
      <t xml:space="preserve"> Full old-age pension</t>
    </r>
  </si>
  <si>
    <t>Starobní důchod
poměrný</t>
  </si>
  <si>
    <t>celkem</t>
  </si>
  <si>
    <t>v tom</t>
  </si>
  <si>
    <t>po dosažení důchodového věku</t>
  </si>
  <si>
    <t>přiznaný 
předčasně</t>
  </si>
  <si>
    <t xml:space="preserve">at the age limit for retirement </t>
  </si>
  <si>
    <t>Proportional 
old-age pension</t>
  </si>
  <si>
    <t>Total</t>
  </si>
  <si>
    <t>z toho po invalidním</t>
  </si>
  <si>
    <t>Early 
retirement</t>
  </si>
  <si>
    <t>After disability pens.</t>
  </si>
  <si>
    <t>Graf 5-3 Příjemci plných starobních důchodů k 31. 12.</t>
  </si>
  <si>
    <t>Early retirement recipients as at 31 December</t>
  </si>
  <si>
    <t xml:space="preserve">5 - 3. Příjemci starobních důchodů vyplacených sólo podle věku k 31. 12. </t>
  </si>
  <si>
    <t>Age group
(years)</t>
  </si>
  <si>
    <t>≤ 59</t>
  </si>
  <si>
    <t>60–64</t>
  </si>
  <si>
    <t>65–69</t>
  </si>
  <si>
    <t>70–74</t>
  </si>
  <si>
    <t>75–79</t>
  </si>
  <si>
    <t>80–84</t>
  </si>
  <si>
    <t>85–89</t>
  </si>
  <si>
    <t>90+</t>
  </si>
  <si>
    <r>
      <t>Celkem</t>
    </r>
    <r>
      <rPr>
        <i/>
        <sz val="8"/>
        <rFont val="Arial"/>
        <family val="2"/>
        <charset val="238"/>
      </rPr>
      <t>/Total</t>
    </r>
  </si>
  <si>
    <r>
      <t xml:space="preserve">Průměrný věk </t>
    </r>
    <r>
      <rPr>
        <i/>
        <sz val="8"/>
        <rFont val="Arial"/>
        <family val="2"/>
        <charset val="238"/>
      </rPr>
      <t>/ Average age</t>
    </r>
  </si>
  <si>
    <r>
      <t xml:space="preserve">a) ženy    </t>
    </r>
    <r>
      <rPr>
        <i/>
        <sz val="9"/>
        <rFont val="Arial CE"/>
        <charset val="238"/>
      </rPr>
      <t>Women</t>
    </r>
  </si>
  <si>
    <t>Měsíční výše 
důchodu  v Kč</t>
  </si>
  <si>
    <t>Monthly amount 
of pension (CZK)</t>
  </si>
  <si>
    <t>10 000–10 999</t>
  </si>
  <si>
    <t>11 000–11 999</t>
  </si>
  <si>
    <t>12 000–12 999</t>
  </si>
  <si>
    <t>13 000–13 999</t>
  </si>
  <si>
    <t>14 000–14 999</t>
  </si>
  <si>
    <t>15 000–15 999</t>
  </si>
  <si>
    <t>16 000–16 999</t>
  </si>
  <si>
    <t>17 000–17 999</t>
  </si>
  <si>
    <t>18 000+</t>
  </si>
  <si>
    <t>Graf 5-8 Příjemci sólo starobních důchodů podle výše důchodu (v Kč) k 31. 12. (%)</t>
  </si>
  <si>
    <t xml:space="preserve">         Old-age single pension recipients by amount of pension (CZK) as at 31 December (%)</t>
  </si>
  <si>
    <t>v Kč</t>
  </si>
  <si>
    <t>CZK</t>
  </si>
  <si>
    <t>Rok</t>
  </si>
  <si>
    <t>Celkem</t>
  </si>
  <si>
    <t>Year</t>
  </si>
  <si>
    <t>sólo</t>
  </si>
  <si>
    <r>
      <t>v souběhu</t>
    </r>
    <r>
      <rPr>
        <vertAlign val="superscript"/>
        <sz val="8"/>
        <rFont val="Arial"/>
        <family val="2"/>
        <charset val="238"/>
      </rPr>
      <t>1)</t>
    </r>
  </si>
  <si>
    <t>Single pension</t>
  </si>
  <si>
    <r>
      <t>Combined pension</t>
    </r>
    <r>
      <rPr>
        <i/>
        <vertAlign val="superscript"/>
        <sz val="8"/>
        <rFont val="Arial"/>
        <family val="2"/>
        <charset val="238"/>
      </rPr>
      <t>1)</t>
    </r>
  </si>
  <si>
    <t>Věková 
skupina
(v letech)</t>
  </si>
  <si>
    <r>
      <t xml:space="preserve">Vdovský/vdovecký     </t>
    </r>
    <r>
      <rPr>
        <i/>
        <sz val="8"/>
        <rFont val="Arial"/>
        <family val="2"/>
        <charset val="238"/>
      </rPr>
      <t xml:space="preserve">Widow's/Widower's </t>
    </r>
  </si>
  <si>
    <t>Sirotčí</t>
  </si>
  <si>
    <t>v souběhu</t>
  </si>
  <si>
    <t>Orphan pension</t>
  </si>
  <si>
    <t>Combined pension</t>
  </si>
  <si>
    <t>≤ 19</t>
  </si>
  <si>
    <t>-</t>
  </si>
  <si>
    <t>20–24</t>
  </si>
  <si>
    <t>25–29</t>
  </si>
  <si>
    <t>30–34</t>
  </si>
  <si>
    <t>35–39</t>
  </si>
  <si>
    <t>40–44</t>
  </si>
  <si>
    <t>45–49</t>
  </si>
  <si>
    <t>50–54</t>
  </si>
  <si>
    <t>55–59</t>
  </si>
  <si>
    <r>
      <t xml:space="preserve">Celkem </t>
    </r>
    <r>
      <rPr>
        <i/>
        <sz val="8"/>
        <rFont val="Arial"/>
        <family val="2"/>
        <charset val="238"/>
      </rPr>
      <t>/ Total</t>
    </r>
  </si>
  <si>
    <r>
      <t xml:space="preserve">Průměrný věk / 
</t>
    </r>
    <r>
      <rPr>
        <i/>
        <sz val="8"/>
        <rFont val="Arial"/>
        <family val="2"/>
        <charset val="238"/>
      </rPr>
      <t>Average age</t>
    </r>
  </si>
  <si>
    <t xml:space="preserve">   ≤ 6 999</t>
  </si>
  <si>
    <t>7 000–7 999</t>
  </si>
  <si>
    <t>8 000–8 999</t>
  </si>
  <si>
    <t>9 000–9 999</t>
  </si>
  <si>
    <t>18 000–18 999</t>
  </si>
  <si>
    <t>19 000–19 999</t>
  </si>
  <si>
    <t>20 000–20 999</t>
  </si>
  <si>
    <t>21 000–21 999</t>
  </si>
  <si>
    <t>22 000–22 999</t>
  </si>
  <si>
    <t>23 000+</t>
  </si>
  <si>
    <r>
      <rPr>
        <i/>
        <vertAlign val="superscript"/>
        <sz val="8"/>
        <color theme="1"/>
        <rFont val="Arial"/>
        <family val="2"/>
        <charset val="238"/>
      </rPr>
      <t xml:space="preserve">1) </t>
    </r>
    <r>
      <rPr>
        <i/>
        <sz val="8"/>
        <color theme="1"/>
        <rFont val="Arial"/>
        <family val="2"/>
        <charset val="238"/>
      </rPr>
      <t xml:space="preserve">The monthly amount shown is for a widow's/widower's  
   pension incl. the amount of the concurrently paid 
   old-age pension or disability pension. </t>
    </r>
  </si>
  <si>
    <t>III. stupeň</t>
  </si>
  <si>
    <t>II. stupeň</t>
  </si>
  <si>
    <t>I. stupeň</t>
  </si>
  <si>
    <t>Third degree</t>
  </si>
  <si>
    <t>Second degree</t>
  </si>
  <si>
    <t>First degree</t>
  </si>
  <si>
    <t>Graf 5-12 Příjemci invalidních důchodů podle stupně invalidity (%)</t>
  </si>
  <si>
    <t xml:space="preserve">          Average monthly amount of disability pensions paid as single pensions as at 31 December</t>
  </si>
  <si>
    <t xml:space="preserve">          Average monthly amount of new disability pensions paid as single pensions as at 31 December</t>
  </si>
  <si>
    <t>ženy</t>
  </si>
  <si>
    <t>muži</t>
  </si>
  <si>
    <t>5 - 15. Příjemci příspěvku na péči podle stupně závislosti v prosinci daného roku</t>
  </si>
  <si>
    <t xml:space="preserve">           Care benefit recipients by the level of dependence in December of a given year</t>
  </si>
  <si>
    <t>Pramen: Ministerstvo práce a sociálních věcí</t>
  </si>
  <si>
    <t xml:space="preserve">Source: Ministry of Labour and Social Affairs </t>
  </si>
  <si>
    <t>v tis. osob</t>
  </si>
  <si>
    <t>Thous. persons</t>
  </si>
  <si>
    <t>I.</t>
  </si>
  <si>
    <t>II.</t>
  </si>
  <si>
    <t>III.</t>
  </si>
  <si>
    <t>IV.</t>
  </si>
  <si>
    <t>5 - 16. Průměrný měsíční počet příjemců rodičovského příspěvku</t>
  </si>
  <si>
    <t xml:space="preserve">           Average monthly numbers of parental allowance recipients</t>
  </si>
  <si>
    <t>Source: Ministry of Labour and Social Affairs</t>
  </si>
  <si>
    <r>
      <t xml:space="preserve">Věková skupina (v letech)         </t>
    </r>
    <r>
      <rPr>
        <i/>
        <sz val="8"/>
        <rFont val="Arial"/>
        <family val="2"/>
        <charset val="238"/>
      </rPr>
      <t xml:space="preserve"> Age group (years)</t>
    </r>
  </si>
  <si>
    <t>≤ 24</t>
  </si>
  <si>
    <t>25–34</t>
  </si>
  <si>
    <t>35+</t>
  </si>
  <si>
    <t>Belgie (BE)</t>
  </si>
  <si>
    <t>Bulharsko (BG)</t>
  </si>
  <si>
    <t>Česko (CZ)</t>
  </si>
  <si>
    <t>Dánsko (DK)</t>
  </si>
  <si>
    <t>Estonsko (EE)</t>
  </si>
  <si>
    <t>Finsko (FI)</t>
  </si>
  <si>
    <t>Francie (FR)</t>
  </si>
  <si>
    <t>Chorvatsko (HR)</t>
  </si>
  <si>
    <t>Irsko (IE)</t>
  </si>
  <si>
    <t>Itálie (IT)</t>
  </si>
  <si>
    <t>Kypr (CY)</t>
  </si>
  <si>
    <t>Litva (LT)</t>
  </si>
  <si>
    <t>Lotyšsko (LV)</t>
  </si>
  <si>
    <t>Lucembursko (LU)</t>
  </si>
  <si>
    <t>Maďarsko (HU)</t>
  </si>
  <si>
    <t>Malta (MT)</t>
  </si>
  <si>
    <t>Německo (DE)</t>
  </si>
  <si>
    <t>Nizozemsko (NL)</t>
  </si>
  <si>
    <t>Polsko (PL)</t>
  </si>
  <si>
    <t>Portugalsko (PT)</t>
  </si>
  <si>
    <t>Rakousko (AT)</t>
  </si>
  <si>
    <t>Rumunsko (RO)</t>
  </si>
  <si>
    <t>Řecko (GR)</t>
  </si>
  <si>
    <t>Slovensko (SK)</t>
  </si>
  <si>
    <t>Slovinsko (SI)</t>
  </si>
  <si>
    <t>Španělsko (ES)</t>
  </si>
  <si>
    <t>Švédsko (SE)</t>
  </si>
  <si>
    <t>.</t>
  </si>
  <si>
    <t>Graf 5-1 Příjemci důchodů podle pohlaví k 31. 12.</t>
  </si>
  <si>
    <t>Graf 5-3 Příjemci plných starobních důchodů k 31. 12. (tis. osob)</t>
  </si>
  <si>
    <t xml:space="preserve">          Old-age pension recipients as at 31 December (thous. persons)</t>
  </si>
  <si>
    <t>Graf 5-4 Příjemci předčasných starobních důchodů k 31.12.</t>
  </si>
  <si>
    <t>≤ 64</t>
  </si>
  <si>
    <t>85+</t>
  </si>
  <si>
    <t>&lt;10 000</t>
  </si>
  <si>
    <t>12 000–
13 999</t>
  </si>
  <si>
    <t>14 000–
15 999</t>
  </si>
  <si>
    <t>16 000–
17 999</t>
  </si>
  <si>
    <t>Graf 5-9 Průměrná měsíční výše plných starobních důchodů vyplacených sólo k 31. 12. (Kč)</t>
  </si>
  <si>
    <t>Average monthly amount of full old-age single pension as at 31 December (CZK)</t>
  </si>
  <si>
    <t>Graf 5-11 Příjemci invalidních důchodů podle stupně invalidity k 31. 12. (tis. osob)</t>
  </si>
  <si>
    <t>≤ 10 000</t>
  </si>
  <si>
    <t>10 000–
11 999</t>
  </si>
  <si>
    <t>16 000+</t>
  </si>
  <si>
    <t>Graf 5-16 Průměrný měsíční počet vyplacených dávek nemocenského pojištění (v tis.)</t>
  </si>
  <si>
    <t>LT</t>
  </si>
  <si>
    <t>EE</t>
  </si>
  <si>
    <t>LV</t>
  </si>
  <si>
    <t>BG</t>
  </si>
  <si>
    <t>SI</t>
  </si>
  <si>
    <t>HR</t>
  </si>
  <si>
    <t>CZ</t>
  </si>
  <si>
    <t>FI</t>
  </si>
  <si>
    <t>PL</t>
  </si>
  <si>
    <t>DE</t>
  </si>
  <si>
    <t>SK</t>
  </si>
  <si>
    <t>FR</t>
  </si>
  <si>
    <t>RO</t>
  </si>
  <si>
    <t>AT</t>
  </si>
  <si>
    <t>PT</t>
  </si>
  <si>
    <t>DK</t>
  </si>
  <si>
    <t>SE</t>
  </si>
  <si>
    <t>LU</t>
  </si>
  <si>
    <t>HU</t>
  </si>
  <si>
    <t>IT</t>
  </si>
  <si>
    <t>BE</t>
  </si>
  <si>
    <t>NL</t>
  </si>
  <si>
    <t>GR</t>
  </si>
  <si>
    <t>IE</t>
  </si>
  <si>
    <t>ES</t>
  </si>
  <si>
    <t>CY</t>
  </si>
  <si>
    <t>MT</t>
  </si>
  <si>
    <t>5-1.</t>
  </si>
  <si>
    <t>Příjemci důchodů podle druhu důchodu k 31. 12.</t>
  </si>
  <si>
    <t>Pension recipients by type of pension as at 31 December</t>
  </si>
  <si>
    <t>5-2.</t>
  </si>
  <si>
    <t>Příjemci starobních důchodů k 31. 12.</t>
  </si>
  <si>
    <t>Old-age pension recipients as at 31 December</t>
  </si>
  <si>
    <t>5-3.</t>
  </si>
  <si>
    <t xml:space="preserve">Příjemci starobních důchodů vyplacených sólo podle věku k 31. 12. </t>
  </si>
  <si>
    <t xml:space="preserve">Old-age single pension recipients by age as at 31 December </t>
  </si>
  <si>
    <t>5-4.</t>
  </si>
  <si>
    <t xml:space="preserve">Příjemci starobních důchodů vyplacených sólo podle výše důchodu k 31. 12. </t>
  </si>
  <si>
    <t>Old-age single pension recipients by amount of pension as at 31 December</t>
  </si>
  <si>
    <t>5-5.</t>
  </si>
  <si>
    <t>Průměrná měsíční výše plných starobních důchodů vyplacených sólo k 31. 12.</t>
  </si>
  <si>
    <t>5-6.</t>
  </si>
  <si>
    <t>Příjemci a průměrná měsíční výše pozůstalostních důchodů k 31. 12.</t>
  </si>
  <si>
    <t>Survivors' pension recipients and average monthly amount of survivors' pensions as at 31 December</t>
  </si>
  <si>
    <t>5-7.</t>
  </si>
  <si>
    <t>5-8.</t>
  </si>
  <si>
    <t>5-9.</t>
  </si>
  <si>
    <t>Příjemci invalidních důchodů k 31. 12.</t>
  </si>
  <si>
    <t>Disability pension recipients as at 31 December</t>
  </si>
  <si>
    <t>5-10.</t>
  </si>
  <si>
    <t>5-11.</t>
  </si>
  <si>
    <t>5-12.</t>
  </si>
  <si>
    <t>Průměrná měsíční výše invalidních důchodů vyplácených sólo k 31. 12.</t>
  </si>
  <si>
    <t>Average monthly amount of disability pensions paid as single pensions as at 31 December</t>
  </si>
  <si>
    <t>5-13.</t>
  </si>
  <si>
    <t>Průměrná měsíční výše nově přiznaných invalidních důchodů vyplácených sólo k 31. 12.</t>
  </si>
  <si>
    <t>Average monthly amount of new disability pensions paid as single pensions as at 31 December</t>
  </si>
  <si>
    <t>5-14.</t>
  </si>
  <si>
    <t>Průměrný měsíční počet vyplacených dávek nemocenského pojištění podle druhu dávky</t>
  </si>
  <si>
    <t>5-15.</t>
  </si>
  <si>
    <t>Příjemci příspěvku na péči podle stupně závislosti v prosinci daného roku</t>
  </si>
  <si>
    <t>Care benefit recipients by the level of dependence in December of a given year</t>
  </si>
  <si>
    <t>5-16.</t>
  </si>
  <si>
    <t>Průměrný měsíční počet příjemců rodičovského příspěvku</t>
  </si>
  <si>
    <t>Average monthly numbers of parental allowance recipients</t>
  </si>
  <si>
    <t>5-17.</t>
  </si>
  <si>
    <t>Příjemci důchodů celkem v zemích EU k 31. 12.</t>
  </si>
  <si>
    <t>5-18.</t>
  </si>
  <si>
    <t>Příjemci starobních důchodů v zemích EU k 31. 12.</t>
  </si>
  <si>
    <t>5-19.</t>
  </si>
  <si>
    <t>Příjemci invalidních důchodů v zemích EU k 31. 12.</t>
  </si>
  <si>
    <t>Pozn.: jedná se o plné starobní důchody vyplacené sólo</t>
  </si>
  <si>
    <t>Note: Calculated from full old-age pensions paid as a single pension.</t>
  </si>
  <si>
    <t xml:space="preserve">5 - 4. Příjemci starobních důchodů vyplacených sólo podle výše důchodu k 31. 12. </t>
  </si>
  <si>
    <t xml:space="preserve">         Old-age single pension recipients by amount of pension as at 31 December</t>
  </si>
  <si>
    <t>≤ 6 999</t>
  </si>
  <si>
    <t>7 000 –7 999</t>
  </si>
  <si>
    <t>8 000 –8 999</t>
  </si>
  <si>
    <t>9 000 –9 999</t>
  </si>
  <si>
    <t>5 - 5.  Průměrná měsíční výše plných starobních důchodů vyplacených sólo k 31. 12.</t>
  </si>
  <si>
    <t>po dosažení
důchodového věku</t>
  </si>
  <si>
    <t>přiznaný předčasně</t>
  </si>
  <si>
    <t>total</t>
  </si>
  <si>
    <t>At the age limit 
for retirement</t>
  </si>
  <si>
    <t xml:space="preserve">Graf 5-9 Průměrná měsíční výše plných starobních důchodů vyplacených sólo k 31. 12. </t>
  </si>
  <si>
    <r>
      <t xml:space="preserve">a) celkem    </t>
    </r>
    <r>
      <rPr>
        <i/>
        <sz val="9"/>
        <color theme="1"/>
        <rFont val="Arial"/>
        <family val="2"/>
        <charset val="238"/>
      </rPr>
      <t>Total</t>
    </r>
  </si>
  <si>
    <r>
      <t xml:space="preserve">b) nově přiznané   </t>
    </r>
    <r>
      <rPr>
        <i/>
        <sz val="9"/>
        <color theme="1"/>
        <rFont val="Arial"/>
        <family val="2"/>
        <charset val="238"/>
      </rPr>
      <t xml:space="preserve"> New pensions granted</t>
    </r>
  </si>
  <si>
    <t>5 - 6.  Příjemci a průměrná měsíční výše pozůstalostních důchodů k 31. 12.</t>
  </si>
  <si>
    <r>
      <t xml:space="preserve">Příjemci pozůstalostního důchodu
</t>
    </r>
    <r>
      <rPr>
        <i/>
        <sz val="8"/>
        <rFont val="Arial"/>
        <family val="2"/>
        <charset val="238"/>
      </rPr>
      <t>Survivors' pension recipients</t>
    </r>
  </si>
  <si>
    <t xml:space="preserve">vdovský/vdovecký     </t>
  </si>
  <si>
    <t>sirotčí</t>
  </si>
  <si>
    <t>Widow's/Widower's  pension</t>
  </si>
  <si>
    <t>vdovský/vdovecký</t>
  </si>
  <si>
    <t>Orphan</t>
  </si>
  <si>
    <t xml:space="preserve">Widow's/Widower's </t>
  </si>
  <si>
    <r>
      <rPr>
        <vertAlign val="superscript"/>
        <sz val="8"/>
        <rFont val="Arial"/>
        <family val="2"/>
        <charset val="238"/>
      </rPr>
      <t>1)</t>
    </r>
    <r>
      <rPr>
        <sz val="8"/>
        <rFont val="Arial"/>
        <family val="2"/>
        <charset val="238"/>
      </rPr>
      <t xml:space="preserve"> zahrnuje celkovou měsíční výplatu důchodu, 
   tj. včetně souběhového starobního 
   nebo invalidního důchodu</t>
    </r>
  </si>
  <si>
    <r>
      <rPr>
        <i/>
        <vertAlign val="superscript"/>
        <sz val="8"/>
        <rFont val="Arial"/>
        <family val="2"/>
        <charset val="238"/>
      </rPr>
      <t>1)</t>
    </r>
    <r>
      <rPr>
        <i/>
        <sz val="8"/>
        <rFont val="Arial"/>
        <family val="2"/>
        <charset val="238"/>
      </rPr>
      <t>The average monthly amount includes 
   the amount of the concurrently paid 
   old-age pension or disability pension.</t>
    </r>
  </si>
  <si>
    <t>5 - 9.  Příjemci invalidních důchodů k 31. 12.</t>
  </si>
  <si>
    <t xml:space="preserve">          Disability pension recipients as at 31 December</t>
  </si>
  <si>
    <t>Graf 5-11 Příjemci invalidních důchodů podle stupně invalidity k 31. 12.</t>
  </si>
  <si>
    <t xml:space="preserve">Disability pension recipients by degree od disability as at 31 December </t>
  </si>
  <si>
    <r>
      <t xml:space="preserve">a) ženy  </t>
    </r>
    <r>
      <rPr>
        <i/>
        <sz val="10"/>
        <color theme="1"/>
        <rFont val="Arial"/>
        <family val="2"/>
        <charset val="238"/>
      </rPr>
      <t xml:space="preserve"> Women</t>
    </r>
  </si>
  <si>
    <r>
      <t xml:space="preserve">b) muži  </t>
    </r>
    <r>
      <rPr>
        <i/>
        <sz val="10"/>
        <color theme="1"/>
        <rFont val="Arial"/>
        <family val="2"/>
        <charset val="238"/>
      </rPr>
      <t xml:space="preserve"> Men</t>
    </r>
  </si>
  <si>
    <r>
      <t>Third degree</t>
    </r>
    <r>
      <rPr>
        <i/>
        <vertAlign val="superscript"/>
        <sz val="8"/>
        <rFont val="Arial"/>
        <family val="2"/>
        <charset val="238"/>
      </rPr>
      <t>1)</t>
    </r>
  </si>
  <si>
    <r>
      <t>Second degree</t>
    </r>
    <r>
      <rPr>
        <i/>
        <vertAlign val="superscript"/>
        <sz val="8"/>
        <rFont val="Arial"/>
        <family val="2"/>
        <charset val="238"/>
      </rPr>
      <t>2)</t>
    </r>
  </si>
  <si>
    <t>60+</t>
  </si>
  <si>
    <r>
      <t xml:space="preserve">a) tis. osob
  </t>
    </r>
    <r>
      <rPr>
        <i/>
        <sz val="10"/>
        <color theme="1"/>
        <rFont val="Arial"/>
        <family val="2"/>
        <charset val="238"/>
      </rPr>
      <t xml:space="preserve"> Thous. persons</t>
    </r>
  </si>
  <si>
    <t>20 000+</t>
  </si>
  <si>
    <t>≤  6 999</t>
  </si>
  <si>
    <t>Měsíční výše 
důchodu v Kč</t>
  </si>
  <si>
    <t>5 - 14. Průměrný měsíční počet vyplacených dávek nemocenského pojištění podle druhu dávky</t>
  </si>
  <si>
    <t>Source: Source: Czech Social Security Administration</t>
  </si>
  <si>
    <t>v tis.</t>
  </si>
  <si>
    <t>Nemocenské</t>
  </si>
  <si>
    <t>Ošetřovné</t>
  </si>
  <si>
    <t>Peněžitá pomoc 
v mateřství</t>
  </si>
  <si>
    <r>
      <t>Otcovská poporodní 
péče</t>
    </r>
    <r>
      <rPr>
        <vertAlign val="superscript"/>
        <sz val="8"/>
        <color theme="1"/>
        <rFont val="Arial"/>
        <family val="2"/>
        <charset val="238"/>
      </rPr>
      <t>1)</t>
    </r>
  </si>
  <si>
    <r>
      <t>Dlouhodobé 
ošetřovné</t>
    </r>
    <r>
      <rPr>
        <vertAlign val="superscript"/>
        <sz val="8"/>
        <color theme="1"/>
        <rFont val="Arial"/>
        <family val="2"/>
        <charset val="238"/>
      </rPr>
      <t>2)</t>
    </r>
  </si>
  <si>
    <t>Sickness 
benefit</t>
  </si>
  <si>
    <t>Attendance 
Allowance</t>
  </si>
  <si>
    <t>Maternity benefit</t>
  </si>
  <si>
    <r>
      <t>Paternity benefit</t>
    </r>
    <r>
      <rPr>
        <i/>
        <vertAlign val="superscript"/>
        <sz val="8"/>
        <color theme="1"/>
        <rFont val="Arial"/>
        <family val="2"/>
        <charset val="238"/>
      </rPr>
      <t>1)</t>
    </r>
  </si>
  <si>
    <r>
      <t>Long-term 
attendance 
allowance</t>
    </r>
    <r>
      <rPr>
        <i/>
        <vertAlign val="superscript"/>
        <sz val="8"/>
        <color theme="1"/>
        <rFont val="Arial"/>
        <family val="2"/>
        <charset val="238"/>
      </rPr>
      <t>2)</t>
    </r>
  </si>
  <si>
    <r>
      <rPr>
        <vertAlign val="superscript"/>
        <sz val="8"/>
        <color theme="1"/>
        <rFont val="Arial"/>
        <family val="2"/>
        <charset val="238"/>
      </rPr>
      <t xml:space="preserve">1) </t>
    </r>
    <r>
      <rPr>
        <sz val="8"/>
        <color theme="1"/>
        <rFont val="Arial"/>
        <family val="2"/>
        <charset val="238"/>
      </rPr>
      <t>dávka zavedena od 1. 2. 2018</t>
    </r>
  </si>
  <si>
    <r>
      <t xml:space="preserve">1) </t>
    </r>
    <r>
      <rPr>
        <i/>
        <sz val="8"/>
        <color theme="1"/>
        <rFont val="Arial"/>
        <family val="2"/>
        <charset val="238"/>
      </rPr>
      <t>The benefit is paid since 1 February 2018.</t>
    </r>
  </si>
  <si>
    <r>
      <rPr>
        <vertAlign val="superscript"/>
        <sz val="8"/>
        <color theme="1"/>
        <rFont val="Arial"/>
        <family val="2"/>
        <charset val="238"/>
      </rPr>
      <t>2)</t>
    </r>
    <r>
      <rPr>
        <sz val="8"/>
        <color theme="1"/>
        <rFont val="Arial"/>
        <family val="2"/>
        <charset val="238"/>
      </rPr>
      <t xml:space="preserve"> dávka zavedena od 1. 6. 2018</t>
    </r>
  </si>
  <si>
    <r>
      <t xml:space="preserve">2) </t>
    </r>
    <r>
      <rPr>
        <i/>
        <sz val="8"/>
        <color theme="1"/>
        <rFont val="Arial"/>
        <family val="2"/>
        <charset val="238"/>
      </rPr>
      <t>The benefit is paid since 1 June 2018.</t>
    </r>
  </si>
  <si>
    <t>Graf 5-16 Průměrný měsíční počet vyplacených dávek nemocenského pojištění</t>
  </si>
  <si>
    <t>Average monthly number of disbursements of sickness insurance scheme benefits</t>
  </si>
  <si>
    <r>
      <t xml:space="preserve">a) nemocenské </t>
    </r>
    <r>
      <rPr>
        <i/>
        <sz val="10"/>
        <color theme="1"/>
        <rFont val="Arial"/>
        <family val="2"/>
        <charset val="238"/>
      </rPr>
      <t xml:space="preserve"> Sickness benefit</t>
    </r>
  </si>
  <si>
    <r>
      <t xml:space="preserve">b) ošetřovné </t>
    </r>
    <r>
      <rPr>
        <i/>
        <sz val="10"/>
        <color theme="1"/>
        <rFont val="Arial"/>
        <family val="2"/>
        <charset val="238"/>
      </rPr>
      <t xml:space="preserve"> Attendance Allowance</t>
    </r>
  </si>
  <si>
    <t xml:space="preserve">SOCIÁLNÍ ZABEZPEČENÍ  </t>
  </si>
  <si>
    <t>Pramen: Eurostat</t>
  </si>
  <si>
    <t>Source: Eurostat</t>
  </si>
  <si>
    <t>v tis. fyzických osob</t>
  </si>
  <si>
    <t>Thous. persons (headcount)</t>
  </si>
  <si>
    <t xml:space="preserve">ženy </t>
  </si>
  <si>
    <t xml:space="preserve">muži </t>
  </si>
  <si>
    <t>Belgium (BE)</t>
  </si>
  <si>
    <t>Bulgaria (BG)</t>
  </si>
  <si>
    <t>Czechia (CZ)</t>
  </si>
  <si>
    <t>Denmark (DK)</t>
  </si>
  <si>
    <t>Estonia (EE)</t>
  </si>
  <si>
    <t>Finland (FI)</t>
  </si>
  <si>
    <t>France (FR)</t>
  </si>
  <si>
    <t>Croatia (HR)</t>
  </si>
  <si>
    <t>Ireland (IE)</t>
  </si>
  <si>
    <t>Italy (IT)</t>
  </si>
  <si>
    <t>Cyprus (CY)</t>
  </si>
  <si>
    <t>Lithuania (LT)</t>
  </si>
  <si>
    <t>Latvia (LV)</t>
  </si>
  <si>
    <t>Luxembourg (LU)</t>
  </si>
  <si>
    <t>Hungary (HU)</t>
  </si>
  <si>
    <t>Germany (DE)</t>
  </si>
  <si>
    <t>Netherlands (NL)</t>
  </si>
  <si>
    <t>Poland (PL)</t>
  </si>
  <si>
    <t>Portugal (PT)</t>
  </si>
  <si>
    <t>Austria (AT)</t>
  </si>
  <si>
    <t>Romania (RO)</t>
  </si>
  <si>
    <t>Greece (GR)</t>
  </si>
  <si>
    <t>Slovakia (SK)</t>
  </si>
  <si>
    <t>Slovenia (SI)</t>
  </si>
  <si>
    <t>Spain (ES)</t>
  </si>
  <si>
    <t>Sweden (SE)</t>
  </si>
  <si>
    <t>Early
retirement</t>
  </si>
  <si>
    <t>Thous.</t>
  </si>
  <si>
    <r>
      <t xml:space="preserve">Průměrná měsíční výše pozůstalostního důchodu (Kč)
</t>
    </r>
    <r>
      <rPr>
        <i/>
        <sz val="8"/>
        <rFont val="Arial"/>
        <family val="2"/>
        <charset val="238"/>
      </rPr>
      <t>Average monthly amount of survivors' pension (CZK)</t>
    </r>
  </si>
  <si>
    <t>Tabulky</t>
  </si>
  <si>
    <t>Příjemci důchodů k 31. 12.</t>
  </si>
  <si>
    <t>Příjemci plných starobních důchodů k 31. 12.</t>
  </si>
  <si>
    <t>Příjemci sólo starobních důchodů podle výše důchodu (v Kč) k 31. 12. (%)</t>
  </si>
  <si>
    <t>Old-age single pension recipients by amount of pension (CZK) as at 31 December (%)</t>
  </si>
  <si>
    <t xml:space="preserve">Průměrná měsíční výše plných starobních důchodů vyplacených sólo k 31. 12. </t>
  </si>
  <si>
    <t>Příjemci invalidních důchodů podle stupně invalidity k 31. 12.</t>
  </si>
  <si>
    <t>Průměrný měsíční počet vyplacených dávek nemocenského pojištění</t>
  </si>
  <si>
    <t>Graf 5-1</t>
  </si>
  <si>
    <t>Graf 5-2</t>
  </si>
  <si>
    <t>Graf 5-3</t>
  </si>
  <si>
    <t>Graf 5-4</t>
  </si>
  <si>
    <t>Graf 5-5</t>
  </si>
  <si>
    <t>Graf 5-6</t>
  </si>
  <si>
    <t>Graf 5-7</t>
  </si>
  <si>
    <t>Graf 5-8</t>
  </si>
  <si>
    <t>Graf 5-9</t>
  </si>
  <si>
    <t>Graf 5-10</t>
  </si>
  <si>
    <t>Graf 5-11</t>
  </si>
  <si>
    <t>Graf 5-12</t>
  </si>
  <si>
    <t>Graf 5-13</t>
  </si>
  <si>
    <t>Graf 5-14</t>
  </si>
  <si>
    <t>Graf 5-15</t>
  </si>
  <si>
    <t>Graf 5-16</t>
  </si>
  <si>
    <t>Graf 5-17</t>
  </si>
  <si>
    <t>Graf 5-18</t>
  </si>
  <si>
    <t>Graf 5-19</t>
  </si>
  <si>
    <t>Graph 5-1</t>
  </si>
  <si>
    <t>Graph 5-2</t>
  </si>
  <si>
    <t>Graph 5-3</t>
  </si>
  <si>
    <t>Graph 5-4</t>
  </si>
  <si>
    <t>Graph 5-5</t>
  </si>
  <si>
    <t>Graph 5-6</t>
  </si>
  <si>
    <t>Graph 5-7</t>
  </si>
  <si>
    <t>Graph 5-8</t>
  </si>
  <si>
    <t>Graph 5-9</t>
  </si>
  <si>
    <t>Graph 5-10</t>
  </si>
  <si>
    <t>Graph 5-11</t>
  </si>
  <si>
    <t>Graph 5-12</t>
  </si>
  <si>
    <t>Graph 5-13</t>
  </si>
  <si>
    <t>Graph 5-14</t>
  </si>
  <si>
    <t>Graph 5-15</t>
  </si>
  <si>
    <t>Graph 5-16</t>
  </si>
  <si>
    <t>Graph 5-17</t>
  </si>
  <si>
    <t>Graph 5-18</t>
  </si>
  <si>
    <t>Graph 5-19</t>
  </si>
  <si>
    <t>Grafy a kartogramy</t>
  </si>
  <si>
    <t>Tables</t>
  </si>
  <si>
    <t>Graphs and cartograms</t>
  </si>
  <si>
    <t xml:space="preserve">          Average monthly amount of full old-age single pensions as at 31 December</t>
  </si>
  <si>
    <t>Average monthly amount of full old-age single pensions as at 31 December</t>
  </si>
  <si>
    <t>Plné starobní důchody celkem</t>
  </si>
  <si>
    <t>Nově přiznané plné starobní důchody v daném roce</t>
  </si>
  <si>
    <t>Full old-age pensions, total</t>
  </si>
  <si>
    <t xml:space="preserve">New full old-age pensions granted in a given year </t>
  </si>
  <si>
    <t>Kartogram 5-1</t>
  </si>
  <si>
    <t>Kartogram 5-2</t>
  </si>
  <si>
    <t>Cartogram 5-1</t>
  </si>
  <si>
    <t>Cartogram 5-2</t>
  </si>
  <si>
    <r>
      <t xml:space="preserve">b) % z celkové populace žen/mužů 
  </t>
    </r>
    <r>
      <rPr>
        <i/>
        <sz val="10"/>
        <color theme="1"/>
        <rFont val="Arial"/>
        <family val="2"/>
        <charset val="238"/>
      </rPr>
      <t>% of the total population of women/men</t>
    </r>
  </si>
  <si>
    <r>
      <t xml:space="preserve">Stupeň závislosti         </t>
    </r>
    <r>
      <rPr>
        <i/>
        <sz val="8"/>
        <rFont val="Arial"/>
        <family val="2"/>
        <charset val="238"/>
      </rPr>
      <t>Degree of dependence</t>
    </r>
  </si>
  <si>
    <t xml:space="preserve">         Old-age single pension recipients by age as at 31 December </t>
  </si>
  <si>
    <t xml:space="preserve">          Survivors' pension recipients and average monthly amount of survivors' pensions as at 31 December</t>
  </si>
  <si>
    <t>Příjemci invalidních důchodů k 31. 12. podle stupně invalidity (%)</t>
  </si>
  <si>
    <t>Disability pension recipients as at 31 December by degree of disability (%)</t>
  </si>
  <si>
    <t>Widow's/Widower's pension recipients by age as at 31 December 2020</t>
  </si>
  <si>
    <t>Graf 5-12 Příjemci invalidních důchodů k 31. 12. podle stupně invalidity (%)</t>
  </si>
  <si>
    <t xml:space="preserve">          Disability pension recipients as at 31 December by degree of disability (%)</t>
  </si>
  <si>
    <t xml:space="preserve">           Average monthly numbers of disbursements of sickness insurance benefits paid by type of benefit</t>
  </si>
  <si>
    <t>Average monthly numbers of disbursements of sickness insurance benefits paid by type of benefit</t>
  </si>
  <si>
    <r>
      <rPr>
        <vertAlign val="superscript"/>
        <sz val="8"/>
        <rFont val="Arial"/>
        <family val="2"/>
        <charset val="238"/>
      </rPr>
      <t>1)</t>
    </r>
    <r>
      <rPr>
        <sz val="8"/>
        <rFont val="Arial"/>
        <family val="2"/>
        <charset val="238"/>
      </rPr>
      <t xml:space="preserve"> měsíční výše uvedena za celkovou měsíční výplatu 
   důchodu, tj. včetně souběhového starobního nebo 
   invalidního důchodu</t>
    </r>
  </si>
  <si>
    <t>Total pension recipients in the EU countries as at 31 December</t>
  </si>
  <si>
    <t>Old age pension recipients in the EU countries as at 31 December</t>
  </si>
  <si>
    <t>Disability pension recipients in the EU countries as at 31 December</t>
  </si>
  <si>
    <t xml:space="preserve">      EU27</t>
  </si>
  <si>
    <t>Území, 
země</t>
  </si>
  <si>
    <t>Territory, 
country</t>
  </si>
  <si>
    <t>5 - 18. Příjemci starobních důchodů v zemích EU k 31. 12.</t>
  </si>
  <si>
    <t>5 - 19. Příjemci invalidních důchodů v zemích EU k 31. 12.</t>
  </si>
  <si>
    <t>5 - 17. Příjemci důchodů celkem v zemích EU k 31. 12.</t>
  </si>
  <si>
    <t>Obsah</t>
  </si>
  <si>
    <t xml:space="preserve"> Graf 5-2 Příjemci důchodů podle druhu důchodu k 31. 12. 2021 (v tis. osob)</t>
  </si>
  <si>
    <t>Pension recipients by type of pension as at 31 December 2021 (thous. persons)</t>
  </si>
  <si>
    <t>Graf 5-5 Příjemci starobních důchodů podle věku k 31. 12. 2021</t>
  </si>
  <si>
    <t xml:space="preserve">       Old-age pension recipients by age as at 31 December 2021 </t>
  </si>
  <si>
    <t>Graf 5-6 Příjemci starobních důchodů podle věku k 31. 12. 2021 (%)</t>
  </si>
  <si>
    <t xml:space="preserve">       Old-age pension recipients by age as at 31 December 2021 (%)</t>
  </si>
  <si>
    <t>Graf 5-7 Příjemci sólo starobních důchodů podle výše důchodu k 31. 12. 2021</t>
  </si>
  <si>
    <t xml:space="preserve">         Old-age single pension recipients by amount of pension as at 31 December 2021</t>
  </si>
  <si>
    <t>Kartogram 5-1 Průměrná měsíční výše starobních důchodů v prosinci 2021 – ŽENY</t>
  </si>
  <si>
    <t>Average monthly amount of old-age single pensions in December 2021 – WOMEN</t>
  </si>
  <si>
    <t>Kartogram 5-2 Průměrná měsíční výše starobních důchodů v prosinci 2021 – MUŽI</t>
  </si>
  <si>
    <t>Average monthly amount of old-age single pensions in December 2021 – MEN</t>
  </si>
  <si>
    <t>5 - 7. Příjemci pozůstalostních důchodů podle věku k 31. 12. 2021</t>
  </si>
  <si>
    <t xml:space="preserve">         Survivors' pension recipients by age as at 31 December 2021</t>
  </si>
  <si>
    <t>5 - 8. Příjemci pozůstalostních důchodů podle výše důchodu k 31. 12. 2021</t>
  </si>
  <si>
    <t xml:space="preserve">         Survivors' pension recipients by amount of pension as at 31 December 2021</t>
  </si>
  <si>
    <t>5 - 10.  Příjemci invalidních důchodů vyplacených sólo podle věku k 31. 12. 2021</t>
  </si>
  <si>
    <t xml:space="preserve">            Disability single pension recipients by age as at 31 December 2021</t>
  </si>
  <si>
    <t>Graf 5-13 Příjemci invalidních důchodů vyplacených sólo podle věku k 31. 12. 2021</t>
  </si>
  <si>
    <t>Disability single pension recipients by age as at 31 December 2021</t>
  </si>
  <si>
    <t>5 - 11.  Příjemci invalidních důchodů vyplacených sólo podle výše důchodu k 31. 12. 2021</t>
  </si>
  <si>
    <t xml:space="preserve">            Disability single pension recipients by amount of pension as at 31 December 2021</t>
  </si>
  <si>
    <t>Graf 5-14 Příjemci invalidních důchodů III. stupně podle výše důchodu k 31. 12. 2021</t>
  </si>
  <si>
    <t xml:space="preserve">          Disability pension (third degree) recipients by amount of pension as at 31 December 2021</t>
  </si>
  <si>
    <r>
      <t>starobní sólo
O</t>
    </r>
    <r>
      <rPr>
        <i/>
        <sz val="9"/>
        <color theme="1"/>
        <rFont val="Arial"/>
        <family val="2"/>
        <charset val="238"/>
      </rPr>
      <t>ld-age single
pension</t>
    </r>
  </si>
  <si>
    <r>
      <t>starobní s vdovským/vdoveckým
O</t>
    </r>
    <r>
      <rPr>
        <i/>
        <sz val="9"/>
        <color theme="1"/>
        <rFont val="Arial"/>
        <family val="2"/>
        <charset val="238"/>
      </rPr>
      <t xml:space="preserve">ld-age pension with Widow's/
Widower's pension
</t>
    </r>
  </si>
  <si>
    <r>
      <t>sirotčí
O</t>
    </r>
    <r>
      <rPr>
        <i/>
        <sz val="9"/>
        <color theme="1"/>
        <rFont val="Arial"/>
        <family val="2"/>
        <charset val="238"/>
      </rPr>
      <t>rphan
pension</t>
    </r>
  </si>
  <si>
    <r>
      <t xml:space="preserve">muži
</t>
    </r>
    <r>
      <rPr>
        <i/>
        <sz val="9"/>
        <color theme="1"/>
        <rFont val="Arial"/>
        <family val="2"/>
        <charset val="238"/>
      </rPr>
      <t>Men</t>
    </r>
  </si>
  <si>
    <r>
      <t xml:space="preserve">ženy
</t>
    </r>
    <r>
      <rPr>
        <i/>
        <sz val="9"/>
        <color theme="1"/>
        <rFont val="Arial"/>
        <family val="2"/>
        <charset val="238"/>
      </rPr>
      <t>Women</t>
    </r>
  </si>
  <si>
    <r>
      <t xml:space="preserve">ženy  
</t>
    </r>
    <r>
      <rPr>
        <i/>
        <sz val="9"/>
        <rFont val="Arial"/>
        <family val="2"/>
        <charset val="238"/>
      </rPr>
      <t>Women</t>
    </r>
  </si>
  <si>
    <r>
      <t xml:space="preserve">muži  
</t>
    </r>
    <r>
      <rPr>
        <i/>
        <sz val="9"/>
        <rFont val="Arial"/>
        <family val="2"/>
        <charset val="238"/>
      </rPr>
      <t>Men</t>
    </r>
  </si>
  <si>
    <r>
      <t xml:space="preserve">(%) ženy 
</t>
    </r>
    <r>
      <rPr>
        <i/>
        <sz val="9"/>
        <rFont val="Arial"/>
        <family val="2"/>
        <charset val="238"/>
      </rPr>
      <t>(%) Women</t>
    </r>
  </si>
  <si>
    <r>
      <t xml:space="preserve">(%) muži 
</t>
    </r>
    <r>
      <rPr>
        <i/>
        <sz val="9"/>
        <rFont val="Arial"/>
        <family val="2"/>
        <charset val="238"/>
      </rPr>
      <t>(%)  Men</t>
    </r>
  </si>
  <si>
    <r>
      <t xml:space="preserve">populace celkem k 31.12. </t>
    </r>
    <r>
      <rPr>
        <i/>
        <sz val="9"/>
        <rFont val="Arial"/>
        <family val="2"/>
        <charset val="238"/>
      </rPr>
      <t>Total population as at 31 December</t>
    </r>
  </si>
  <si>
    <r>
      <t xml:space="preserve">Podíl na populaci žen, resp. mužů 
</t>
    </r>
    <r>
      <rPr>
        <i/>
        <sz val="9"/>
        <rFont val="Arial"/>
        <family val="2"/>
        <charset val="238"/>
      </rPr>
      <t>Percentage of the  total population of women / men</t>
    </r>
    <r>
      <rPr>
        <sz val="9"/>
        <rFont val="Arial"/>
        <family val="2"/>
        <charset val="238"/>
      </rPr>
      <t xml:space="preserve">
</t>
    </r>
  </si>
  <si>
    <r>
      <t xml:space="preserve">Rok 
</t>
    </r>
    <r>
      <rPr>
        <i/>
        <sz val="9"/>
        <rFont val="Arial"/>
        <family val="2"/>
        <charset val="238"/>
      </rPr>
      <t>Year</t>
    </r>
  </si>
  <si>
    <t xml:space="preserve">        Pension recipients by type of pension as at 31 December 2021 (thous. persons)</t>
  </si>
  <si>
    <t>Graf 5-2 Příjemci důchodů podle druhu důchodu k 31. 12. 2021 (v tis.)</t>
  </si>
  <si>
    <r>
      <t xml:space="preserve">ženy 
</t>
    </r>
    <r>
      <rPr>
        <i/>
        <sz val="9"/>
        <color theme="1"/>
        <rFont val="Arial"/>
        <family val="2"/>
        <charset val="238"/>
      </rPr>
      <t>Women</t>
    </r>
  </si>
  <si>
    <r>
      <t xml:space="preserve">ženy  </t>
    </r>
    <r>
      <rPr>
        <i/>
        <sz val="9"/>
        <rFont val="Arial"/>
        <family val="2"/>
        <charset val="238"/>
      </rPr>
      <t>Women</t>
    </r>
  </si>
  <si>
    <r>
      <t xml:space="preserve">muži  </t>
    </r>
    <r>
      <rPr>
        <i/>
        <sz val="9"/>
        <rFont val="Arial"/>
        <family val="2"/>
        <charset val="238"/>
      </rPr>
      <t>Men</t>
    </r>
  </si>
  <si>
    <t xml:space="preserve">         Early retirement recipients as at 31 December</t>
  </si>
  <si>
    <r>
      <t>(%) muži 
(</t>
    </r>
    <r>
      <rPr>
        <i/>
        <sz val="9"/>
        <rFont val="Arial"/>
        <family val="2"/>
        <charset val="238"/>
      </rPr>
      <t>%)  Men</t>
    </r>
  </si>
  <si>
    <r>
      <t xml:space="preserve">invalidní celkem
</t>
    </r>
    <r>
      <rPr>
        <i/>
        <sz val="9"/>
        <color theme="1"/>
        <rFont val="Arial"/>
        <family val="2"/>
        <charset val="238"/>
      </rPr>
      <t>Disability pension
total</t>
    </r>
  </si>
  <si>
    <r>
      <t xml:space="preserve">vdovský/vdovecký sólo
</t>
    </r>
    <r>
      <rPr>
        <i/>
        <sz val="9"/>
        <color theme="1"/>
        <rFont val="Arial"/>
        <family val="2"/>
        <charset val="238"/>
      </rPr>
      <t>Widow's/Widower's
single pension</t>
    </r>
  </si>
  <si>
    <r>
      <t xml:space="preserve">muži 
 </t>
    </r>
    <r>
      <rPr>
        <i/>
        <sz val="9"/>
        <rFont val="Arial"/>
        <family val="2"/>
        <charset val="238"/>
      </rPr>
      <t>Men</t>
    </r>
  </si>
  <si>
    <r>
      <t xml:space="preserve">Věk (v letech) 
</t>
    </r>
    <r>
      <rPr>
        <i/>
        <sz val="9"/>
        <rFont val="Arial"/>
        <family val="2"/>
        <charset val="238"/>
      </rPr>
      <t>Agre group (years)</t>
    </r>
  </si>
  <si>
    <t xml:space="preserve">       Old-age pension recipients by age as at 31 December 2021 (thous. persons)</t>
  </si>
  <si>
    <t>Graf 5-6 Příjemci starobních důchodů podle věku k 31. 12. 2021</t>
  </si>
  <si>
    <t>Graf 5-7 Příjemci sólo starobních důchodů podle výše důchodu k 31. 12. 2021 (tis. osob)</t>
  </si>
  <si>
    <t xml:space="preserve">         Old-age single pension recipients by amount of pension as at 31 December 2021 (thous. persons)</t>
  </si>
  <si>
    <r>
      <t xml:space="preserve">Rok 
 </t>
    </r>
    <r>
      <rPr>
        <i/>
        <sz val="9"/>
        <rFont val="Arial"/>
        <family val="2"/>
        <charset val="238"/>
      </rPr>
      <t>Year</t>
    </r>
  </si>
  <si>
    <r>
      <t xml:space="preserve">nově přiznané 
</t>
    </r>
    <r>
      <rPr>
        <i/>
        <sz val="9"/>
        <rFont val="Arial"/>
        <family val="2"/>
        <charset val="238"/>
      </rPr>
      <t>New pensions granted</t>
    </r>
  </si>
  <si>
    <r>
      <t xml:space="preserve">celkem   
</t>
    </r>
    <r>
      <rPr>
        <i/>
        <sz val="9"/>
        <rFont val="Arial"/>
        <family val="2"/>
        <charset val="238"/>
      </rPr>
      <t>Total</t>
    </r>
  </si>
  <si>
    <t>Graf 5-10 Příjemci vdovských/vdoveckých důchodů podle věku k 31. 12. 2021</t>
  </si>
  <si>
    <t xml:space="preserve">         Widow's/Widower's  pension recipients by age as at 31 December 2021</t>
  </si>
  <si>
    <t xml:space="preserve">        Disability single pension recipients by age as at 31 December 2021</t>
  </si>
  <si>
    <t xml:space="preserve">         Disability pension recipients by degree of disability (%)</t>
  </si>
  <si>
    <t xml:space="preserve">         Disability pension recipients by degree od disability as at 31 December (thous. persons)</t>
  </si>
  <si>
    <t xml:space="preserve">         Disability pension (third degree) recipients by amount of pension as at 31 December 2021</t>
  </si>
  <si>
    <t>Graf 5-15 Příjemci invalidních důchodů III. stupně podle výše důchodu k 31. 12. 2021 (%)</t>
  </si>
  <si>
    <t xml:space="preserve">         Disability pension (third degree) recipients by amount of pension as at 31 December 2021 (%)</t>
  </si>
  <si>
    <r>
      <t xml:space="preserve">muži / </t>
    </r>
    <r>
      <rPr>
        <i/>
        <sz val="9"/>
        <rFont val="Arial"/>
        <family val="2"/>
        <charset val="238"/>
      </rPr>
      <t>Men</t>
    </r>
  </si>
  <si>
    <r>
      <t>ženy /</t>
    </r>
    <r>
      <rPr>
        <i/>
        <sz val="9"/>
        <rFont val="Arial"/>
        <family val="2"/>
        <charset val="238"/>
      </rPr>
      <t xml:space="preserve"> Women</t>
    </r>
  </si>
  <si>
    <t xml:space="preserve">         Average monthly number of disbursements of sickness insurance scheme benefits (thous.)</t>
  </si>
  <si>
    <r>
      <t xml:space="preserve">ženy </t>
    </r>
    <r>
      <rPr>
        <i/>
        <sz val="9"/>
        <rFont val="Arial"/>
        <family val="2"/>
        <charset val="238"/>
      </rPr>
      <t xml:space="preserve"> 
Women</t>
    </r>
  </si>
  <si>
    <r>
      <t xml:space="preserve">nemocenské 
</t>
    </r>
    <r>
      <rPr>
        <i/>
        <sz val="9"/>
        <rFont val="Arial"/>
        <family val="2"/>
        <charset val="238"/>
      </rPr>
      <t>Sickness benefit</t>
    </r>
  </si>
  <si>
    <r>
      <t xml:space="preserve">ošetřovné 
</t>
    </r>
    <r>
      <rPr>
        <i/>
        <sz val="9"/>
        <rFont val="Arial"/>
        <family val="2"/>
        <charset val="238"/>
      </rPr>
      <t>Attendance Allowance</t>
    </r>
  </si>
  <si>
    <r>
      <t xml:space="preserve">Území, země  </t>
    </r>
    <r>
      <rPr>
        <i/>
        <sz val="9"/>
        <rFont val="Arial"/>
        <family val="2"/>
        <charset val="238"/>
      </rPr>
      <t xml:space="preserve"> 
 Territory, country</t>
    </r>
  </si>
  <si>
    <r>
      <t xml:space="preserve">ženy
</t>
    </r>
    <r>
      <rPr>
        <i/>
        <sz val="9"/>
        <rFont val="Arial"/>
        <family val="2"/>
        <charset val="238"/>
      </rPr>
      <t>Women</t>
    </r>
  </si>
  <si>
    <r>
      <t xml:space="preserve">muži
</t>
    </r>
    <r>
      <rPr>
        <i/>
        <sz val="9"/>
        <rFont val="Arial"/>
        <family val="2"/>
        <charset val="238"/>
      </rPr>
      <t>Men</t>
    </r>
  </si>
  <si>
    <r>
      <t xml:space="preserve">ženy 
 </t>
    </r>
    <r>
      <rPr>
        <i/>
        <sz val="9"/>
        <rFont val="Arial"/>
        <family val="2"/>
        <charset val="238"/>
      </rPr>
      <t>Women</t>
    </r>
  </si>
  <si>
    <t>Příjemci pozůstalostních důchodů podle výše důchodu k 31. 12. 2021</t>
  </si>
  <si>
    <t>Survivors' pension recipients by age as at 31 December 2021</t>
  </si>
  <si>
    <t>Survivors' pension recipients by amount of pension as at 31 December 2021</t>
  </si>
  <si>
    <t>Disability single pension recipients by amount of pension as at 31 December 2021</t>
  </si>
  <si>
    <t>Příjemci starobních důchodů podle věku k 31. 12. 2021</t>
  </si>
  <si>
    <t>Příjemci pozůstalostních důchodů podle věku k 31. 12. 2021</t>
  </si>
  <si>
    <t>Příjemci invalidních důchodů vyplacených sólo podle věku k 31. 12. 2021</t>
  </si>
  <si>
    <t>Příjemci invalidních důchodů vyplacených sólo podle výše důchodu k 31. 12. 2021</t>
  </si>
  <si>
    <t>Příjemci vdovských/vdoveckých důchodů podle věku k 31. 12. 2021</t>
  </si>
  <si>
    <t>Widow's/Widower's  pension recipients by age as at 31 December 2021</t>
  </si>
  <si>
    <t>Old-age single pension recipients by amount of pension as at 31 December 2021</t>
  </si>
  <si>
    <t>Příjemci sólo starobních důchodů podle výše důchodu k 31. 12. 2021</t>
  </si>
  <si>
    <t>Pension recipients by type of pension as at 31 December 2021</t>
  </si>
  <si>
    <t>Příjemci invalidních důchodů III. stupně podle výše důchodu k 31. 12. 2021 (%)</t>
  </si>
  <si>
    <t>Disability pension (third degree) recipients by amount of pension as at 31 December 2021</t>
  </si>
  <si>
    <t>Disability pension (third degree) recipients by amount of pension as at 31 December 2021 (%)</t>
  </si>
  <si>
    <t>Old-age pension recipients by age as at 31 December 2021</t>
  </si>
  <si>
    <t>Příjemci starobních důchodů podle věku k 31. 12. 2021 (%)</t>
  </si>
  <si>
    <t>Old-age pension recipients by age as at 31 December 2021 (%)</t>
  </si>
  <si>
    <t>Příjemci předčasně přiznaných starobních důchodů k 31. 12.</t>
  </si>
  <si>
    <t>Graf 5-4 Příjemci předčasně přiznaných starobních důchodů k 31. 12.</t>
  </si>
  <si>
    <t>18 000–
19 999</t>
  </si>
  <si>
    <t>20 000–
21 999</t>
  </si>
  <si>
    <t>22 000+</t>
  </si>
  <si>
    <t>Česká republika / Czech Republic – 14 080</t>
  </si>
  <si>
    <t>Maximum: Praha – 15 283</t>
  </si>
  <si>
    <t>Minimum: Znojmo – 13 059</t>
  </si>
  <si>
    <t>Česká republika / Czech Republic – 16 938</t>
  </si>
  <si>
    <t>Maximum: Karviná – 18 479</t>
  </si>
  <si>
    <t>Minimum: Znojmo – 15 547</t>
  </si>
  <si>
    <t xml:space="preserve">  EU 27</t>
  </si>
  <si>
    <t xml:space="preserve">   EU 27</t>
  </si>
  <si>
    <r>
      <t xml:space="preserve">populace celkem k 1.1. 2021  
</t>
    </r>
    <r>
      <rPr>
        <i/>
        <sz val="9"/>
        <rFont val="Arial"/>
        <family val="2"/>
        <charset val="238"/>
      </rPr>
      <t>Total population as at 1 January 2021</t>
    </r>
  </si>
  <si>
    <t>Graf 5-17 Příjemci důchodů celkem v populaci žen a mužů v zemích EU v roce 2020</t>
  </si>
  <si>
    <t>Graf 5-18 Příjemci starobních důchodů v populaci žen a mužů v zemích EU v roce 2020</t>
  </si>
  <si>
    <r>
      <t xml:space="preserve">příjemci  invalidních důchodů celkem k 31.12. 2020
</t>
    </r>
    <r>
      <rPr>
        <i/>
        <sz val="9"/>
        <rFont val="Arial"/>
        <family val="2"/>
        <charset val="238"/>
      </rPr>
      <t>Disability pension recipients  as at 31 December 2020</t>
    </r>
  </si>
  <si>
    <t>Graf 5-19 Příjemci invalidních důchodů v populaci žen a mužů v zemích EU v roce 2020</t>
  </si>
  <si>
    <t>Disability pension recipients in the population of women and men in the EU countries in 2020</t>
  </si>
  <si>
    <r>
      <t xml:space="preserve">příjemci starobních důchodů celkem k 31.12. 2020
</t>
    </r>
    <r>
      <rPr>
        <i/>
        <sz val="9"/>
        <rFont val="Arial"/>
        <family val="2"/>
        <charset val="238"/>
      </rPr>
      <t>Old-age pension recipients  as at 31 December 2020</t>
    </r>
  </si>
  <si>
    <r>
      <t xml:space="preserve">příjemci  důchodů celkem k 31.12. 2020
</t>
    </r>
    <r>
      <rPr>
        <i/>
        <sz val="9"/>
        <rFont val="Arial"/>
        <family val="2"/>
        <charset val="238"/>
      </rPr>
      <t>pension recipients  as at 31 December 2020</t>
    </r>
  </si>
  <si>
    <t>Graf 5-17. Příjemci důchodů celkem v populaci žen a mužů v roce 2020 (%)</t>
  </si>
  <si>
    <t xml:space="preserve">         Pension recipients in the population of women and men in 2020 (%) </t>
  </si>
  <si>
    <t xml:space="preserve">          Old-age pension recipients in the population of women and men in 2020 (%) </t>
  </si>
  <si>
    <t>Graf 5-18. Příjemci starobních důchodů v populaci žen a mužů v roce 2020 (%)</t>
  </si>
  <si>
    <t>5-19. Příjemci invalidních důchodů v populaci žen a mužů v roce 2020 (%)</t>
  </si>
  <si>
    <t xml:space="preserve">           Disability pension recipients in the population of women and men in 2020 (%) </t>
  </si>
  <si>
    <r>
      <t xml:space="preserve">sólo  </t>
    </r>
    <r>
      <rPr>
        <i/>
        <sz val="9"/>
        <rFont val="Arial"/>
        <family val="2"/>
        <charset val="238"/>
      </rPr>
      <t>Single pension</t>
    </r>
  </si>
  <si>
    <r>
      <t xml:space="preserve">v souběh  </t>
    </r>
    <r>
      <rPr>
        <i/>
        <sz val="9"/>
        <rFont val="Arial"/>
        <family val="2"/>
        <charset val="238"/>
      </rPr>
      <t>Combined pension</t>
    </r>
  </si>
  <si>
    <r>
      <t xml:space="preserve">b) muži     </t>
    </r>
    <r>
      <rPr>
        <i/>
        <sz val="9"/>
        <rFont val="Arial CE"/>
        <charset val="238"/>
      </rPr>
      <t>Men</t>
    </r>
  </si>
  <si>
    <t>Graf 5-8 Příjemci sólo starobních důchodů podle výše důchodu (v Kč) k 31. 12. 2021 (%)</t>
  </si>
  <si>
    <t xml:space="preserve">         Old-age single pension recipients by amount of pension (CZK) as at 31 December 2021 (%)</t>
  </si>
  <si>
    <t>10 000
–10 999</t>
  </si>
  <si>
    <t>11 000
–11 999</t>
  </si>
  <si>
    <t>12 000
–12 999</t>
  </si>
  <si>
    <t>13 000
–13 999</t>
  </si>
  <si>
    <t>14 000
–14 999</t>
  </si>
  <si>
    <t>15 000
–15 999</t>
  </si>
  <si>
    <t>16 000
–16 999</t>
  </si>
  <si>
    <t>17 000
–17 999</t>
  </si>
  <si>
    <t>Old-age pension recipients in the population of women and men in the EU countries in 2020</t>
  </si>
  <si>
    <t>Pension recipients in the population of women and men in the EU countries in 2020</t>
  </si>
  <si>
    <t xml:space="preserve">          Disability pension (third degree) recipients by amount of pension as at 31 December 2021 (%)</t>
  </si>
  <si>
    <t>Průměrná měsíční výše starobních důchodů v prosinci 2021 – ŽENY</t>
  </si>
  <si>
    <t>Průměrná měsíční výše starobních důchodů v prosinci 2021 – MUŽI</t>
  </si>
  <si>
    <t>Věková skupina
(v letech)</t>
  </si>
  <si>
    <t>5 - 12. Průměrná měsíční výše invalidních důchodů vyplacených sólo k 31. 12.</t>
  </si>
  <si>
    <t>5 - 13. Průměrná měsíční výše nově přiznaných invalidních důchodů vyplacených sólo k 31. 12.</t>
  </si>
  <si>
    <t>Příjemci důchodů podle druhu důchodu k 31. 12. 2021</t>
  </si>
  <si>
    <t>Příjemci důchodů celkem v populaci žen a mužů v roce 2020</t>
  </si>
  <si>
    <t>Příjemci starobních důchodů v populaci žen a mužů v roce 2020</t>
  </si>
  <si>
    <t>Příjemci invalidních důchodů v populaci žen a mužů v roce 2020</t>
  </si>
  <si>
    <t>Pension recipients in the population of women and men in 2020</t>
  </si>
  <si>
    <t>Old-age pension recipients in the population of women and men in in 2020</t>
  </si>
  <si>
    <t>Disability pension recipients in the population of women and men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</si>
</sst>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_ ;\-#,##0\ "/>
    <numFmt numFmtId="165" formatCode="#,##0.0_ ;\-#,##0.0\ "/>
    <numFmt numFmtId="166" formatCode="#,##0&quot; &quot;"/>
    <numFmt numFmtId="167" formatCode="#,##0_K"/>
    <numFmt numFmtId="168" formatCode="_-* #,##0_-;\-* #,##0_-;_-* &quot;-&quot;??_-;_-@_-"/>
    <numFmt numFmtId="169" formatCode="_-* #,##0.0_-;\-* #,##0.0_-;_-* &quot;-&quot;??_-;_-@_-"/>
    <numFmt numFmtId="170" formatCode="0.0"/>
    <numFmt numFmtId="171" formatCode="###,##0"/>
    <numFmt numFmtId="172" formatCode="#,##0.0&quot; &quot;"/>
    <numFmt numFmtId="173" formatCode="#\ ##0"/>
    <numFmt numFmtId="174" formatCode="#,##0.000000_ ;\-#,##0.000000\ "/>
    <numFmt numFmtId="175" formatCode="#,##0.0000_ ;\-#,##0.0000\ "/>
    <numFmt numFmtId="176" formatCode="0.000"/>
    <numFmt numFmtId="177" formatCode="#,##0.0"/>
  </numFmts>
  <fonts count="72" x14ac:knownFonts="1">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11"/>
      <color theme="1"/>
      <name val="Arial"/>
      <family val="2"/>
      <charset val="238"/>
    </font>
    <font>
      <b/>
      <i/>
      <sz val="10"/>
      <name val="Arial"/>
      <family val="2"/>
      <charset val="238"/>
    </font>
    <font>
      <sz val="10"/>
      <name val="Arial CE"/>
      <charset val="238"/>
    </font>
    <font>
      <i/>
      <sz val="10"/>
      <name val="Arial"/>
      <family val="2"/>
      <charset val="238"/>
    </font>
    <font>
      <i/>
      <sz val="10"/>
      <color rgb="FFFF0000"/>
      <name val="Arial"/>
      <family val="2"/>
      <charset val="238"/>
    </font>
    <font>
      <sz val="8"/>
      <name val="Arial"/>
      <family val="2"/>
      <charset val="238"/>
    </font>
    <font>
      <i/>
      <sz val="8"/>
      <name val="Arial"/>
      <family val="2"/>
      <charset val="238"/>
    </font>
    <font>
      <vertAlign val="superscript"/>
      <sz val="8"/>
      <name val="Arial"/>
      <family val="2"/>
      <charset val="238"/>
    </font>
    <font>
      <i/>
      <vertAlign val="superscript"/>
      <sz val="8"/>
      <name val="Arial"/>
      <family val="2"/>
      <charset val="238"/>
    </font>
    <font>
      <sz val="10"/>
      <name val="Times New Roman"/>
      <family val="1"/>
      <charset val="238"/>
    </font>
    <font>
      <b/>
      <sz val="8"/>
      <name val="Arial"/>
      <family val="2"/>
      <charset val="238"/>
    </font>
    <font>
      <b/>
      <sz val="10"/>
      <color rgb="FF000000"/>
      <name val="Arial"/>
      <family val="2"/>
      <charset val="238"/>
    </font>
    <font>
      <i/>
      <sz val="10"/>
      <color theme="1"/>
      <name val="Arial"/>
      <family val="2"/>
      <charset val="238"/>
    </font>
    <font>
      <sz val="10"/>
      <name val="Arial CE"/>
      <family val="2"/>
      <charset val="238"/>
    </font>
    <font>
      <i/>
      <sz val="10"/>
      <name val="Arial CE"/>
      <charset val="238"/>
    </font>
    <font>
      <b/>
      <sz val="10"/>
      <color theme="7" tint="0.39997558519241921"/>
      <name val="Arial"/>
      <family val="2"/>
      <charset val="238"/>
    </font>
    <font>
      <sz val="8"/>
      <color theme="1"/>
      <name val="Arial"/>
      <family val="2"/>
      <charset val="238"/>
    </font>
    <font>
      <sz val="10"/>
      <name val="Times New Roman CE"/>
      <family val="1"/>
      <charset val="238"/>
    </font>
    <font>
      <b/>
      <sz val="9"/>
      <name val="Arial CE"/>
      <charset val="238"/>
    </font>
    <font>
      <i/>
      <sz val="9"/>
      <name val="Arial CE"/>
      <charset val="238"/>
    </font>
    <font>
      <b/>
      <sz val="10"/>
      <color theme="7"/>
      <name val="Arial CE"/>
      <charset val="238"/>
    </font>
    <font>
      <b/>
      <sz val="8"/>
      <color theme="1"/>
      <name val="Arial"/>
      <family val="2"/>
      <charset val="238"/>
    </font>
    <font>
      <sz val="10"/>
      <color rgb="FFFF0000"/>
      <name val="Arial"/>
      <family val="2"/>
      <charset val="238"/>
    </font>
    <font>
      <b/>
      <sz val="10"/>
      <color rgb="FFFF0000"/>
      <name val="Arial"/>
      <family val="2"/>
      <charset val="238"/>
    </font>
    <font>
      <sz val="11"/>
      <color rgb="FFFF0000"/>
      <name val="Arial"/>
      <family val="2"/>
      <charset val="238"/>
    </font>
    <font>
      <i/>
      <sz val="11"/>
      <name val="Arial"/>
      <family val="2"/>
      <charset val="238"/>
    </font>
    <font>
      <i/>
      <sz val="8"/>
      <color theme="1"/>
      <name val="Arial"/>
      <family val="2"/>
      <charset val="238"/>
    </font>
    <font>
      <i/>
      <vertAlign val="superscript"/>
      <sz val="8"/>
      <color theme="1"/>
      <name val="Arial"/>
      <family val="2"/>
      <charset val="238"/>
    </font>
    <font>
      <b/>
      <sz val="11"/>
      <color rgb="FFC00000"/>
      <name val="Arial"/>
      <family val="2"/>
      <charset val="238"/>
    </font>
    <font>
      <b/>
      <sz val="10"/>
      <color theme="1"/>
      <name val="Arial"/>
      <family val="2"/>
      <charset val="238"/>
    </font>
    <font>
      <i/>
      <sz val="11"/>
      <color theme="1"/>
      <name val="Arial"/>
      <family val="2"/>
      <charset val="238"/>
    </font>
    <font>
      <sz val="10"/>
      <name val="Arial CE"/>
    </font>
    <font>
      <sz val="12"/>
      <name val="System"/>
      <family val="2"/>
      <charset val="238"/>
    </font>
    <font>
      <sz val="11"/>
      <color indexed="8"/>
      <name val="Calibri"/>
      <family val="2"/>
      <charset val="238"/>
    </font>
    <font>
      <sz val="8"/>
      <color indexed="8"/>
      <name val="Arial"/>
      <family val="2"/>
      <charset val="238"/>
    </font>
    <font>
      <i/>
      <sz val="8"/>
      <color indexed="8"/>
      <name val="Arial"/>
      <family val="2"/>
      <charset val="238"/>
    </font>
    <font>
      <u/>
      <sz val="11"/>
      <color theme="10"/>
      <name val="Calibri"/>
      <family val="2"/>
      <charset val="238"/>
      <scheme val="minor"/>
    </font>
    <font>
      <b/>
      <sz val="11"/>
      <color theme="7" tint="0.39997558519241921"/>
      <name val="Calibri"/>
      <family val="2"/>
      <charset val="238"/>
      <scheme val="minor"/>
    </font>
    <font>
      <b/>
      <sz val="10"/>
      <color rgb="FFC00000"/>
      <name val="Arial"/>
      <family val="2"/>
      <charset val="238"/>
    </font>
    <font>
      <b/>
      <sz val="9"/>
      <color theme="1"/>
      <name val="Arial"/>
      <family val="2"/>
      <charset val="238"/>
    </font>
    <font>
      <i/>
      <sz val="9"/>
      <color theme="1"/>
      <name val="Arial"/>
      <family val="2"/>
      <charset val="238"/>
    </font>
    <font>
      <b/>
      <sz val="11"/>
      <color rgb="FFC00000"/>
      <name val="Calibri"/>
      <family val="2"/>
      <charset val="238"/>
      <scheme val="minor"/>
    </font>
    <font>
      <b/>
      <sz val="11"/>
      <color theme="7" tint="0.39997558519241921"/>
      <name val="Arial"/>
      <family val="2"/>
      <charset val="238"/>
    </font>
    <font>
      <i/>
      <sz val="10"/>
      <name val="Arial CE"/>
      <family val="2"/>
      <charset val="238"/>
    </font>
    <font>
      <sz val="8"/>
      <color rgb="FFFF0000"/>
      <name val="Arial"/>
      <family val="2"/>
      <charset val="238"/>
    </font>
    <font>
      <vertAlign val="superscript"/>
      <sz val="8"/>
      <color theme="1"/>
      <name val="Arial"/>
      <family val="2"/>
      <charset val="238"/>
    </font>
    <font>
      <b/>
      <i/>
      <sz val="8"/>
      <name val="Arial"/>
      <family val="2"/>
      <charset val="238"/>
    </font>
    <font>
      <sz val="11"/>
      <color theme="5"/>
      <name val="Arial"/>
      <family val="2"/>
      <charset val="238"/>
    </font>
    <font>
      <u/>
      <sz val="10"/>
      <color theme="10"/>
      <name val="Arial"/>
      <family val="2"/>
      <charset val="238"/>
    </font>
    <font>
      <sz val="10"/>
      <color theme="1"/>
      <name val="Arial"/>
      <family val="2"/>
      <charset val="238"/>
    </font>
    <font>
      <i/>
      <u/>
      <sz val="10"/>
      <color theme="10"/>
      <name val="Arial"/>
      <family val="2"/>
      <charset val="238"/>
    </font>
    <font>
      <b/>
      <i/>
      <sz val="10"/>
      <color theme="1"/>
      <name val="Arial"/>
      <family val="2"/>
      <charset val="238"/>
    </font>
    <font>
      <sz val="9"/>
      <name val="Arial"/>
      <family val="2"/>
      <charset val="238"/>
    </font>
    <font>
      <b/>
      <sz val="9"/>
      <name val="Arial"/>
      <family val="2"/>
      <charset val="238"/>
    </font>
    <font>
      <i/>
      <sz val="9"/>
      <name val="Arial"/>
      <family val="2"/>
      <charset val="238"/>
    </font>
    <font>
      <sz val="9"/>
      <color theme="1"/>
      <name val="Arial"/>
      <family val="2"/>
      <charset val="238"/>
    </font>
    <font>
      <sz val="9"/>
      <color theme="1"/>
      <name val="Calibri"/>
      <family val="2"/>
      <charset val="238"/>
      <scheme val="minor"/>
    </font>
    <font>
      <b/>
      <sz val="9"/>
      <color rgb="FF000000"/>
      <name val="Arial"/>
      <family val="2"/>
      <charset val="238"/>
    </font>
    <font>
      <sz val="9"/>
      <name val="Arial CE"/>
      <family val="2"/>
      <charset val="238"/>
    </font>
    <font>
      <sz val="11"/>
      <color theme="1"/>
      <name val="Calibri"/>
      <family val="2"/>
      <scheme val="minor"/>
    </font>
    <font>
      <sz val="9"/>
      <color theme="1"/>
      <name val="Calibri"/>
      <family val="2"/>
      <scheme val="minor"/>
    </font>
    <font>
      <b/>
      <sz val="9"/>
      <color theme="1"/>
      <name val="Calibri"/>
      <family val="2"/>
      <charset val="238"/>
      <scheme val="minor"/>
    </font>
    <font>
      <b/>
      <sz val="10"/>
      <name val="Tahoma"/>
      <family val="2"/>
      <charset val="238"/>
    </font>
    <font>
      <sz val="10"/>
      <name val="Tahoma"/>
      <family val="2"/>
      <charset val="238"/>
    </font>
    <font>
      <sz val="8"/>
      <name val="Calibri"/>
      <family val="2"/>
      <charset val="238"/>
      <scheme val="minor"/>
    </font>
    <font>
      <sz val="11"/>
      <color rgb="FF00B050"/>
      <name val="Calibri"/>
      <family val="2"/>
      <charset val="238"/>
      <scheme val="minor"/>
    </font>
    <font>
      <i/>
      <u/>
      <sz val="11"/>
      <color theme="10"/>
      <name val="Calibri"/>
      <family val="2"/>
      <charset val="238"/>
      <scheme val="minor"/>
    </font>
    <font>
      <sz val="9"/>
      <name val="Arial CE"/>
      <charset val="238"/>
    </font>
  </fonts>
  <fills count="3">
    <fill>
      <patternFill patternType="none"/>
    </fill>
    <fill>
      <patternFill patternType="gray125"/>
    </fill>
    <fill>
      <patternFill patternType="solid">
        <fgColor indexed="9"/>
        <bgColor indexed="9"/>
      </patternFill>
    </fill>
  </fills>
  <borders count="28">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2" fillId="0" borderId="0">
      <alignment vertical="top"/>
    </xf>
    <xf numFmtId="0" fontId="6" fillId="0" borderId="0"/>
    <xf numFmtId="0" fontId="2" fillId="2" borderId="0" applyFont="0" applyFill="0" applyBorder="0" applyAlignment="0" applyProtection="0"/>
    <xf numFmtId="0" fontId="6" fillId="0" borderId="0"/>
    <xf numFmtId="0" fontId="6" fillId="0" borderId="0"/>
    <xf numFmtId="0" fontId="13" fillId="0" borderId="0"/>
    <xf numFmtId="0" fontId="1" fillId="0" borderId="0"/>
    <xf numFmtId="0" fontId="17" fillId="0" borderId="0"/>
    <xf numFmtId="0" fontId="6" fillId="2" borderId="0" applyFont="0" applyFill="0" applyBorder="0" applyAlignment="0" applyProtection="0"/>
    <xf numFmtId="0" fontId="6" fillId="0" borderId="0"/>
    <xf numFmtId="167" fontId="21" fillId="0" borderId="0"/>
    <xf numFmtId="0" fontId="35" fillId="0" borderId="0"/>
    <xf numFmtId="0" fontId="1" fillId="0" borderId="0"/>
    <xf numFmtId="0" fontId="36" fillId="0" borderId="0"/>
    <xf numFmtId="0" fontId="37" fillId="0" borderId="0"/>
    <xf numFmtId="0" fontId="40" fillId="0" borderId="0" applyNumberFormat="0" applyFill="0" applyBorder="0" applyAlignment="0" applyProtection="0"/>
    <xf numFmtId="0" fontId="63" fillId="0" borderId="0"/>
    <xf numFmtId="0" fontId="63" fillId="0" borderId="0"/>
    <xf numFmtId="0" fontId="63" fillId="0" borderId="0"/>
    <xf numFmtId="0" fontId="63" fillId="0" borderId="0"/>
  </cellStyleXfs>
  <cellXfs count="512">
    <xf numFmtId="0" fontId="0" fillId="0" borderId="0" xfId="0"/>
    <xf numFmtId="0" fontId="3" fillId="0" borderId="0" xfId="2" applyFont="1" applyFill="1" applyAlignment="1"/>
    <xf numFmtId="0" fontId="2" fillId="0" borderId="0" xfId="2" applyFont="1" applyFill="1" applyAlignment="1"/>
    <xf numFmtId="0" fontId="4" fillId="0" borderId="0" xfId="0" applyFont="1" applyFill="1"/>
    <xf numFmtId="0" fontId="5" fillId="0" borderId="0" xfId="2" applyFont="1" applyFill="1" applyAlignment="1">
      <alignment horizontal="right"/>
    </xf>
    <xf numFmtId="0" fontId="3" fillId="0" borderId="0" xfId="3" applyFont="1" applyFill="1" applyAlignment="1">
      <alignment wrapText="1"/>
    </xf>
    <xf numFmtId="0" fontId="7" fillId="0" borderId="0" xfId="4" applyFont="1" applyFill="1"/>
    <xf numFmtId="0" fontId="8" fillId="0" borderId="0" xfId="3" applyFont="1" applyFill="1" applyAlignment="1">
      <alignment vertical="top" wrapText="1"/>
    </xf>
    <xf numFmtId="0" fontId="9" fillId="0" borderId="0" xfId="4" applyFont="1" applyFill="1"/>
    <xf numFmtId="0" fontId="3" fillId="0" borderId="0" xfId="4" applyFont="1" applyFill="1"/>
    <xf numFmtId="0" fontId="10" fillId="0" borderId="0" xfId="4" applyFont="1" applyFill="1" applyAlignment="1">
      <alignment horizontal="right"/>
    </xf>
    <xf numFmtId="0" fontId="10" fillId="0" borderId="13" xfId="6" applyFont="1" applyFill="1" applyBorder="1" applyAlignment="1">
      <alignment horizontal="center" vertical="center"/>
    </xf>
    <xf numFmtId="0" fontId="10" fillId="0" borderId="14" xfId="4" applyFont="1" applyFill="1" applyBorder="1" applyAlignment="1">
      <alignment horizontal="center" vertical="center" wrapText="1"/>
    </xf>
    <xf numFmtId="0" fontId="10" fillId="0" borderId="14" xfId="6" applyFont="1" applyFill="1" applyBorder="1" applyAlignment="1">
      <alignment horizontal="center" vertical="center"/>
    </xf>
    <xf numFmtId="0" fontId="10" fillId="0" borderId="15" xfId="4" applyFont="1" applyFill="1" applyBorder="1" applyAlignment="1">
      <alignment horizontal="center" vertical="center" wrapText="1"/>
    </xf>
    <xf numFmtId="0" fontId="9" fillId="0" borderId="0" xfId="4" applyFont="1" applyFill="1" applyBorder="1" applyAlignment="1">
      <alignment horizontal="center" wrapText="1"/>
    </xf>
    <xf numFmtId="164" fontId="14" fillId="0" borderId="16" xfId="7" applyNumberFormat="1" applyFont="1" applyFill="1" applyBorder="1" applyAlignment="1"/>
    <xf numFmtId="164" fontId="9" fillId="0" borderId="16" xfId="7" applyNumberFormat="1" applyFont="1" applyFill="1" applyBorder="1" applyAlignment="1"/>
    <xf numFmtId="164" fontId="9" fillId="0" borderId="6" xfId="7" applyNumberFormat="1" applyFont="1" applyFill="1" applyBorder="1" applyAlignment="1"/>
    <xf numFmtId="0" fontId="9" fillId="0" borderId="0" xfId="4" applyFont="1" applyFill="1" applyBorder="1" applyAlignment="1">
      <alignment horizontal="center"/>
    </xf>
    <xf numFmtId="164" fontId="9" fillId="0" borderId="0" xfId="7" applyNumberFormat="1" applyFont="1" applyFill="1" applyBorder="1" applyAlignment="1">
      <alignment horizontal="center"/>
    </xf>
    <xf numFmtId="0" fontId="10" fillId="0" borderId="0" xfId="4" applyFont="1" applyFill="1" applyBorder="1" applyAlignment="1">
      <alignment horizontal="left" wrapText="1"/>
    </xf>
    <xf numFmtId="3" fontId="2" fillId="0" borderId="0" xfId="8" applyNumberFormat="1" applyFont="1" applyFill="1"/>
    <xf numFmtId="0" fontId="3" fillId="0" borderId="0" xfId="3" applyFont="1" applyFill="1" applyAlignment="1"/>
    <xf numFmtId="0" fontId="4" fillId="0" borderId="0" xfId="0" applyFont="1" applyFill="1" applyBorder="1"/>
    <xf numFmtId="165" fontId="4" fillId="0" borderId="0" xfId="0" applyNumberFormat="1" applyFont="1" applyFill="1"/>
    <xf numFmtId="0" fontId="3" fillId="0" borderId="0" xfId="5" applyFont="1" applyFill="1"/>
    <xf numFmtId="3" fontId="9" fillId="0" borderId="0" xfId="10" applyNumberFormat="1" applyFont="1" applyFill="1" applyAlignment="1">
      <alignment horizontal="right"/>
    </xf>
    <xf numFmtId="0" fontId="17" fillId="0" borderId="0" xfId="9" applyFill="1"/>
    <xf numFmtId="0" fontId="2" fillId="0" borderId="0" xfId="5" applyFont="1" applyFill="1"/>
    <xf numFmtId="0" fontId="9" fillId="0" borderId="0" xfId="10" applyFont="1" applyFill="1" applyAlignment="1">
      <alignment horizontal="left"/>
    </xf>
    <xf numFmtId="0" fontId="10" fillId="0" borderId="0" xfId="5" applyFont="1" applyFill="1" applyAlignment="1">
      <alignment horizontal="right"/>
    </xf>
    <xf numFmtId="3" fontId="19" fillId="0" borderId="0" xfId="8" applyNumberFormat="1" applyFont="1" applyFill="1"/>
    <xf numFmtId="164" fontId="9" fillId="0" borderId="16" xfId="4" applyNumberFormat="1" applyFont="1" applyFill="1" applyBorder="1" applyAlignment="1">
      <alignment horizontal="right"/>
    </xf>
    <xf numFmtId="164" fontId="9" fillId="0" borderId="6" xfId="4" applyNumberFormat="1" applyFont="1" applyFill="1" applyBorder="1" applyAlignment="1">
      <alignment horizontal="right"/>
    </xf>
    <xf numFmtId="164" fontId="14" fillId="0" borderId="16" xfId="4" applyNumberFormat="1" applyFont="1" applyFill="1" applyBorder="1" applyAlignment="1">
      <alignment horizontal="right"/>
    </xf>
    <xf numFmtId="164" fontId="14" fillId="0" borderId="6" xfId="4" applyNumberFormat="1" applyFont="1" applyFill="1" applyBorder="1" applyAlignment="1">
      <alignment horizontal="right"/>
    </xf>
    <xf numFmtId="164" fontId="9" fillId="0" borderId="16" xfId="4" applyNumberFormat="1" applyFont="1" applyFill="1" applyBorder="1" applyAlignment="1">
      <alignment horizontal="right" vertical="center"/>
    </xf>
    <xf numFmtId="164" fontId="9" fillId="0" borderId="6" xfId="4" applyNumberFormat="1" applyFont="1" applyFill="1" applyBorder="1" applyAlignment="1">
      <alignment horizontal="right" vertical="center"/>
    </xf>
    <xf numFmtId="166" fontId="20" fillId="0" borderId="0" xfId="5" applyNumberFormat="1" applyFont="1" applyFill="1" applyBorder="1" applyAlignment="1">
      <alignment horizontal="right"/>
    </xf>
    <xf numFmtId="167" fontId="20" fillId="0" borderId="0" xfId="12" applyFont="1" applyFill="1" applyBorder="1"/>
    <xf numFmtId="167" fontId="20" fillId="0" borderId="0" xfId="12" applyFont="1" applyFill="1" applyBorder="1" applyAlignment="1">
      <alignment horizontal="right" indent="1"/>
    </xf>
    <xf numFmtId="0" fontId="17" fillId="0" borderId="0" xfId="9"/>
    <xf numFmtId="0" fontId="7" fillId="0" borderId="0" xfId="9" applyFont="1" applyFill="1" applyAlignment="1"/>
    <xf numFmtId="164" fontId="20" fillId="0" borderId="16" xfId="12" applyNumberFormat="1" applyFont="1" applyFill="1" applyBorder="1"/>
    <xf numFmtId="164" fontId="9" fillId="0" borderId="11" xfId="12" applyNumberFormat="1" applyFont="1" applyFill="1" applyBorder="1"/>
    <xf numFmtId="164" fontId="9" fillId="0" borderId="16" xfId="12" applyNumberFormat="1" applyFont="1" applyFill="1" applyBorder="1"/>
    <xf numFmtId="164" fontId="20" fillId="0" borderId="17" xfId="12" applyNumberFormat="1" applyFont="1" applyFill="1" applyBorder="1"/>
    <xf numFmtId="164" fontId="9" fillId="0" borderId="0" xfId="12" applyNumberFormat="1" applyFont="1" applyFill="1" applyBorder="1"/>
    <xf numFmtId="164" fontId="9" fillId="0" borderId="12" xfId="12" applyNumberFormat="1" applyFont="1" applyFill="1" applyBorder="1"/>
    <xf numFmtId="164" fontId="9" fillId="0" borderId="6" xfId="12" applyNumberFormat="1" applyFont="1" applyFill="1" applyBorder="1"/>
    <xf numFmtId="164" fontId="9" fillId="0" borderId="5" xfId="12" applyNumberFormat="1" applyFont="1" applyFill="1" applyBorder="1"/>
    <xf numFmtId="0" fontId="15" fillId="0" borderId="0" xfId="0" applyFont="1" applyFill="1" applyAlignment="1"/>
    <xf numFmtId="0" fontId="0" fillId="0" borderId="0" xfId="0" applyFill="1"/>
    <xf numFmtId="0" fontId="0" fillId="0" borderId="0" xfId="0" applyFill="1" applyBorder="1"/>
    <xf numFmtId="0" fontId="3" fillId="0" borderId="0" xfId="4" applyFont="1" applyFill="1" applyAlignment="1"/>
    <xf numFmtId="164" fontId="20" fillId="0" borderId="16" xfId="5" applyNumberFormat="1" applyFont="1" applyFill="1" applyBorder="1"/>
    <xf numFmtId="164" fontId="9" fillId="0" borderId="16" xfId="2" applyNumberFormat="1" applyFont="1" applyFill="1" applyBorder="1" applyAlignment="1">
      <alignment horizontal="right"/>
    </xf>
    <xf numFmtId="164" fontId="9" fillId="0" borderId="6" xfId="2" applyNumberFormat="1" applyFont="1" applyFill="1" applyBorder="1" applyAlignment="1">
      <alignment horizontal="right"/>
    </xf>
    <xf numFmtId="164" fontId="20" fillId="0" borderId="0" xfId="12" applyNumberFormat="1" applyFont="1" applyFill="1" applyBorder="1"/>
    <xf numFmtId="3" fontId="26" fillId="0" borderId="0" xfId="8" applyNumberFormat="1" applyFont="1" applyFill="1"/>
    <xf numFmtId="0" fontId="2" fillId="0" borderId="0" xfId="9" applyFont="1" applyFill="1"/>
    <xf numFmtId="0" fontId="28" fillId="0" borderId="0" xfId="0" applyFont="1" applyFill="1"/>
    <xf numFmtId="3" fontId="2" fillId="0" borderId="0" xfId="8" applyNumberFormat="1" applyFont="1" applyFill="1" applyBorder="1"/>
    <xf numFmtId="0" fontId="2" fillId="0" borderId="0" xfId="9" applyFont="1" applyFill="1" applyBorder="1"/>
    <xf numFmtId="0" fontId="10" fillId="0" borderId="0" xfId="5" applyFont="1" applyFill="1" applyBorder="1" applyAlignment="1">
      <alignment horizontal="right"/>
    </xf>
    <xf numFmtId="0" fontId="9" fillId="0" borderId="5" xfId="11" applyFont="1" applyFill="1" applyBorder="1" applyAlignment="1">
      <alignment horizontal="center"/>
    </xf>
    <xf numFmtId="164" fontId="9" fillId="0" borderId="0" xfId="7" applyNumberFormat="1" applyFont="1" applyFill="1" applyBorder="1" applyAlignment="1"/>
    <xf numFmtId="0" fontId="7" fillId="0" borderId="0" xfId="4" applyFont="1" applyFill="1" applyAlignment="1"/>
    <xf numFmtId="3" fontId="3" fillId="0" borderId="0" xfId="13" applyNumberFormat="1" applyFont="1" applyFill="1" applyAlignment="1" applyProtection="1">
      <protection locked="0"/>
    </xf>
    <xf numFmtId="3" fontId="2" fillId="0" borderId="0" xfId="13" applyNumberFormat="1" applyFont="1" applyFill="1" applyAlignment="1" applyProtection="1">
      <protection locked="0"/>
    </xf>
    <xf numFmtId="3" fontId="3" fillId="0" borderId="0" xfId="13" applyNumberFormat="1" applyFont="1" applyFill="1" applyAlignment="1" applyProtection="1">
      <alignment horizontal="center"/>
      <protection locked="0"/>
    </xf>
    <xf numFmtId="0" fontId="5" fillId="0" borderId="0" xfId="14" applyFont="1" applyFill="1" applyAlignment="1">
      <alignment horizontal="right"/>
    </xf>
    <xf numFmtId="0" fontId="4" fillId="0" borderId="0" xfId="9" applyNumberFormat="1" applyFont="1" applyFill="1"/>
    <xf numFmtId="0" fontId="20" fillId="0" borderId="11" xfId="9" applyNumberFormat="1" applyFont="1" applyFill="1" applyBorder="1" applyAlignment="1">
      <alignment horizontal="center" vertical="center"/>
    </xf>
    <xf numFmtId="0" fontId="30" fillId="0" borderId="14" xfId="9" applyNumberFormat="1" applyFont="1" applyFill="1" applyBorder="1" applyAlignment="1">
      <alignment horizontal="center" vertical="center"/>
    </xf>
    <xf numFmtId="0" fontId="9" fillId="0" borderId="5" xfId="16" applyFont="1" applyFill="1" applyBorder="1" applyAlignment="1" applyProtection="1">
      <alignment horizontal="center"/>
      <protection locked="0"/>
    </xf>
    <xf numFmtId="165" fontId="9" fillId="0" borderId="16" xfId="13" applyNumberFormat="1" applyFont="1" applyFill="1" applyBorder="1" applyAlignment="1" applyProtection="1">
      <protection locked="0"/>
    </xf>
    <xf numFmtId="165" fontId="9" fillId="0" borderId="0" xfId="13" applyNumberFormat="1" applyFont="1" applyFill="1" applyBorder="1" applyAlignment="1" applyProtection="1">
      <protection locked="0"/>
    </xf>
    <xf numFmtId="0" fontId="32" fillId="0" borderId="0" xfId="9" applyNumberFormat="1" applyFont="1" applyFill="1"/>
    <xf numFmtId="3" fontId="3" fillId="0" borderId="0" xfId="15" applyNumberFormat="1" applyFont="1" applyFill="1" applyAlignment="1"/>
    <xf numFmtId="3" fontId="2" fillId="0" borderId="0" xfId="15" applyNumberFormat="1" applyFont="1" applyFill="1" applyAlignment="1">
      <alignment vertical="center"/>
    </xf>
    <xf numFmtId="0" fontId="2" fillId="0" borderId="0" xfId="13" applyFont="1" applyFill="1"/>
    <xf numFmtId="3" fontId="7" fillId="0" borderId="0" xfId="15" applyNumberFormat="1" applyFont="1" applyFill="1" applyAlignment="1"/>
    <xf numFmtId="0" fontId="10" fillId="0" borderId="0" xfId="9" applyFont="1" applyFill="1" applyBorder="1" applyAlignment="1">
      <alignment wrapText="1"/>
    </xf>
    <xf numFmtId="0" fontId="10" fillId="0" borderId="0" xfId="9" applyFont="1" applyFill="1" applyBorder="1" applyAlignment="1">
      <alignment horizontal="right"/>
    </xf>
    <xf numFmtId="0" fontId="10" fillId="0" borderId="0" xfId="9" applyFont="1" applyFill="1" applyBorder="1" applyAlignment="1">
      <alignment horizontal="right" wrapText="1"/>
    </xf>
    <xf numFmtId="0" fontId="4" fillId="0" borderId="0" xfId="9" applyNumberFormat="1" applyFont="1" applyFill="1" applyAlignment="1">
      <alignment horizontal="right"/>
    </xf>
    <xf numFmtId="1" fontId="9" fillId="0" borderId="5" xfId="15" applyNumberFormat="1" applyFont="1" applyFill="1" applyBorder="1" applyAlignment="1">
      <alignment horizontal="center" wrapText="1"/>
    </xf>
    <xf numFmtId="165" fontId="14" fillId="0" borderId="16" xfId="13" applyNumberFormat="1" applyFont="1" applyFill="1" applyBorder="1" applyAlignment="1"/>
    <xf numFmtId="165" fontId="14" fillId="0" borderId="0" xfId="13" applyNumberFormat="1" applyFont="1" applyFill="1" applyBorder="1" applyAlignment="1"/>
    <xf numFmtId="3" fontId="9" fillId="0" borderId="0" xfId="15" applyNumberFormat="1" applyFont="1" applyFill="1" applyBorder="1" applyAlignment="1"/>
    <xf numFmtId="0" fontId="39" fillId="0" borderId="0" xfId="13" applyFont="1" applyFill="1" applyBorder="1" applyAlignment="1">
      <alignment horizontal="right"/>
    </xf>
    <xf numFmtId="164" fontId="25" fillId="0" borderId="16" xfId="15" applyNumberFormat="1" applyFont="1" applyFill="1" applyBorder="1" applyAlignment="1"/>
    <xf numFmtId="164" fontId="25" fillId="0" borderId="5" xfId="15" applyNumberFormat="1" applyFont="1" applyFill="1" applyBorder="1" applyAlignment="1"/>
    <xf numFmtId="164" fontId="25" fillId="0" borderId="16" xfId="13" applyNumberFormat="1" applyFont="1" applyFill="1" applyBorder="1" applyAlignment="1"/>
    <xf numFmtId="0" fontId="5" fillId="0" borderId="0" xfId="2" applyFont="1" applyFill="1" applyAlignment="1">
      <alignment horizontal="left"/>
    </xf>
    <xf numFmtId="0" fontId="20" fillId="0" borderId="0" xfId="0" applyFont="1"/>
    <xf numFmtId="0" fontId="30" fillId="0" borderId="0" xfId="0" applyFont="1"/>
    <xf numFmtId="0" fontId="3" fillId="0" borderId="0" xfId="5" applyFont="1" applyFill="1" applyAlignment="1"/>
    <xf numFmtId="0" fontId="7" fillId="0" borderId="0" xfId="9" applyFont="1" applyFill="1" applyAlignment="1">
      <alignment wrapText="1"/>
    </xf>
    <xf numFmtId="0" fontId="9" fillId="0" borderId="5" xfId="5" applyFont="1" applyFill="1" applyBorder="1" applyAlignment="1">
      <alignment horizontal="center"/>
    </xf>
    <xf numFmtId="0" fontId="9" fillId="0" borderId="5" xfId="5" applyFont="1" applyFill="1" applyBorder="1" applyAlignment="1">
      <alignment horizontal="right" indent="1"/>
    </xf>
    <xf numFmtId="0" fontId="41" fillId="0" borderId="0" xfId="0" applyFont="1" applyFill="1"/>
    <xf numFmtId="3" fontId="42" fillId="0" borderId="0" xfId="8" applyNumberFormat="1" applyFont="1" applyFill="1"/>
    <xf numFmtId="164" fontId="25" fillId="0" borderId="16" xfId="5" applyNumberFormat="1" applyFont="1" applyFill="1" applyBorder="1"/>
    <xf numFmtId="164" fontId="25" fillId="0" borderId="5" xfId="12" applyNumberFormat="1" applyFont="1" applyFill="1" applyBorder="1"/>
    <xf numFmtId="164" fontId="25" fillId="0" borderId="16" xfId="12" applyNumberFormat="1" applyFont="1" applyFill="1" applyBorder="1"/>
    <xf numFmtId="164" fontId="20" fillId="0" borderId="0" xfId="5" applyNumberFormat="1" applyFont="1" applyFill="1" applyBorder="1"/>
    <xf numFmtId="164" fontId="9" fillId="0" borderId="0" xfId="2" applyNumberFormat="1" applyFont="1" applyFill="1" applyBorder="1" applyAlignment="1">
      <alignment horizontal="right"/>
    </xf>
    <xf numFmtId="0" fontId="45" fillId="0" borderId="0" xfId="0" applyFont="1" applyFill="1"/>
    <xf numFmtId="0" fontId="10" fillId="0" borderId="0" xfId="5" applyFont="1" applyFill="1" applyBorder="1" applyAlignment="1">
      <alignment vertical="center" wrapText="1"/>
    </xf>
    <xf numFmtId="0" fontId="46" fillId="0" borderId="0" xfId="0" applyFont="1" applyFill="1"/>
    <xf numFmtId="0" fontId="32" fillId="0" borderId="0" xfId="0" applyFont="1" applyFill="1"/>
    <xf numFmtId="164" fontId="14" fillId="0" borderId="0" xfId="4" applyNumberFormat="1" applyFont="1" applyFill="1" applyBorder="1" applyAlignment="1">
      <alignment horizontal="right"/>
    </xf>
    <xf numFmtId="164" fontId="9" fillId="0" borderId="0" xfId="2" applyNumberFormat="1" applyFont="1" applyFill="1" applyBorder="1" applyAlignment="1">
      <alignment horizontal="center"/>
    </xf>
    <xf numFmtId="0" fontId="34" fillId="0" borderId="0" xfId="0" applyFont="1" applyFill="1" applyAlignment="1">
      <alignment horizontal="center"/>
    </xf>
    <xf numFmtId="164" fontId="4" fillId="0" borderId="0" xfId="0" applyNumberFormat="1" applyFont="1" applyFill="1"/>
    <xf numFmtId="3" fontId="27" fillId="0" borderId="0" xfId="13" applyNumberFormat="1" applyFont="1" applyFill="1" applyAlignment="1" applyProtection="1">
      <protection locked="0"/>
    </xf>
    <xf numFmtId="3" fontId="47" fillId="0" borderId="0" xfId="15" applyNumberFormat="1" applyFont="1" applyFill="1" applyAlignment="1"/>
    <xf numFmtId="3" fontId="27" fillId="0" borderId="0" xfId="13" applyNumberFormat="1" applyFont="1" applyFill="1" applyAlignment="1" applyProtection="1">
      <alignment horizontal="left"/>
      <protection locked="0"/>
    </xf>
    <xf numFmtId="3" fontId="3" fillId="0" borderId="0" xfId="13" applyNumberFormat="1" applyFont="1" applyFill="1" applyAlignment="1" applyProtection="1">
      <alignment horizontal="left" wrapText="1"/>
      <protection locked="0"/>
    </xf>
    <xf numFmtId="3" fontId="9" fillId="0" borderId="0" xfId="15" applyNumberFormat="1" applyFont="1" applyFill="1" applyBorder="1" applyAlignment="1">
      <alignment horizontal="left"/>
    </xf>
    <xf numFmtId="0" fontId="48" fillId="0" borderId="0" xfId="9" applyFont="1" applyFill="1" applyBorder="1" applyAlignment="1"/>
    <xf numFmtId="3" fontId="9" fillId="0" borderId="0" xfId="13" applyNumberFormat="1" applyFont="1" applyFill="1" applyAlignment="1" applyProtection="1">
      <protection locked="0"/>
    </xf>
    <xf numFmtId="3" fontId="10" fillId="0" borderId="0" xfId="13" applyNumberFormat="1" applyFont="1" applyFill="1" applyBorder="1" applyAlignment="1" applyProtection="1">
      <alignment horizontal="right"/>
      <protection locked="0"/>
    </xf>
    <xf numFmtId="3" fontId="2" fillId="0" borderId="0" xfId="13" applyNumberFormat="1" applyFont="1" applyFill="1" applyAlignment="1" applyProtection="1">
      <alignment vertical="center"/>
      <protection locked="0"/>
    </xf>
    <xf numFmtId="3" fontId="9" fillId="0" borderId="0" xfId="13" applyNumberFormat="1" applyFont="1" applyFill="1" applyBorder="1" applyAlignment="1" applyProtection="1">
      <protection locked="0"/>
    </xf>
    <xf numFmtId="0" fontId="46" fillId="0" borderId="0" xfId="9" applyNumberFormat="1" applyFont="1" applyFill="1"/>
    <xf numFmtId="0" fontId="20" fillId="0" borderId="10" xfId="9" applyNumberFormat="1" applyFont="1" applyFill="1" applyBorder="1" applyAlignment="1">
      <alignment horizontal="center" vertical="center"/>
    </xf>
    <xf numFmtId="165" fontId="9" fillId="0" borderId="5" xfId="13" applyNumberFormat="1" applyFont="1" applyFill="1" applyBorder="1" applyAlignment="1" applyProtection="1">
      <protection locked="0"/>
    </xf>
    <xf numFmtId="165" fontId="20" fillId="0" borderId="16" xfId="9" applyNumberFormat="1" applyFont="1" applyFill="1" applyBorder="1" applyAlignment="1"/>
    <xf numFmtId="165" fontId="20" fillId="0" borderId="5" xfId="9" applyNumberFormat="1" applyFont="1" applyFill="1" applyBorder="1" applyAlignment="1"/>
    <xf numFmtId="165" fontId="20" fillId="0" borderId="0" xfId="9" applyNumberFormat="1" applyFont="1" applyFill="1" applyBorder="1" applyAlignment="1"/>
    <xf numFmtId="165" fontId="20" fillId="0" borderId="16" xfId="0" applyNumberFormat="1" applyFont="1" applyFill="1" applyBorder="1" applyAlignment="1"/>
    <xf numFmtId="165" fontId="20" fillId="0" borderId="5" xfId="0" applyNumberFormat="1" applyFont="1" applyFill="1" applyBorder="1" applyAlignment="1"/>
    <xf numFmtId="165" fontId="20" fillId="0" borderId="0" xfId="0" applyNumberFormat="1" applyFont="1" applyFill="1" applyBorder="1" applyAlignment="1"/>
    <xf numFmtId="0" fontId="20" fillId="0" borderId="0" xfId="9" applyNumberFormat="1" applyFont="1" applyFill="1"/>
    <xf numFmtId="0" fontId="20" fillId="0" borderId="0" xfId="9" applyNumberFormat="1" applyFont="1" applyFill="1" applyAlignment="1"/>
    <xf numFmtId="0" fontId="31" fillId="0" borderId="0" xfId="9" applyNumberFormat="1" applyFont="1" applyFill="1" applyAlignment="1">
      <alignment horizontal="left"/>
    </xf>
    <xf numFmtId="0" fontId="10" fillId="0" borderId="0" xfId="9" applyFont="1" applyFill="1" applyAlignment="1">
      <alignment wrapText="1"/>
    </xf>
    <xf numFmtId="0" fontId="16" fillId="0" borderId="0" xfId="9" applyNumberFormat="1" applyFont="1" applyFill="1"/>
    <xf numFmtId="0" fontId="3" fillId="0" borderId="0" xfId="0" applyFont="1" applyFill="1" applyAlignment="1"/>
    <xf numFmtId="0" fontId="3" fillId="0" borderId="0" xfId="0" applyFont="1" applyFill="1" applyAlignment="1">
      <alignment wrapText="1"/>
    </xf>
    <xf numFmtId="0" fontId="5" fillId="0" borderId="0" xfId="0" applyFont="1" applyFill="1" applyAlignment="1">
      <alignment horizontal="right" vertical="top"/>
    </xf>
    <xf numFmtId="0" fontId="5" fillId="0" borderId="0" xfId="0" applyFont="1" applyFill="1" applyAlignment="1">
      <alignment horizontal="right"/>
    </xf>
    <xf numFmtId="0" fontId="7" fillId="0" borderId="0" xfId="0" applyFont="1" applyFill="1" applyAlignment="1">
      <alignment horizontal="left" indent="4"/>
    </xf>
    <xf numFmtId="0" fontId="2" fillId="0" borderId="0" xfId="0" applyFont="1" applyFill="1" applyAlignment="1"/>
    <xf numFmtId="0" fontId="9" fillId="0" borderId="0" xfId="0" applyFont="1" applyFill="1" applyBorder="1" applyAlignment="1">
      <alignment horizontal="justify"/>
    </xf>
    <xf numFmtId="166" fontId="7" fillId="0" borderId="0" xfId="0" applyNumberFormat="1" applyFont="1" applyFill="1" applyBorder="1" applyAlignment="1">
      <alignment horizontal="justify"/>
    </xf>
    <xf numFmtId="0" fontId="7" fillId="0" borderId="0" xfId="0" applyFont="1" applyFill="1" applyBorder="1" applyAlignment="1">
      <alignment horizontal="justify"/>
    </xf>
    <xf numFmtId="0" fontId="10" fillId="0" borderId="0" xfId="0" applyFont="1" applyFill="1" applyBorder="1" applyAlignment="1">
      <alignment horizontal="right"/>
    </xf>
    <xf numFmtId="0" fontId="7" fillId="0" borderId="0" xfId="0" applyFont="1" applyFill="1" applyBorder="1" applyAlignment="1">
      <alignment horizontal="justify" vertical="top" wrapText="1"/>
    </xf>
    <xf numFmtId="0" fontId="9" fillId="0" borderId="11" xfId="0" applyFont="1" applyFill="1" applyBorder="1" applyAlignment="1">
      <alignment horizontal="center" vertical="center"/>
    </xf>
    <xf numFmtId="0" fontId="2"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wrapText="1"/>
    </xf>
    <xf numFmtId="0" fontId="9" fillId="0" borderId="5" xfId="0" applyFont="1" applyFill="1" applyBorder="1" applyAlignment="1">
      <alignment horizontal="left" indent="1"/>
    </xf>
    <xf numFmtId="0" fontId="10" fillId="0" borderId="6" xfId="0" applyFont="1" applyFill="1" applyBorder="1" applyAlignment="1">
      <alignment horizontal="left" indent="2"/>
    </xf>
    <xf numFmtId="0" fontId="14" fillId="0" borderId="5" xfId="0" applyFont="1" applyFill="1" applyBorder="1" applyAlignment="1">
      <alignment horizontal="left" indent="1"/>
    </xf>
    <xf numFmtId="0" fontId="50" fillId="0" borderId="6" xfId="0" applyFont="1" applyFill="1" applyBorder="1" applyAlignment="1">
      <alignment horizontal="left" indent="2"/>
    </xf>
    <xf numFmtId="0" fontId="10" fillId="0" borderId="0" xfId="0" applyFont="1" applyFill="1" applyBorder="1" applyAlignment="1">
      <alignment horizontal="left" indent="2"/>
    </xf>
    <xf numFmtId="0" fontId="9" fillId="0" borderId="0" xfId="0" applyFont="1" applyFill="1" applyBorder="1" applyAlignment="1">
      <alignment horizontal="left" indent="1"/>
    </xf>
    <xf numFmtId="0" fontId="10" fillId="0" borderId="0" xfId="0" applyFont="1" applyFill="1" applyBorder="1" applyAlignment="1">
      <alignment horizontal="left" indent="1"/>
    </xf>
    <xf numFmtId="166" fontId="7" fillId="0" borderId="0" xfId="0" applyNumberFormat="1" applyFont="1" applyFill="1" applyBorder="1" applyAlignment="1">
      <alignment horizontal="justify" vertical="top" wrapText="1"/>
    </xf>
    <xf numFmtId="0" fontId="9"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xf>
    <xf numFmtId="0" fontId="7" fillId="0" borderId="0" xfId="9" applyFont="1" applyFill="1" applyAlignment="1">
      <alignment horizontal="left"/>
    </xf>
    <xf numFmtId="0" fontId="53" fillId="0" borderId="0" xfId="0" applyFont="1"/>
    <xf numFmtId="0" fontId="16" fillId="0" borderId="0" xfId="0" applyFont="1"/>
    <xf numFmtId="49" fontId="54" fillId="0" borderId="0" xfId="17" applyNumberFormat="1" applyFont="1" applyAlignment="1">
      <alignment horizontal="right"/>
    </xf>
    <xf numFmtId="0" fontId="33" fillId="0" borderId="0" xfId="0" applyFont="1"/>
    <xf numFmtId="0" fontId="55" fillId="0" borderId="0" xfId="0" applyFont="1"/>
    <xf numFmtId="17" fontId="52" fillId="0" borderId="0" xfId="17" applyNumberFormat="1" applyFont="1"/>
    <xf numFmtId="170" fontId="10" fillId="0" borderId="16" xfId="0" applyNumberFormat="1" applyFont="1" applyFill="1" applyBorder="1" applyAlignment="1">
      <alignment horizontal="center" vertical="center"/>
    </xf>
    <xf numFmtId="0" fontId="14" fillId="0" borderId="0" xfId="8" applyFont="1" applyFill="1" applyBorder="1" applyAlignment="1">
      <alignment horizontal="left"/>
    </xf>
    <xf numFmtId="0" fontId="9" fillId="0" borderId="0" xfId="8" applyFont="1" applyFill="1" applyBorder="1" applyAlignment="1">
      <alignment horizontal="center" vertical="center"/>
    </xf>
    <xf numFmtId="49" fontId="9" fillId="0" borderId="0" xfId="8" applyNumberFormat="1" applyFont="1" applyFill="1" applyBorder="1" applyAlignment="1">
      <alignment horizontal="center" vertical="center"/>
    </xf>
    <xf numFmtId="0" fontId="50" fillId="0" borderId="0" xfId="8" applyFont="1" applyFill="1" applyBorder="1" applyAlignment="1"/>
    <xf numFmtId="0" fontId="14" fillId="0" borderId="5" xfId="0" applyFont="1" applyFill="1" applyBorder="1" applyAlignment="1">
      <alignment horizontal="left" vertical="center" wrapText="1"/>
    </xf>
    <xf numFmtId="0" fontId="40" fillId="0" borderId="0" xfId="17" applyFill="1" applyAlignment="1">
      <alignment horizontal="center"/>
    </xf>
    <xf numFmtId="3" fontId="40" fillId="0" borderId="0" xfId="17" applyNumberFormat="1" applyFill="1" applyAlignment="1">
      <alignment horizontal="center"/>
    </xf>
    <xf numFmtId="0" fontId="40" fillId="0" borderId="0" xfId="17" applyAlignment="1">
      <alignment horizontal="center"/>
    </xf>
    <xf numFmtId="3" fontId="40" fillId="0" borderId="0" xfId="17" applyNumberFormat="1" applyFill="1" applyAlignment="1" applyProtection="1">
      <alignment horizontal="center"/>
      <protection locked="0"/>
    </xf>
    <xf numFmtId="0" fontId="56" fillId="0" borderId="0" xfId="4" applyFont="1" applyFill="1" applyBorder="1" applyAlignment="1">
      <alignment horizontal="center" wrapText="1"/>
    </xf>
    <xf numFmtId="0" fontId="56" fillId="0" borderId="0" xfId="4" applyFont="1" applyFill="1" applyBorder="1" applyAlignment="1">
      <alignment horizontal="center"/>
    </xf>
    <xf numFmtId="164" fontId="56" fillId="0" borderId="0" xfId="7" applyNumberFormat="1" applyFont="1" applyFill="1" applyBorder="1" applyAlignment="1"/>
    <xf numFmtId="164" fontId="56" fillId="0" borderId="0" xfId="4" applyNumberFormat="1" applyFont="1" applyFill="1" applyBorder="1" applyAlignment="1">
      <alignment horizontal="right"/>
    </xf>
    <xf numFmtId="3" fontId="56" fillId="0" borderId="0" xfId="4" applyNumberFormat="1" applyFont="1" applyFill="1" applyBorder="1" applyAlignment="1">
      <alignment horizontal="center" wrapText="1"/>
    </xf>
    <xf numFmtId="165" fontId="56" fillId="0" borderId="0" xfId="13" applyNumberFormat="1" applyFont="1" applyFill="1" applyBorder="1" applyAlignment="1" applyProtection="1">
      <protection locked="0"/>
    </xf>
    <xf numFmtId="0" fontId="56" fillId="0" borderId="0" xfId="11" applyFont="1" applyFill="1" applyBorder="1" applyAlignment="1">
      <alignment horizontal="center"/>
    </xf>
    <xf numFmtId="0" fontId="56" fillId="0" borderId="0" xfId="3" applyFont="1" applyFill="1" applyBorder="1" applyAlignment="1">
      <alignment horizontal="center"/>
    </xf>
    <xf numFmtId="0" fontId="56" fillId="0" borderId="0" xfId="3" applyFont="1" applyFill="1" applyBorder="1"/>
    <xf numFmtId="0" fontId="57" fillId="0" borderId="0" xfId="3" applyFont="1" applyFill="1" applyBorder="1"/>
    <xf numFmtId="0" fontId="56" fillId="0" borderId="0" xfId="9" applyFont="1" applyFill="1" applyBorder="1" applyAlignment="1">
      <alignment horizontal="center" wrapText="1"/>
    </xf>
    <xf numFmtId="0" fontId="58" fillId="0" borderId="0" xfId="3" applyFont="1" applyFill="1" applyBorder="1"/>
    <xf numFmtId="0" fontId="56" fillId="0" borderId="0" xfId="3" applyFont="1" applyFill="1" applyBorder="1" applyAlignment="1">
      <alignment horizontal="center" vertical="center" wrapText="1"/>
    </xf>
    <xf numFmtId="170" fontId="56" fillId="0" borderId="0" xfId="3" applyNumberFormat="1" applyFont="1" applyFill="1" applyBorder="1"/>
    <xf numFmtId="0" fontId="59" fillId="0" borderId="0" xfId="0" applyFont="1" applyFill="1" applyBorder="1"/>
    <xf numFmtId="0" fontId="59" fillId="0" borderId="0" xfId="0" applyFont="1" applyFill="1" applyBorder="1" applyAlignment="1">
      <alignment horizontal="center" vertical="center" wrapText="1"/>
    </xf>
    <xf numFmtId="0" fontId="59" fillId="0" borderId="0" xfId="0" applyFont="1" applyFill="1" applyBorder="1" applyAlignment="1">
      <alignment wrapText="1"/>
    </xf>
    <xf numFmtId="0" fontId="44" fillId="0" borderId="0" xfId="0" applyFont="1" applyFill="1" applyBorder="1"/>
    <xf numFmtId="0" fontId="60" fillId="0" borderId="0" xfId="0" applyFont="1" applyFill="1" applyBorder="1" applyAlignment="1"/>
    <xf numFmtId="171" fontId="60" fillId="0" borderId="0" xfId="0" applyNumberFormat="1" applyFont="1" applyFill="1" applyBorder="1" applyAlignment="1"/>
    <xf numFmtId="0" fontId="23" fillId="0" borderId="0" xfId="9" applyFont="1" applyFill="1" applyBorder="1" applyAlignment="1"/>
    <xf numFmtId="3" fontId="56" fillId="0" borderId="0" xfId="8" applyNumberFormat="1" applyFont="1" applyFill="1" applyBorder="1" applyAlignment="1">
      <alignment horizontal="center" vertical="center" wrapText="1"/>
    </xf>
    <xf numFmtId="0" fontId="61" fillId="0" borderId="0" xfId="0" applyFont="1" applyFill="1" applyBorder="1" applyAlignment="1"/>
    <xf numFmtId="0" fontId="58" fillId="0" borderId="0" xfId="9" applyFont="1" applyFill="1" applyBorder="1" applyAlignment="1"/>
    <xf numFmtId="171" fontId="60" fillId="0" borderId="0" xfId="0" applyNumberFormat="1" applyFont="1" applyFill="1" applyBorder="1"/>
    <xf numFmtId="0" fontId="60" fillId="0" borderId="0" xfId="0" applyFont="1" applyFill="1" applyBorder="1"/>
    <xf numFmtId="164" fontId="59" fillId="0" borderId="0" xfId="5" applyNumberFormat="1" applyFont="1" applyFill="1" applyBorder="1"/>
    <xf numFmtId="164" fontId="59" fillId="0" borderId="0" xfId="12" applyNumberFormat="1" applyFont="1" applyFill="1" applyBorder="1"/>
    <xf numFmtId="0" fontId="58" fillId="0" borderId="0" xfId="4" applyFont="1" applyFill="1" applyBorder="1" applyAlignment="1">
      <alignment horizontal="left"/>
    </xf>
    <xf numFmtId="0" fontId="56" fillId="0" borderId="0" xfId="5" applyFont="1" applyFill="1" applyBorder="1" applyAlignment="1">
      <alignment horizontal="center" vertical="center" wrapText="1"/>
    </xf>
    <xf numFmtId="0" fontId="57" fillId="0" borderId="0" xfId="3" applyFont="1" applyFill="1" applyBorder="1" applyAlignment="1"/>
    <xf numFmtId="165" fontId="56" fillId="0" borderId="0" xfId="7" applyNumberFormat="1" applyFont="1" applyFill="1" applyBorder="1" applyAlignment="1"/>
    <xf numFmtId="0" fontId="44" fillId="0" borderId="0" xfId="0" applyFont="1" applyFill="1" applyBorder="1" applyAlignment="1"/>
    <xf numFmtId="0" fontId="56" fillId="0" borderId="0" xfId="4" applyFont="1" applyFill="1" applyBorder="1" applyAlignment="1">
      <alignment horizontal="center" vertical="center" wrapText="1"/>
    </xf>
    <xf numFmtId="0" fontId="43" fillId="0" borderId="0" xfId="9" applyNumberFormat="1" applyFont="1" applyFill="1" applyBorder="1" applyAlignment="1"/>
    <xf numFmtId="0" fontId="44" fillId="0" borderId="0" xfId="9" applyNumberFormat="1" applyFont="1" applyFill="1" applyBorder="1" applyAlignment="1"/>
    <xf numFmtId="0" fontId="56" fillId="0" borderId="0" xfId="16" applyFont="1" applyFill="1" applyBorder="1" applyAlignment="1" applyProtection="1">
      <alignment horizontal="center"/>
      <protection locked="0"/>
    </xf>
    <xf numFmtId="0" fontId="62" fillId="0" borderId="0" xfId="0" applyFont="1" applyFill="1" applyBorder="1" applyAlignment="1">
      <alignment horizontal="left" indent="2"/>
    </xf>
    <xf numFmtId="1" fontId="56" fillId="0" borderId="0" xfId="3" applyNumberFormat="1" applyFont="1" applyFill="1" applyBorder="1"/>
    <xf numFmtId="0" fontId="59" fillId="0" borderId="0" xfId="0" applyFont="1" applyFill="1" applyBorder="1" applyAlignment="1">
      <alignment horizontal="center" vertical="center"/>
    </xf>
    <xf numFmtId="0" fontId="26" fillId="0" borderId="0" xfId="0" applyFont="1"/>
    <xf numFmtId="0" fontId="2" fillId="0" borderId="0" xfId="0" applyFont="1"/>
    <xf numFmtId="0" fontId="26" fillId="0" borderId="0" xfId="9" applyFont="1" applyFill="1"/>
    <xf numFmtId="173" fontId="64" fillId="0" borderId="0" xfId="21" applyNumberFormat="1" applyFont="1" applyFill="1" applyBorder="1"/>
    <xf numFmtId="3" fontId="0" fillId="0" borderId="0" xfId="0" applyNumberFormat="1" applyFill="1" applyBorder="1"/>
    <xf numFmtId="174" fontId="4" fillId="0" borderId="0" xfId="0" applyNumberFormat="1" applyFont="1" applyFill="1"/>
    <xf numFmtId="174" fontId="53" fillId="0" borderId="0" xfId="0" applyNumberFormat="1" applyFont="1" applyFill="1"/>
    <xf numFmtId="174" fontId="56" fillId="0" borderId="0" xfId="3" applyNumberFormat="1" applyFont="1" applyFill="1" applyBorder="1"/>
    <xf numFmtId="0" fontId="47" fillId="0" borderId="0" xfId="9" applyFont="1"/>
    <xf numFmtId="0" fontId="47" fillId="0" borderId="0" xfId="9" applyFont="1" applyBorder="1"/>
    <xf numFmtId="175" fontId="56" fillId="0" borderId="0" xfId="7" applyNumberFormat="1" applyFont="1" applyFill="1" applyBorder="1" applyAlignment="1"/>
    <xf numFmtId="176" fontId="56" fillId="0" borderId="0" xfId="7" applyNumberFormat="1" applyFont="1" applyFill="1" applyBorder="1" applyAlignment="1"/>
    <xf numFmtId="3" fontId="56" fillId="0" borderId="0" xfId="3" applyNumberFormat="1" applyFont="1" applyFill="1" applyBorder="1"/>
    <xf numFmtId="164" fontId="56" fillId="0" borderId="0" xfId="3" applyNumberFormat="1" applyFont="1" applyFill="1" applyBorder="1"/>
    <xf numFmtId="0" fontId="9" fillId="0" borderId="0" xfId="11" applyFont="1" applyFill="1" applyBorder="1" applyAlignment="1">
      <alignment horizontal="center"/>
    </xf>
    <xf numFmtId="164" fontId="14" fillId="0" borderId="0" xfId="7" applyNumberFormat="1" applyFont="1" applyFill="1" applyBorder="1" applyAlignment="1"/>
    <xf numFmtId="0" fontId="69" fillId="0" borderId="0" xfId="0" applyFont="1"/>
    <xf numFmtId="0" fontId="40" fillId="0" borderId="0" xfId="17" applyAlignment="1">
      <alignment horizontal="right"/>
    </xf>
    <xf numFmtId="16" fontId="40" fillId="0" borderId="0" xfId="17" applyNumberFormat="1" applyAlignment="1">
      <alignment horizontal="right"/>
    </xf>
    <xf numFmtId="0" fontId="70" fillId="0" borderId="0" xfId="17" applyFont="1" applyAlignment="1">
      <alignment horizontal="right"/>
    </xf>
    <xf numFmtId="16" fontId="70" fillId="0" borderId="0" xfId="17" applyNumberFormat="1" applyFont="1" applyAlignment="1">
      <alignment horizontal="right"/>
    </xf>
    <xf numFmtId="49" fontId="40" fillId="0" borderId="0" xfId="17" applyNumberFormat="1" applyAlignment="1">
      <alignment horizontal="right"/>
    </xf>
    <xf numFmtId="49" fontId="70" fillId="0" borderId="0" xfId="17" applyNumberFormat="1" applyFont="1" applyAlignment="1">
      <alignment horizontal="right"/>
    </xf>
    <xf numFmtId="0" fontId="9" fillId="0" borderId="1" xfId="5"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14" fillId="0" borderId="5" xfId="0" applyFont="1" applyFill="1" applyBorder="1" applyAlignment="1">
      <alignment horizontal="left" wrapText="1"/>
    </xf>
    <xf numFmtId="0" fontId="71" fillId="0" borderId="0" xfId="0" applyFont="1" applyFill="1" applyBorder="1" applyAlignment="1">
      <alignment horizontal="left" indent="2"/>
    </xf>
    <xf numFmtId="0" fontId="22" fillId="0" borderId="0" xfId="0" applyFont="1" applyFill="1" applyBorder="1" applyAlignment="1">
      <alignment horizontal="left" indent="2"/>
    </xf>
    <xf numFmtId="0" fontId="10" fillId="0" borderId="5" xfId="5" applyFont="1" applyFill="1" applyBorder="1" applyAlignment="1">
      <alignment horizontal="center"/>
    </xf>
    <xf numFmtId="164" fontId="30" fillId="0" borderId="16" xfId="12" applyNumberFormat="1" applyFont="1" applyFill="1" applyBorder="1"/>
    <xf numFmtId="164" fontId="10" fillId="0" borderId="5" xfId="12" applyNumberFormat="1" applyFont="1" applyFill="1" applyBorder="1"/>
    <xf numFmtId="164" fontId="10" fillId="0" borderId="0" xfId="12" applyNumberFormat="1" applyFont="1" applyFill="1" applyBorder="1"/>
    <xf numFmtId="164" fontId="30" fillId="0" borderId="6" xfId="12" applyNumberFormat="1" applyFont="1" applyFill="1" applyBorder="1"/>
    <xf numFmtId="164" fontId="20" fillId="0" borderId="16" xfId="12" applyNumberFormat="1" applyFont="1" applyFill="1" applyBorder="1" applyAlignment="1">
      <alignment horizontal="left" indent="5"/>
    </xf>
    <xf numFmtId="164" fontId="9" fillId="0" borderId="5" xfId="12" applyNumberFormat="1" applyFont="1" applyFill="1" applyBorder="1" applyAlignment="1">
      <alignment horizontal="left" indent="5"/>
    </xf>
    <xf numFmtId="164" fontId="9" fillId="0" borderId="0" xfId="12" applyNumberFormat="1" applyFont="1" applyFill="1" applyBorder="1" applyAlignment="1">
      <alignment horizontal="left" indent="5"/>
    </xf>
    <xf numFmtId="164" fontId="20" fillId="0" borderId="6" xfId="12" applyNumberFormat="1" applyFont="1" applyFill="1" applyBorder="1"/>
    <xf numFmtId="0" fontId="56" fillId="0" borderId="0" xfId="11" applyFont="1" applyFill="1" applyBorder="1" applyAlignment="1">
      <alignment horizontal="center" wrapText="1"/>
    </xf>
    <xf numFmtId="0" fontId="20" fillId="0" borderId="16" xfId="9" applyNumberFormat="1" applyFont="1" applyFill="1" applyBorder="1" applyAlignment="1">
      <alignment horizontal="right" indent="1"/>
    </xf>
    <xf numFmtId="0" fontId="20" fillId="0" borderId="5" xfId="9" applyNumberFormat="1" applyFont="1" applyFill="1" applyBorder="1" applyAlignment="1">
      <alignment horizontal="right" indent="1"/>
    </xf>
    <xf numFmtId="0" fontId="20" fillId="0" borderId="0" xfId="9" applyNumberFormat="1" applyFont="1" applyFill="1" applyBorder="1" applyAlignment="1">
      <alignment horizontal="right" indent="1"/>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0" xfId="9" applyFont="1" applyFill="1" applyBorder="1" applyAlignment="1"/>
    <xf numFmtId="0" fontId="20" fillId="0" borderId="12" xfId="9" applyNumberFormat="1" applyFont="1" applyFill="1" applyBorder="1" applyAlignment="1">
      <alignment horizontal="center" vertical="center"/>
    </xf>
    <xf numFmtId="0" fontId="20" fillId="0" borderId="21" xfId="9" applyNumberFormat="1" applyFont="1" applyFill="1" applyBorder="1" applyAlignment="1">
      <alignment horizontal="center" vertical="center"/>
    </xf>
    <xf numFmtId="0" fontId="30" fillId="0" borderId="15"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0" fontId="3" fillId="0" borderId="0" xfId="5" applyFont="1" applyFill="1" applyAlignment="1">
      <alignment horizontal="left"/>
    </xf>
    <xf numFmtId="0" fontId="5" fillId="0" borderId="0" xfId="5" applyFont="1" applyFill="1" applyAlignment="1">
      <alignment horizontal="right"/>
    </xf>
    <xf numFmtId="170" fontId="9" fillId="0" borderId="0" xfId="0" applyNumberFormat="1" applyFont="1" applyFill="1" applyBorder="1" applyAlignment="1">
      <alignment horizontal="right"/>
    </xf>
    <xf numFmtId="170" fontId="9" fillId="0" borderId="0" xfId="0" applyNumberFormat="1" applyFont="1" applyFill="1" applyBorder="1" applyAlignment="1" applyProtection="1">
      <alignment horizontal="right"/>
    </xf>
    <xf numFmtId="165" fontId="9" fillId="0" borderId="16" xfId="0" applyNumberFormat="1" applyFont="1" applyFill="1" applyBorder="1" applyAlignment="1">
      <alignment horizontal="right"/>
    </xf>
    <xf numFmtId="166" fontId="4" fillId="0" borderId="0" xfId="0" applyNumberFormat="1" applyFont="1" applyFill="1"/>
    <xf numFmtId="165" fontId="14" fillId="0" borderId="16" xfId="0" applyNumberFormat="1" applyFont="1" applyFill="1" applyBorder="1" applyAlignment="1">
      <alignment horizontal="right"/>
    </xf>
    <xf numFmtId="166" fontId="9" fillId="0" borderId="0" xfId="0" applyNumberFormat="1" applyFont="1" applyFill="1" applyBorder="1" applyAlignment="1">
      <alignment horizontal="right"/>
    </xf>
    <xf numFmtId="0" fontId="51" fillId="0" borderId="0" xfId="0" applyFont="1" applyFill="1"/>
    <xf numFmtId="172" fontId="9" fillId="0" borderId="16" xfId="0" applyNumberFormat="1" applyFont="1" applyFill="1" applyBorder="1" applyAlignment="1">
      <alignment horizontal="right"/>
    </xf>
    <xf numFmtId="177" fontId="28" fillId="0" borderId="0" xfId="0" applyNumberFormat="1" applyFont="1" applyFill="1"/>
    <xf numFmtId="172" fontId="14" fillId="0" borderId="16" xfId="0" applyNumberFormat="1" applyFont="1" applyFill="1" applyBorder="1" applyAlignment="1">
      <alignment horizontal="right"/>
    </xf>
    <xf numFmtId="172" fontId="9" fillId="0" borderId="16" xfId="0" applyNumberFormat="1" applyFont="1" applyFill="1" applyBorder="1" applyAlignment="1">
      <alignment horizontal="center"/>
    </xf>
    <xf numFmtId="0" fontId="3" fillId="0" borderId="0" xfId="0" applyFont="1" applyFill="1"/>
    <xf numFmtId="0" fontId="9" fillId="0" borderId="5" xfId="11" applyFont="1" applyFill="1" applyBorder="1" applyAlignment="1">
      <alignment horizontal="center" wrapText="1"/>
    </xf>
    <xf numFmtId="0" fontId="9" fillId="0" borderId="0" xfId="11" applyFont="1" applyFill="1" applyBorder="1" applyAlignment="1">
      <alignment wrapText="1"/>
    </xf>
    <xf numFmtId="0" fontId="24" fillId="0" borderId="0" xfId="9" applyFont="1" applyFill="1"/>
    <xf numFmtId="3" fontId="66" fillId="0" borderId="0" xfId="0" applyNumberFormat="1" applyFont="1" applyFill="1"/>
    <xf numFmtId="0" fontId="29" fillId="0" borderId="0" xfId="9" applyFont="1" applyFill="1" applyAlignment="1">
      <alignment horizontal="left"/>
    </xf>
    <xf numFmtId="49" fontId="9" fillId="0" borderId="5" xfId="11" applyNumberFormat="1" applyFont="1" applyFill="1" applyBorder="1" applyAlignment="1">
      <alignment horizontal="center"/>
    </xf>
    <xf numFmtId="164" fontId="9" fillId="0" borderId="17" xfId="2" applyNumberFormat="1" applyFont="1" applyFill="1" applyBorder="1" applyAlignment="1">
      <alignment horizontal="left" indent="5"/>
    </xf>
    <xf numFmtId="164" fontId="9" fillId="0" borderId="17" xfId="4" applyNumberFormat="1" applyFont="1" applyFill="1" applyBorder="1" applyAlignment="1">
      <alignment horizontal="right"/>
    </xf>
    <xf numFmtId="164" fontId="9" fillId="0" borderId="18" xfId="4" applyNumberFormat="1" applyFont="1" applyFill="1" applyBorder="1" applyAlignment="1">
      <alignment horizontal="right"/>
    </xf>
    <xf numFmtId="164" fontId="9" fillId="0" borderId="16" xfId="4" applyNumberFormat="1" applyFont="1" applyFill="1" applyBorder="1" applyAlignment="1">
      <alignment horizontal="left" indent="5"/>
    </xf>
    <xf numFmtId="164" fontId="9" fillId="0" borderId="0" xfId="4" applyNumberFormat="1" applyFont="1" applyFill="1" applyBorder="1" applyAlignment="1">
      <alignment horizontal="right"/>
    </xf>
    <xf numFmtId="164" fontId="9" fillId="0" borderId="16" xfId="2" applyNumberFormat="1" applyFont="1" applyFill="1" applyBorder="1" applyAlignment="1">
      <alignment horizontal="left" indent="5"/>
    </xf>
    <xf numFmtId="164" fontId="9" fillId="0" borderId="6" xfId="2" applyNumberFormat="1" applyFont="1" applyFill="1" applyBorder="1" applyAlignment="1">
      <alignment horizontal="left" indent="5"/>
    </xf>
    <xf numFmtId="164" fontId="14" fillId="0" borderId="5" xfId="4" applyNumberFormat="1" applyFont="1" applyFill="1" applyBorder="1" applyAlignment="1">
      <alignment horizontal="right"/>
    </xf>
    <xf numFmtId="164" fontId="25" fillId="0" borderId="16" xfId="5" applyNumberFormat="1" applyFont="1" applyFill="1" applyBorder="1" applyAlignment="1">
      <alignment horizontal="right"/>
    </xf>
    <xf numFmtId="164" fontId="25" fillId="0" borderId="0" xfId="12" applyNumberFormat="1" applyFont="1" applyFill="1" applyBorder="1" applyAlignment="1">
      <alignment horizontal="right" indent="1"/>
    </xf>
    <xf numFmtId="164" fontId="14" fillId="0" borderId="16" xfId="4" applyNumberFormat="1" applyFont="1" applyFill="1" applyBorder="1" applyAlignment="1">
      <alignment horizontal="right" vertical="center"/>
    </xf>
    <xf numFmtId="164" fontId="9" fillId="0" borderId="5" xfId="4" applyNumberFormat="1" applyFont="1" applyFill="1" applyBorder="1" applyAlignment="1">
      <alignment horizontal="right" vertical="center"/>
    </xf>
    <xf numFmtId="164" fontId="20" fillId="0" borderId="16" xfId="5" applyNumberFormat="1" applyFont="1" applyFill="1" applyBorder="1" applyAlignment="1">
      <alignment horizontal="right" vertical="center"/>
    </xf>
    <xf numFmtId="164" fontId="20" fillId="0" borderId="0" xfId="12" applyNumberFormat="1" applyFont="1" applyFill="1" applyBorder="1" applyAlignment="1">
      <alignment horizontal="right" vertical="center" indent="1"/>
    </xf>
    <xf numFmtId="168" fontId="14" fillId="0" borderId="5" xfId="1" applyNumberFormat="1" applyFont="1" applyFill="1" applyBorder="1" applyAlignment="1">
      <alignment horizontal="center"/>
    </xf>
    <xf numFmtId="167" fontId="30" fillId="0" borderId="0" xfId="12" applyFont="1" applyFill="1" applyAlignment="1">
      <alignment vertical="top" wrapText="1"/>
    </xf>
    <xf numFmtId="164" fontId="25" fillId="0" borderId="6" xfId="5" applyNumberFormat="1" applyFont="1" applyFill="1" applyBorder="1" applyAlignment="1">
      <alignment horizontal="right"/>
    </xf>
    <xf numFmtId="164" fontId="14" fillId="0" borderId="5" xfId="4" applyNumberFormat="1" applyFont="1" applyFill="1" applyBorder="1" applyAlignment="1">
      <alignment horizontal="right" vertical="center"/>
    </xf>
    <xf numFmtId="164" fontId="20" fillId="0" borderId="6" xfId="5" applyNumberFormat="1" applyFont="1" applyFill="1" applyBorder="1" applyAlignment="1">
      <alignment horizontal="right" vertical="center"/>
    </xf>
    <xf numFmtId="164" fontId="9" fillId="0" borderId="16" xfId="7" applyNumberFormat="1" applyFont="1" applyFill="1" applyBorder="1" applyAlignment="1">
      <alignment horizontal="right" indent="1"/>
    </xf>
    <xf numFmtId="164" fontId="9" fillId="0" borderId="6" xfId="7" applyNumberFormat="1" applyFont="1" applyFill="1" applyBorder="1" applyAlignment="1">
      <alignment horizontal="right" indent="1"/>
    </xf>
    <xf numFmtId="165" fontId="20" fillId="0" borderId="16" xfId="0" applyNumberFormat="1" applyFont="1" applyFill="1" applyBorder="1" applyAlignment="1">
      <alignment horizontal="right" indent="1"/>
    </xf>
    <xf numFmtId="49" fontId="60" fillId="0" borderId="0" xfId="21" applyNumberFormat="1" applyFont="1" applyFill="1" applyBorder="1"/>
    <xf numFmtId="0" fontId="60" fillId="0" borderId="0" xfId="21" applyFont="1" applyFill="1" applyBorder="1"/>
    <xf numFmtId="49" fontId="65" fillId="0" borderId="0" xfId="21" applyNumberFormat="1" applyFont="1" applyFill="1" applyBorder="1"/>
    <xf numFmtId="0" fontId="64" fillId="0" borderId="0" xfId="21" applyFont="1" applyFill="1" applyBorder="1"/>
    <xf numFmtId="0" fontId="56" fillId="0" borderId="0" xfId="9" applyFont="1" applyFill="1" applyBorder="1" applyAlignment="1">
      <alignment horizontal="center" vertical="center" wrapText="1"/>
    </xf>
    <xf numFmtId="0" fontId="56" fillId="0" borderId="0" xfId="3" applyFont="1" applyFill="1" applyBorder="1" applyAlignment="1">
      <alignment horizontal="center" vertical="center"/>
    </xf>
    <xf numFmtId="0" fontId="40" fillId="0" borderId="0" xfId="17" applyFill="1" applyBorder="1" applyAlignment="1">
      <alignment horizontal="left" vertical="top"/>
    </xf>
    <xf numFmtId="0" fontId="58" fillId="0" borderId="0" xfId="4" applyFont="1" applyFill="1" applyBorder="1"/>
    <xf numFmtId="0" fontId="23" fillId="0" borderId="0" xfId="9" applyFont="1" applyFill="1" applyBorder="1"/>
    <xf numFmtId="3" fontId="67" fillId="0" borderId="0" xfId="0" applyNumberFormat="1" applyFont="1" applyFill="1"/>
    <xf numFmtId="1" fontId="9" fillId="0" borderId="0" xfId="0" applyNumberFormat="1" applyFont="1" applyFill="1" applyBorder="1" applyAlignment="1">
      <alignment horizontal="right"/>
    </xf>
    <xf numFmtId="1" fontId="14" fillId="0" borderId="0" xfId="0" applyNumberFormat="1" applyFont="1" applyFill="1" applyBorder="1" applyAlignment="1">
      <alignment horizontal="right"/>
    </xf>
    <xf numFmtId="168" fontId="56" fillId="0" borderId="0" xfId="1" applyNumberFormat="1" applyFont="1" applyFill="1" applyBorder="1"/>
    <xf numFmtId="0" fontId="7" fillId="0" borderId="0" xfId="4" applyFont="1" applyFill="1" applyAlignment="1">
      <alignment horizontal="center"/>
    </xf>
    <xf numFmtId="0" fontId="9" fillId="0" borderId="2"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6"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9" fillId="0" borderId="3"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10" fillId="0" borderId="7"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9" fillId="0" borderId="0" xfId="4" applyFont="1" applyFill="1" applyBorder="1" applyAlignment="1">
      <alignment horizontal="left" wrapText="1"/>
    </xf>
    <xf numFmtId="0" fontId="10" fillId="0" borderId="0" xfId="4" applyFont="1" applyFill="1" applyBorder="1" applyAlignment="1">
      <alignment horizontal="left" wrapText="1" indent="2"/>
    </xf>
    <xf numFmtId="0" fontId="15" fillId="0" borderId="0" xfId="0" applyFont="1" applyFill="1" applyAlignment="1">
      <alignment horizontal="center"/>
    </xf>
    <xf numFmtId="0" fontId="9" fillId="0" borderId="1" xfId="2" applyFont="1" applyFill="1" applyBorder="1" applyAlignment="1">
      <alignment horizontal="center" wrapText="1"/>
    </xf>
    <xf numFmtId="0" fontId="10" fillId="0" borderId="5" xfId="2" applyFont="1" applyFill="1" applyBorder="1" applyAlignment="1">
      <alignment horizontal="center" wrapText="1"/>
    </xf>
    <xf numFmtId="0" fontId="10" fillId="0" borderId="5" xfId="2" applyFont="1" applyFill="1" applyBorder="1" applyAlignment="1">
      <alignment horizontal="center" vertical="top" wrapText="1"/>
    </xf>
    <xf numFmtId="0" fontId="10" fillId="0" borderId="13" xfId="2" applyFont="1" applyFill="1" applyBorder="1" applyAlignment="1">
      <alignment horizontal="center" vertical="top" wrapText="1"/>
    </xf>
    <xf numFmtId="0" fontId="18" fillId="0" borderId="0" xfId="9" applyFont="1" applyFill="1" applyAlignment="1">
      <alignment horizontal="center"/>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3" fillId="0" borderId="0" xfId="0" applyFont="1" applyFill="1" applyAlignment="1">
      <alignment horizontal="center"/>
    </xf>
    <xf numFmtId="0" fontId="10" fillId="0" borderId="1"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9" fillId="0" borderId="17" xfId="4" applyFont="1" applyFill="1" applyBorder="1" applyAlignment="1">
      <alignment horizontal="center" vertical="center"/>
    </xf>
    <xf numFmtId="0" fontId="9" fillId="0" borderId="2" xfId="4"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10"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wrapText="1"/>
    </xf>
    <xf numFmtId="0" fontId="16" fillId="0" borderId="0" xfId="0" applyFont="1" applyFill="1" applyAlignment="1">
      <alignment horizontal="center"/>
    </xf>
    <xf numFmtId="0" fontId="9" fillId="0" borderId="18" xfId="5" applyFont="1" applyFill="1" applyBorder="1" applyAlignment="1">
      <alignment horizontal="center" vertical="center" wrapText="1"/>
    </xf>
    <xf numFmtId="0" fontId="9" fillId="0" borderId="7"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5" xfId="5" applyFont="1" applyFill="1" applyBorder="1" applyAlignment="1">
      <alignment horizontal="center" vertical="center"/>
    </xf>
    <xf numFmtId="0" fontId="9" fillId="0" borderId="8" xfId="5"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22" fillId="0" borderId="0" xfId="9" applyFont="1" applyFill="1" applyAlignment="1">
      <alignment horizontal="center"/>
    </xf>
    <xf numFmtId="0" fontId="3" fillId="0" borderId="0" xfId="3" applyFont="1" applyFill="1" applyAlignment="1">
      <alignment horizontal="center"/>
    </xf>
    <xf numFmtId="0" fontId="7" fillId="0" borderId="0" xfId="9" applyFont="1" applyFill="1" applyAlignment="1">
      <alignment horizontal="center"/>
    </xf>
    <xf numFmtId="0" fontId="10" fillId="0" borderId="5" xfId="5" applyFont="1" applyFill="1" applyBorder="1" applyAlignment="1">
      <alignment horizontal="center" vertical="center" wrapText="1"/>
    </xf>
    <xf numFmtId="0" fontId="10" fillId="0" borderId="13" xfId="5" applyFont="1" applyFill="1" applyBorder="1" applyAlignment="1">
      <alignment horizontal="center" vertical="center" wrapText="1"/>
    </xf>
    <xf numFmtId="0" fontId="43" fillId="0" borderId="0" xfId="0" applyFont="1" applyFill="1" applyAlignment="1">
      <alignment horizontal="center"/>
    </xf>
    <xf numFmtId="0" fontId="9" fillId="0" borderId="12"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9" fillId="0" borderId="21" xfId="5" applyFont="1" applyFill="1" applyBorder="1" applyAlignment="1">
      <alignment horizontal="center" vertical="center" wrapText="1"/>
    </xf>
    <xf numFmtId="0" fontId="10" fillId="0" borderId="5" xfId="5" applyFont="1" applyFill="1" applyBorder="1" applyAlignment="1">
      <alignment horizontal="center" vertical="top" wrapText="1"/>
    </xf>
    <xf numFmtId="0" fontId="10" fillId="0" borderId="13" xfId="5" applyFont="1" applyFill="1" applyBorder="1" applyAlignment="1">
      <alignment horizontal="center" vertical="top" wrapText="1"/>
    </xf>
    <xf numFmtId="0" fontId="7" fillId="0" borderId="0" xfId="4" applyFont="1" applyFill="1" applyAlignment="1">
      <alignment horizontal="left"/>
    </xf>
    <xf numFmtId="0" fontId="9" fillId="0" borderId="1" xfId="5" applyFont="1" applyFill="1" applyBorder="1" applyAlignment="1">
      <alignment horizontal="center" wrapText="1"/>
    </xf>
    <xf numFmtId="0" fontId="9" fillId="0" borderId="5" xfId="5" applyFont="1" applyFill="1" applyBorder="1" applyAlignment="1">
      <alignment horizontal="center" wrapText="1"/>
    </xf>
    <xf numFmtId="0" fontId="9" fillId="0" borderId="18" xfId="5" applyFont="1" applyFill="1" applyBorder="1" applyAlignment="1">
      <alignment horizontal="center" vertical="center"/>
    </xf>
    <xf numFmtId="0" fontId="9" fillId="0" borderId="1" xfId="5" applyFont="1" applyFill="1" applyBorder="1" applyAlignment="1">
      <alignment horizontal="center" vertical="center"/>
    </xf>
    <xf numFmtId="0" fontId="10" fillId="0" borderId="9" xfId="5" applyFont="1" applyFill="1" applyBorder="1" applyAlignment="1">
      <alignment horizontal="center" vertical="center"/>
    </xf>
    <xf numFmtId="0" fontId="10" fillId="0" borderId="8" xfId="5" applyFont="1" applyFill="1" applyBorder="1" applyAlignment="1">
      <alignment horizontal="center" vertical="center"/>
    </xf>
    <xf numFmtId="0" fontId="3" fillId="0" borderId="0" xfId="4" applyFont="1" applyFill="1" applyAlignment="1">
      <alignment horizontal="center"/>
    </xf>
    <xf numFmtId="0" fontId="9" fillId="0" borderId="11" xfId="4" applyFont="1" applyFill="1" applyBorder="1" applyAlignment="1">
      <alignment horizontal="center" vertical="center" wrapText="1"/>
    </xf>
    <xf numFmtId="0" fontId="9" fillId="0" borderId="0" xfId="5" applyFont="1" applyFill="1" applyBorder="1" applyAlignment="1">
      <alignment horizontal="left" vertical="center" wrapText="1"/>
    </xf>
    <xf numFmtId="0" fontId="10" fillId="0" borderId="0" xfId="5" applyFont="1" applyFill="1" applyBorder="1" applyAlignment="1">
      <alignment horizontal="left" vertical="center" wrapText="1" indent="12"/>
    </xf>
    <xf numFmtId="0" fontId="10" fillId="0" borderId="24"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23" xfId="4" applyFont="1" applyFill="1" applyBorder="1" applyAlignment="1">
      <alignment horizontal="center" vertical="center" wrapText="1"/>
    </xf>
    <xf numFmtId="0" fontId="10" fillId="0" borderId="24" xfId="5" applyFont="1" applyFill="1" applyBorder="1" applyAlignment="1">
      <alignment horizontal="center" vertical="center"/>
    </xf>
    <xf numFmtId="0" fontId="10" fillId="0" borderId="24" xfId="5" applyFont="1" applyFill="1" applyBorder="1" applyAlignment="1">
      <alignment horizontal="center" vertical="center" wrapText="1"/>
    </xf>
    <xf numFmtId="0" fontId="10" fillId="0" borderId="1" xfId="2" applyFont="1" applyFill="1" applyBorder="1" applyAlignment="1">
      <alignment horizontal="center" wrapText="1"/>
    </xf>
    <xf numFmtId="0" fontId="9" fillId="0" borderId="26" xfId="4" applyFont="1" applyFill="1" applyBorder="1" applyAlignment="1">
      <alignment horizontal="center" vertical="center" wrapText="1"/>
    </xf>
    <xf numFmtId="0" fontId="9" fillId="0" borderId="22" xfId="4" applyFont="1" applyFill="1" applyBorder="1" applyAlignment="1">
      <alignment horizontal="center" vertical="center" wrapText="1"/>
    </xf>
    <xf numFmtId="0" fontId="9" fillId="0" borderId="26"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3" xfId="4" applyFont="1" applyFill="1" applyBorder="1" applyAlignment="1">
      <alignment horizontal="center" vertical="center"/>
    </xf>
    <xf numFmtId="0" fontId="9" fillId="0" borderId="11" xfId="5" applyFont="1" applyFill="1" applyBorder="1" applyAlignment="1">
      <alignment horizontal="center" vertical="center"/>
    </xf>
    <xf numFmtId="0" fontId="9" fillId="0" borderId="23" xfId="4" applyFont="1" applyFill="1" applyBorder="1" applyAlignment="1">
      <alignment horizontal="center" vertical="center" wrapText="1"/>
    </xf>
    <xf numFmtId="0" fontId="10" fillId="0" borderId="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9" fillId="0" borderId="0" xfId="0" applyFont="1" applyFill="1" applyAlignment="1">
      <alignment horizontal="left" wrapText="1"/>
    </xf>
    <xf numFmtId="167" fontId="30" fillId="0" borderId="0" xfId="12" applyFont="1" applyFill="1" applyAlignment="1">
      <alignment horizontal="left" wrapText="1" indent="4"/>
    </xf>
    <xf numFmtId="0" fontId="33" fillId="0" borderId="0" xfId="0" applyFont="1" applyFill="1" applyAlignment="1">
      <alignment horizontal="center"/>
    </xf>
    <xf numFmtId="0" fontId="33" fillId="0" borderId="0" xfId="0" applyFont="1" applyFill="1" applyAlignment="1">
      <alignment horizontal="center" wrapText="1"/>
    </xf>
    <xf numFmtId="0" fontId="33" fillId="0" borderId="0" xfId="0" applyFont="1" applyFill="1" applyAlignment="1">
      <alignment horizontal="left"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33" fillId="0" borderId="0" xfId="9" applyNumberFormat="1" applyFont="1" applyFill="1" applyAlignment="1">
      <alignment horizontal="center"/>
    </xf>
    <xf numFmtId="0" fontId="16" fillId="0" borderId="0" xfId="9" applyNumberFormat="1" applyFont="1" applyFill="1" applyAlignment="1">
      <alignment horizontal="center"/>
    </xf>
    <xf numFmtId="0" fontId="20" fillId="0" borderId="17" xfId="9" applyNumberFormat="1" applyFont="1" applyFill="1" applyBorder="1" applyAlignment="1">
      <alignment horizontal="center" vertical="center"/>
    </xf>
    <xf numFmtId="0" fontId="20" fillId="0" borderId="17" xfId="9" applyNumberFormat="1" applyFont="1" applyFill="1" applyBorder="1" applyAlignment="1">
      <alignment horizontal="center" vertical="center" wrapText="1"/>
    </xf>
    <xf numFmtId="0" fontId="20" fillId="0" borderId="2" xfId="9" applyNumberFormat="1" applyFont="1" applyFill="1" applyBorder="1" applyAlignment="1">
      <alignment horizontal="center" vertical="center" wrapText="1"/>
    </xf>
    <xf numFmtId="0" fontId="9" fillId="0" borderId="1" xfId="9" applyFont="1" applyFill="1" applyBorder="1" applyAlignment="1">
      <alignment horizontal="center" vertical="center"/>
    </xf>
    <xf numFmtId="0" fontId="9" fillId="0" borderId="18" xfId="9" applyFont="1" applyFill="1" applyBorder="1" applyAlignment="1">
      <alignment horizontal="center" vertical="center"/>
    </xf>
    <xf numFmtId="0" fontId="30" fillId="0" borderId="7" xfId="9" applyNumberFormat="1" applyFont="1" applyFill="1" applyBorder="1" applyAlignment="1">
      <alignment horizontal="center" vertical="center" wrapText="1"/>
    </xf>
    <xf numFmtId="0" fontId="30" fillId="0" borderId="8" xfId="9" applyNumberFormat="1" applyFont="1" applyFill="1" applyBorder="1" applyAlignment="1">
      <alignment horizontal="center" vertical="center"/>
    </xf>
    <xf numFmtId="0" fontId="30" fillId="0" borderId="7" xfId="9" applyNumberFormat="1" applyFont="1" applyFill="1" applyBorder="1" applyAlignment="1">
      <alignment horizontal="center" vertical="center"/>
    </xf>
    <xf numFmtId="0" fontId="10" fillId="0" borderId="8" xfId="9" applyFont="1" applyFill="1" applyBorder="1" applyAlignment="1">
      <alignment horizontal="center" vertical="center"/>
    </xf>
    <xf numFmtId="0" fontId="10" fillId="0" borderId="9" xfId="9" applyFont="1" applyFill="1" applyBorder="1" applyAlignment="1">
      <alignment horizontal="center" vertical="center" wrapText="1"/>
    </xf>
    <xf numFmtId="0" fontId="20" fillId="0" borderId="1" xfId="9" applyNumberFormat="1" applyFont="1" applyFill="1" applyBorder="1" applyAlignment="1">
      <alignment horizontal="center"/>
    </xf>
    <xf numFmtId="0" fontId="20" fillId="0" borderId="5" xfId="9" applyNumberFormat="1" applyFont="1" applyFill="1" applyBorder="1" applyAlignment="1">
      <alignment horizontal="center"/>
    </xf>
    <xf numFmtId="0" fontId="30" fillId="0" borderId="5" xfId="9" applyNumberFormat="1" applyFont="1" applyFill="1" applyBorder="1" applyAlignment="1">
      <alignment horizontal="center" vertical="top"/>
    </xf>
    <xf numFmtId="0" fontId="30" fillId="0" borderId="13" xfId="9" applyNumberFormat="1" applyFont="1" applyFill="1" applyBorder="1" applyAlignment="1">
      <alignment horizontal="center" vertical="top"/>
    </xf>
    <xf numFmtId="3" fontId="9" fillId="0" borderId="0" xfId="15" applyNumberFormat="1" applyFont="1" applyFill="1" applyBorder="1" applyAlignment="1">
      <alignment wrapText="1"/>
    </xf>
    <xf numFmtId="0" fontId="9" fillId="0" borderId="0" xfId="9" applyFont="1" applyFill="1" applyBorder="1" applyAlignment="1"/>
    <xf numFmtId="0" fontId="9" fillId="0" borderId="0" xfId="9" applyFont="1" applyFill="1" applyBorder="1" applyAlignment="1">
      <alignment wrapText="1"/>
    </xf>
    <xf numFmtId="0" fontId="10" fillId="0" borderId="25" xfId="9" applyFont="1" applyFill="1" applyBorder="1" applyAlignment="1">
      <alignment horizontal="right"/>
    </xf>
    <xf numFmtId="3" fontId="9" fillId="0" borderId="1" xfId="15" applyNumberFormat="1" applyFont="1" applyFill="1" applyBorder="1" applyAlignment="1">
      <alignment horizontal="center" wrapText="1"/>
    </xf>
    <xf numFmtId="3" fontId="9" fillId="0" borderId="5" xfId="15" applyNumberFormat="1" applyFont="1" applyFill="1" applyBorder="1" applyAlignment="1">
      <alignment horizontal="center" wrapText="1"/>
    </xf>
    <xf numFmtId="1" fontId="38" fillId="0" borderId="2" xfId="13" applyNumberFormat="1" applyFont="1" applyFill="1" applyBorder="1" applyAlignment="1">
      <alignment horizontal="center" vertical="center"/>
    </xf>
    <xf numFmtId="1" fontId="38" fillId="0" borderId="1" xfId="13" applyNumberFormat="1" applyFont="1" applyFill="1" applyBorder="1" applyAlignment="1">
      <alignment horizontal="center" vertical="center"/>
    </xf>
    <xf numFmtId="1" fontId="38" fillId="0" borderId="3" xfId="13" applyNumberFormat="1" applyFont="1" applyFill="1" applyBorder="1" applyAlignment="1">
      <alignment horizontal="center" vertical="center" wrapText="1"/>
    </xf>
    <xf numFmtId="1" fontId="38" fillId="0" borderId="4" xfId="13" applyNumberFormat="1" applyFont="1" applyFill="1" applyBorder="1" applyAlignment="1">
      <alignment horizontal="center" vertical="center"/>
    </xf>
    <xf numFmtId="1" fontId="39" fillId="0" borderId="6" xfId="13" applyNumberFormat="1" applyFont="1" applyFill="1" applyBorder="1" applyAlignment="1">
      <alignment horizontal="center" vertical="center"/>
    </xf>
    <xf numFmtId="1" fontId="39" fillId="0" borderId="5" xfId="13" applyNumberFormat="1" applyFont="1" applyFill="1" applyBorder="1" applyAlignment="1">
      <alignment horizontal="center" vertical="center"/>
    </xf>
    <xf numFmtId="1" fontId="38" fillId="0" borderId="23" xfId="13" applyNumberFormat="1" applyFont="1" applyFill="1" applyBorder="1" applyAlignment="1">
      <alignment horizontal="center" vertical="center"/>
    </xf>
    <xf numFmtId="1" fontId="38" fillId="0" borderId="19" xfId="13" applyNumberFormat="1" applyFont="1" applyFill="1" applyBorder="1" applyAlignment="1">
      <alignment horizontal="center" vertical="center"/>
    </xf>
    <xf numFmtId="1" fontId="38" fillId="0" borderId="20" xfId="13" applyNumberFormat="1" applyFont="1" applyFill="1" applyBorder="1" applyAlignment="1">
      <alignment horizontal="center" vertical="center"/>
    </xf>
    <xf numFmtId="3" fontId="10" fillId="0" borderId="5" xfId="13" applyNumberFormat="1" applyFont="1" applyFill="1" applyBorder="1" applyAlignment="1">
      <alignment horizontal="center" vertical="top"/>
    </xf>
    <xf numFmtId="3" fontId="10" fillId="0" borderId="13" xfId="13" applyNumberFormat="1" applyFont="1" applyFill="1" applyBorder="1" applyAlignment="1">
      <alignment horizontal="center" vertical="top"/>
    </xf>
    <xf numFmtId="0" fontId="20" fillId="0" borderId="6" xfId="9" applyNumberFormat="1" applyFont="1" applyFill="1" applyBorder="1" applyAlignment="1">
      <alignment horizontal="center" vertical="center"/>
    </xf>
    <xf numFmtId="0" fontId="20" fillId="0" borderId="0" xfId="9" applyNumberFormat="1" applyFont="1" applyFill="1" applyBorder="1" applyAlignment="1">
      <alignment horizontal="center" vertical="center"/>
    </xf>
    <xf numFmtId="0" fontId="20" fillId="0" borderId="5" xfId="9" applyNumberFormat="1" applyFont="1" applyFill="1" applyBorder="1" applyAlignment="1">
      <alignment horizontal="center" vertical="center"/>
    </xf>
    <xf numFmtId="0" fontId="20" fillId="0" borderId="12" xfId="9" applyNumberFormat="1" applyFont="1" applyFill="1" applyBorder="1" applyAlignment="1">
      <alignment horizontal="center" vertical="center"/>
    </xf>
    <xf numFmtId="0" fontId="20" fillId="0" borderId="21" xfId="9" applyNumberFormat="1" applyFont="1" applyFill="1" applyBorder="1" applyAlignment="1">
      <alignment horizontal="center" vertical="center"/>
    </xf>
    <xf numFmtId="0" fontId="30" fillId="0" borderId="15"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169" fontId="20" fillId="0" borderId="2" xfId="1" applyNumberFormat="1" applyFont="1" applyFill="1" applyBorder="1" applyAlignment="1">
      <alignment horizontal="right"/>
    </xf>
    <xf numFmtId="169" fontId="20" fillId="0" borderId="18" xfId="1" applyNumberFormat="1" applyFont="1" applyFill="1" applyBorder="1" applyAlignment="1">
      <alignment horizontal="right"/>
    </xf>
    <xf numFmtId="169" fontId="20" fillId="0" borderId="1" xfId="1" applyNumberFormat="1" applyFont="1" applyFill="1" applyBorder="1" applyAlignment="1">
      <alignment horizontal="right"/>
    </xf>
    <xf numFmtId="169" fontId="20" fillId="0" borderId="6" xfId="1" applyNumberFormat="1" applyFont="1" applyFill="1" applyBorder="1" applyAlignment="1">
      <alignment horizontal="right"/>
    </xf>
    <xf numFmtId="169" fontId="20" fillId="0" borderId="0" xfId="1" applyNumberFormat="1" applyFont="1" applyFill="1" applyBorder="1" applyAlignment="1">
      <alignment horizontal="right"/>
    </xf>
    <xf numFmtId="169" fontId="20" fillId="0" borderId="5" xfId="1" applyNumberFormat="1" applyFont="1" applyFill="1" applyBorder="1" applyAlignment="1">
      <alignment horizontal="right"/>
    </xf>
    <xf numFmtId="3" fontId="9" fillId="0" borderId="1" xfId="13" applyNumberFormat="1" applyFont="1" applyFill="1" applyBorder="1" applyAlignment="1">
      <alignment horizontal="center" wrapText="1"/>
    </xf>
    <xf numFmtId="3" fontId="9" fillId="0" borderId="5" xfId="13" applyNumberFormat="1" applyFont="1" applyFill="1" applyBorder="1" applyAlignment="1">
      <alignment horizontal="center" wrapText="1"/>
    </xf>
    <xf numFmtId="3" fontId="9" fillId="0" borderId="3" xfId="13" applyNumberFormat="1" applyFont="1" applyFill="1" applyBorder="1" applyAlignment="1">
      <alignment horizontal="center" vertical="center"/>
    </xf>
    <xf numFmtId="3" fontId="9" fillId="0" borderId="4" xfId="13" applyNumberFormat="1" applyFont="1" applyFill="1" applyBorder="1" applyAlignment="1">
      <alignment horizontal="center" vertical="center"/>
    </xf>
    <xf numFmtId="1" fontId="39" fillId="0" borderId="7" xfId="13" applyNumberFormat="1" applyFont="1" applyFill="1" applyBorder="1" applyAlignment="1">
      <alignment horizontal="center" vertical="center"/>
    </xf>
    <xf numFmtId="1" fontId="39" fillId="0" borderId="8" xfId="13" applyNumberFormat="1" applyFont="1" applyFill="1" applyBorder="1" applyAlignment="1">
      <alignment horizontal="center" vertical="center"/>
    </xf>
    <xf numFmtId="0" fontId="9" fillId="0" borderId="12" xfId="9" applyFont="1" applyFill="1" applyBorder="1" applyAlignment="1">
      <alignment horizontal="center"/>
    </xf>
    <xf numFmtId="0" fontId="9" fillId="0" borderId="21" xfId="9" applyFont="1" applyFill="1" applyBorder="1" applyAlignment="1">
      <alignment horizontal="center"/>
    </xf>
    <xf numFmtId="0" fontId="10" fillId="0" borderId="15" xfId="9" applyFont="1" applyFill="1" applyBorder="1" applyAlignment="1">
      <alignment horizontal="center"/>
    </xf>
    <xf numFmtId="0" fontId="10" fillId="0" borderId="25" xfId="9" applyFont="1" applyFill="1" applyBorder="1" applyAlignment="1">
      <alignment horizontal="center"/>
    </xf>
    <xf numFmtId="0" fontId="10" fillId="0" borderId="13" xfId="9" applyFont="1" applyFill="1" applyBorder="1" applyAlignment="1">
      <alignment horizontal="center"/>
    </xf>
    <xf numFmtId="0" fontId="10" fillId="0" borderId="5" xfId="13" applyFont="1" applyFill="1" applyBorder="1" applyAlignment="1">
      <alignment horizontal="center" vertical="top" wrapText="1"/>
    </xf>
    <xf numFmtId="0" fontId="10" fillId="0" borderId="13" xfId="13" applyFont="1" applyFill="1" applyBorder="1" applyAlignment="1">
      <alignment horizontal="center" vertical="top" wrapText="1"/>
    </xf>
    <xf numFmtId="0" fontId="9" fillId="0" borderId="10" xfId="9" applyFont="1" applyFill="1" applyBorder="1" applyAlignment="1">
      <alignment horizontal="center"/>
    </xf>
    <xf numFmtId="168" fontId="9" fillId="0" borderId="6" xfId="1" applyNumberFormat="1" applyFont="1" applyFill="1" applyBorder="1" applyAlignment="1">
      <alignment horizontal="right"/>
    </xf>
    <xf numFmtId="168" fontId="9" fillId="0" borderId="0" xfId="1" applyNumberFormat="1" applyFont="1" applyFill="1" applyAlignment="1">
      <alignment horizontal="right"/>
    </xf>
    <xf numFmtId="168" fontId="9" fillId="0" borderId="2" xfId="1" applyNumberFormat="1" applyFont="1" applyFill="1" applyBorder="1" applyAlignment="1">
      <alignment horizontal="right"/>
    </xf>
    <xf numFmtId="168" fontId="9" fillId="0" borderId="18" xfId="1" applyNumberFormat="1" applyFont="1" applyFill="1" applyBorder="1" applyAlignment="1">
      <alignment horizontal="right"/>
    </xf>
    <xf numFmtId="0" fontId="7" fillId="0" borderId="0" xfId="0" applyFont="1" applyFill="1" applyAlignment="1">
      <alignment horizontal="center"/>
    </xf>
    <xf numFmtId="0" fontId="9" fillId="0" borderId="0" xfId="0" applyNumberFormat="1" applyFont="1" applyFill="1" applyBorder="1" applyAlignment="1">
      <alignment horizontal="left"/>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27"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56" fillId="0" borderId="0" xfId="3" applyFont="1" applyFill="1" applyBorder="1" applyAlignment="1">
      <alignment horizontal="center" vertical="center"/>
    </xf>
    <xf numFmtId="0" fontId="56" fillId="0" borderId="0" xfId="9" applyFont="1" applyFill="1" applyBorder="1" applyAlignment="1">
      <alignment horizontal="center" vertical="center" wrapText="1"/>
    </xf>
    <xf numFmtId="164" fontId="56" fillId="0" borderId="0" xfId="7" applyNumberFormat="1" applyFont="1" applyFill="1" applyBorder="1" applyAlignment="1">
      <alignment horizontal="center" vertical="center" wrapText="1"/>
    </xf>
    <xf numFmtId="164" fontId="56" fillId="0" borderId="0" xfId="7" applyNumberFormat="1" applyFont="1" applyFill="1" applyBorder="1" applyAlignment="1">
      <alignment horizontal="center" vertical="center"/>
    </xf>
    <xf numFmtId="164" fontId="56" fillId="0" borderId="0" xfId="7" applyNumberFormat="1" applyFont="1" applyFill="1" applyBorder="1" applyAlignment="1">
      <alignment horizontal="center" wrapText="1"/>
    </xf>
    <xf numFmtId="1" fontId="56" fillId="0" borderId="0" xfId="3" applyNumberFormat="1" applyFont="1" applyFill="1" applyBorder="1" applyAlignment="1">
      <alignment horizontal="center" vertical="center" wrapText="1"/>
    </xf>
    <xf numFmtId="1" fontId="56" fillId="0" borderId="0" xfId="3" applyNumberFormat="1" applyFont="1" applyFill="1" applyBorder="1" applyAlignment="1">
      <alignment horizontal="center" vertical="center"/>
    </xf>
    <xf numFmtId="164" fontId="56" fillId="0" borderId="0" xfId="7" applyNumberFormat="1" applyFont="1" applyFill="1" applyBorder="1" applyAlignment="1">
      <alignment horizontal="center"/>
    </xf>
  </cellXfs>
  <cellStyles count="22">
    <cellStyle name="Čárka" xfId="1" builtinId="3"/>
    <cellStyle name="Hypertextový odkaz" xfId="17" builtinId="8"/>
    <cellStyle name="Kč" xfId="10"/>
    <cellStyle name="Normální" xfId="0" builtinId="0"/>
    <cellStyle name="Normální 2" xfId="8"/>
    <cellStyle name="normální 2 11" xfId="7"/>
    <cellStyle name="Normální 2 2" xfId="13"/>
    <cellStyle name="Normální 3" xfId="9"/>
    <cellStyle name="Normální 4" xfId="18"/>
    <cellStyle name="Normální 47" xfId="14"/>
    <cellStyle name="Normální 5" xfId="19"/>
    <cellStyle name="Normální 6" xfId="20"/>
    <cellStyle name="normální 7" xfId="16"/>
    <cellStyle name="Normální 8" xfId="21"/>
    <cellStyle name="normální_5 1" xfId="6"/>
    <cellStyle name="normální_5 2" xfId="3"/>
    <cellStyle name="normální_5 3" xfId="5"/>
    <cellStyle name="normální_5 4" xfId="11"/>
    <cellStyle name="normální_List1" xfId="2"/>
    <cellStyle name="Normální_List1_1" xfId="4"/>
    <cellStyle name="normální_Nez0600h" xfId="15"/>
    <cellStyle name="PB_TR10" xfId="12"/>
  </cellStyles>
  <dxfs count="0"/>
  <tableStyles count="0" defaultTableStyle="TableStyleMedium2" defaultPivotStyle="PivotStyleLight16"/>
  <colors>
    <mruColors>
      <color rgb="FFA9D18E"/>
      <color rgb="FF6AA343"/>
      <color rgb="FF548235"/>
      <color rgb="FFFFF2CC"/>
      <color rgb="FFFFD966"/>
      <color rgb="FFF2B800"/>
      <color rgb="FF8AD0FF"/>
      <color rgb="FFF2A6A9"/>
      <color rgb="FFBD1B21"/>
      <color rgb="FF007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7060592575015"/>
          <c:y val="2.6125615876962747E-2"/>
          <c:w val="0.75404208467996947"/>
          <c:h val="0.68078506381034354"/>
        </c:manualLayout>
      </c:layout>
      <c:barChart>
        <c:barDir val="col"/>
        <c:grouping val="clustered"/>
        <c:varyColors val="0"/>
        <c:ser>
          <c:idx val="1"/>
          <c:order val="0"/>
          <c:tx>
            <c:strRef>
              <c:f>data_grafy!$B$5</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data_grafy!$A$6:$A$17</c15:sqref>
                  </c15:fullRef>
                </c:ext>
              </c:extLst>
              <c:f>data_grafy!$A$7:$A$17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data_grafy!$B$6:$B$17</c15:sqref>
                  </c15:fullRef>
                </c:ext>
              </c:extLst>
              <c:f>data_grafy!$B$7:$B$17</c:f>
              <c:numCache>
                <c:formatCode>#\ ##0_ ;\-#\ ##0\ </c:formatCode>
                <c:ptCount val="11"/>
                <c:pt idx="0">
                  <c:v>1733924</c:v>
                </c:pt>
                <c:pt idx="1">
                  <c:v>1725329</c:v>
                </c:pt>
                <c:pt idx="2">
                  <c:v>1715906</c:v>
                </c:pt>
                <c:pt idx="3">
                  <c:v>1715731</c:v>
                </c:pt>
                <c:pt idx="4">
                  <c:v>1718422</c:v>
                </c:pt>
                <c:pt idx="5">
                  <c:v>1721438</c:v>
                </c:pt>
                <c:pt idx="6">
                  <c:v>1717160</c:v>
                </c:pt>
                <c:pt idx="7">
                  <c:v>1713384</c:v>
                </c:pt>
                <c:pt idx="8">
                  <c:v>1708994</c:v>
                </c:pt>
                <c:pt idx="9">
                  <c:v>1693444</c:v>
                </c:pt>
                <c:pt idx="10">
                  <c:v>1678752</c:v>
                </c:pt>
              </c:numCache>
            </c:numRef>
          </c:val>
          <c:extLst>
            <c:ext xmlns:c16="http://schemas.microsoft.com/office/drawing/2014/chart" uri="{C3380CC4-5D6E-409C-BE32-E72D297353CC}">
              <c16:uniqueId val="{00000000-FA6D-49DA-912E-B63BD1F5E062}"/>
            </c:ext>
          </c:extLst>
        </c:ser>
        <c:ser>
          <c:idx val="2"/>
          <c:order val="1"/>
          <c:tx>
            <c:strRef>
              <c:f>data_grafy!$C$5</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data_grafy!$A$6:$A$17</c15:sqref>
                  </c15:fullRef>
                </c:ext>
              </c:extLst>
              <c:f>data_grafy!$A$7:$A$17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data_grafy!$C$6:$C$17</c15:sqref>
                  </c15:fullRef>
                </c:ext>
              </c:extLst>
              <c:f>data_grafy!$C$7:$C$17</c:f>
              <c:numCache>
                <c:formatCode>#\ ##0_ ;\-#\ ##0\ </c:formatCode>
                <c:ptCount val="11"/>
                <c:pt idx="0">
                  <c:v>1139080</c:v>
                </c:pt>
                <c:pt idx="1">
                  <c:v>1140727</c:v>
                </c:pt>
                <c:pt idx="2">
                  <c:v>1141950</c:v>
                </c:pt>
                <c:pt idx="3">
                  <c:v>1147479</c:v>
                </c:pt>
                <c:pt idx="4">
                  <c:v>1155531</c:v>
                </c:pt>
                <c:pt idx="5">
                  <c:v>1171031</c:v>
                </c:pt>
                <c:pt idx="6">
                  <c:v>1178803</c:v>
                </c:pt>
                <c:pt idx="7">
                  <c:v>1183589</c:v>
                </c:pt>
                <c:pt idx="8">
                  <c:v>1188533</c:v>
                </c:pt>
                <c:pt idx="9">
                  <c:v>1187980</c:v>
                </c:pt>
                <c:pt idx="10">
                  <c:v>1178892</c:v>
                </c:pt>
              </c:numCache>
            </c:numRef>
          </c:val>
          <c:extLst>
            <c:ext xmlns:c16="http://schemas.microsoft.com/office/drawing/2014/chart" uri="{C3380CC4-5D6E-409C-BE32-E72D297353CC}">
              <c16:uniqueId val="{00000001-FA6D-49DA-912E-B63BD1F5E062}"/>
            </c:ext>
          </c:extLst>
        </c:ser>
        <c:dLbls>
          <c:showLegendKey val="0"/>
          <c:showVal val="0"/>
          <c:showCatName val="0"/>
          <c:showSerName val="0"/>
          <c:showPercent val="0"/>
          <c:showBubbleSize val="0"/>
        </c:dLbls>
        <c:gapWidth val="66"/>
        <c:axId val="499157312"/>
        <c:axId val="499157728"/>
      </c:barChart>
      <c:lineChart>
        <c:grouping val="standard"/>
        <c:varyColors val="0"/>
        <c:ser>
          <c:idx val="0"/>
          <c:order val="2"/>
          <c:tx>
            <c:strRef>
              <c:f>data_grafy!$D$5</c:f>
              <c:strCache>
                <c:ptCount val="1"/>
                <c:pt idx="0">
                  <c:v>(%) ženy 
(%) Women</c:v>
                </c:pt>
              </c:strCache>
            </c:strRef>
          </c:tx>
          <c:spPr>
            <a:ln w="14605" cap="rnd">
              <a:solidFill>
                <a:schemeClr val="tx1"/>
              </a:solidFill>
              <a:round/>
            </a:ln>
            <a:effectLst/>
          </c:spPr>
          <c:marker>
            <c:symbol val="none"/>
          </c:marker>
          <c:cat>
            <c:numRef>
              <c:extLst>
                <c:ext xmlns:c15="http://schemas.microsoft.com/office/drawing/2012/chart" uri="{02D57815-91ED-43cb-92C2-25804820EDAC}">
                  <c15:fullRef>
                    <c15:sqref>data_grafy!$A$6:$A$17</c15:sqref>
                  </c15:fullRef>
                </c:ext>
              </c:extLst>
              <c:f>data_grafy!$A$7:$A$17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data_grafy!$D$6:$D$17</c15:sqref>
                  </c15:fullRef>
                </c:ext>
              </c:extLst>
              <c:f>data_grafy!$D$7:$D$17</c:f>
              <c:numCache>
                <c:formatCode>0.0</c:formatCode>
                <c:ptCount val="11"/>
                <c:pt idx="0">
                  <c:v>32.426553162522318</c:v>
                </c:pt>
                <c:pt idx="1">
                  <c:v>32.238438230598589</c:v>
                </c:pt>
                <c:pt idx="2">
                  <c:v>32.072775544253041</c:v>
                </c:pt>
                <c:pt idx="3">
                  <c:v>32.001858487828059</c:v>
                </c:pt>
                <c:pt idx="4">
                  <c:v>32.015236851778468</c:v>
                </c:pt>
                <c:pt idx="5">
                  <c:v>32.008096489990109</c:v>
                </c:pt>
                <c:pt idx="6">
                  <c:v>31.856695701731862</c:v>
                </c:pt>
                <c:pt idx="7">
                  <c:v>31.696427745566364</c:v>
                </c:pt>
                <c:pt idx="8">
                  <c:v>31.51995511572143</c:v>
                </c:pt>
                <c:pt idx="9">
                  <c:v>31.205928345797073</c:v>
                </c:pt>
                <c:pt idx="10">
                  <c:v>31.478968792401631</c:v>
                </c:pt>
              </c:numCache>
            </c:numRef>
          </c:val>
          <c:smooth val="0"/>
          <c:extLst>
            <c:ext xmlns:c16="http://schemas.microsoft.com/office/drawing/2014/chart" uri="{C3380CC4-5D6E-409C-BE32-E72D297353CC}">
              <c16:uniqueId val="{00000002-FA6D-49DA-912E-B63BD1F5E062}"/>
            </c:ext>
          </c:extLst>
        </c:ser>
        <c:ser>
          <c:idx val="3"/>
          <c:order val="3"/>
          <c:tx>
            <c:strRef>
              <c:f>data_grafy!$E$5</c:f>
              <c:strCache>
                <c:ptCount val="1"/>
                <c:pt idx="0">
                  <c:v>(%) muži 
(%)  Men</c:v>
                </c:pt>
              </c:strCache>
            </c:strRef>
          </c:tx>
          <c:spPr>
            <a:ln w="14605" cap="rnd">
              <a:solidFill>
                <a:schemeClr val="tx1"/>
              </a:solidFill>
              <a:prstDash val="lgDash"/>
              <a:round/>
            </a:ln>
            <a:effectLst/>
          </c:spPr>
          <c:marker>
            <c:symbol val="none"/>
          </c:marker>
          <c:cat>
            <c:numRef>
              <c:extLst>
                <c:ext xmlns:c15="http://schemas.microsoft.com/office/drawing/2012/chart" uri="{02D57815-91ED-43cb-92C2-25804820EDAC}">
                  <c15:fullRef>
                    <c15:sqref>data_grafy!$A$6:$A$17</c15:sqref>
                  </c15:fullRef>
                </c:ext>
              </c:extLst>
              <c:f>data_grafy!$A$7:$A$17</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data_grafy!$E$6:$E$17</c15:sqref>
                  </c15:fullRef>
                </c:ext>
              </c:extLst>
              <c:f>data_grafy!$E$7:$E$17</c:f>
              <c:numCache>
                <c:formatCode>0.0</c:formatCode>
                <c:ptCount val="11"/>
                <c:pt idx="0">
                  <c:v>22.08285432349594</c:v>
                </c:pt>
                <c:pt idx="1">
                  <c:v>22.088495568366895</c:v>
                </c:pt>
                <c:pt idx="2">
                  <c:v>22.120611035995026</c:v>
                </c:pt>
                <c:pt idx="3">
                  <c:v>22.165253634057425</c:v>
                </c:pt>
                <c:pt idx="4">
                  <c:v>22.280321537580523</c:v>
                </c:pt>
                <c:pt idx="5">
                  <c:v>22.516852100501339</c:v>
                </c:pt>
                <c:pt idx="6">
                  <c:v>22.583337148939489</c:v>
                </c:pt>
                <c:pt idx="7">
                  <c:v>22.569512111870765</c:v>
                </c:pt>
                <c:pt idx="8">
                  <c:v>22.544269760447467</c:v>
                </c:pt>
                <c:pt idx="9">
                  <c:v>22.520508130362575</c:v>
                </c:pt>
                <c:pt idx="10">
                  <c:v>22.741959286427363</c:v>
                </c:pt>
              </c:numCache>
            </c:numRef>
          </c:val>
          <c:smooth val="0"/>
          <c:extLst>
            <c:ext xmlns:c16="http://schemas.microsoft.com/office/drawing/2014/chart" uri="{C3380CC4-5D6E-409C-BE32-E72D297353CC}">
              <c16:uniqueId val="{00000003-FA6D-49DA-912E-B63BD1F5E062}"/>
            </c:ext>
          </c:extLst>
        </c:ser>
        <c:dLbls>
          <c:showLegendKey val="0"/>
          <c:showVal val="0"/>
          <c:showCatName val="0"/>
          <c:showSerName val="0"/>
          <c:showPercent val="0"/>
          <c:showBubbleSize val="0"/>
        </c:dLbls>
        <c:marker val="1"/>
        <c:smooth val="0"/>
        <c:axId val="368937616"/>
        <c:axId val="368934288"/>
      </c:lineChart>
      <c:catAx>
        <c:axId val="49915731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728"/>
        <c:crosses val="autoZero"/>
        <c:auto val="1"/>
        <c:lblAlgn val="ctr"/>
        <c:lblOffset val="100"/>
        <c:noMultiLvlLbl val="0"/>
      </c:catAx>
      <c:valAx>
        <c:axId val="499157728"/>
        <c:scaling>
          <c:orientation val="minMax"/>
          <c:max val="1800000"/>
        </c:scaling>
        <c:delete val="0"/>
        <c:axPos val="l"/>
        <c:majorGridlines>
          <c:spPr>
            <a:ln w="3175" cap="flat" cmpd="sng" algn="ctr">
              <a:solidFill>
                <a:schemeClr val="tx1"/>
              </a:solidFill>
              <a:round/>
            </a:ln>
            <a:effectLst/>
          </c:spPr>
        </c:majorGridlines>
        <c:numFmt formatCode="#\ ##0_ ;\-#\ ##0\ "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312"/>
        <c:crosses val="autoZero"/>
        <c:crossBetween val="between"/>
        <c:dispUnits>
          <c:builtInUnit val="thousands"/>
          <c:dispUnitsLbl>
            <c:layout>
              <c:manualLayout>
                <c:xMode val="edge"/>
                <c:yMode val="edge"/>
                <c:x val="9.7202598887103052E-3"/>
                <c:y val="0.10021783714282678"/>
              </c:manualLayout>
            </c:layout>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i="1"/>
                </a:p>
              </c:rich>
            </c:tx>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ispUnitsLbl>
        </c:dispUnits>
      </c:valAx>
      <c:valAx>
        <c:axId val="368934288"/>
        <c:scaling>
          <c:orientation val="minMax"/>
          <c:max val="36"/>
          <c:min val="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z žen / mužů</a:t>
                </a:r>
                <a:r>
                  <a:rPr lang="cs-CZ" b="1" baseline="0"/>
                  <a:t> </a:t>
                </a:r>
                <a:r>
                  <a:rPr lang="cs-CZ" b="1"/>
                  <a:t>celkem (%)</a:t>
                </a:r>
                <a:r>
                  <a:rPr lang="cs-CZ"/>
                  <a:t/>
                </a:r>
                <a:br>
                  <a:rPr lang="cs-CZ"/>
                </a:br>
                <a:r>
                  <a:rPr lang="cs-CZ" i="1"/>
                  <a:t>Percentage of all women / men</a:t>
                </a:r>
              </a:p>
            </c:rich>
          </c:tx>
          <c:layout>
            <c:manualLayout>
              <c:xMode val="edge"/>
              <c:yMode val="edge"/>
              <c:x val="0.91871569341371562"/>
              <c:y val="5.6103587051618553E-2"/>
            </c:manualLayout>
          </c:layout>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68937616"/>
        <c:crosses val="max"/>
        <c:crossBetween val="between"/>
        <c:majorUnit val="6"/>
      </c:valAx>
      <c:catAx>
        <c:axId val="368937616"/>
        <c:scaling>
          <c:orientation val="minMax"/>
        </c:scaling>
        <c:delete val="1"/>
        <c:axPos val="b"/>
        <c:numFmt formatCode="General" sourceLinked="1"/>
        <c:majorTickMark val="out"/>
        <c:minorTickMark val="none"/>
        <c:tickLblPos val="nextTo"/>
        <c:crossAx val="368934288"/>
        <c:crosses val="autoZero"/>
        <c:auto val="1"/>
        <c:lblAlgn val="ctr"/>
        <c:lblOffset val="100"/>
        <c:noMultiLvlLbl val="0"/>
      </c:catAx>
      <c:spPr>
        <a:noFill/>
        <a:ln w="3175">
          <a:solidFill>
            <a:sysClr val="windowText" lastClr="000000"/>
          </a:solidFill>
        </a:ln>
        <a:effectLst/>
      </c:spPr>
    </c:plotArea>
    <c:legend>
      <c:legendPos val="b"/>
      <c:layout>
        <c:manualLayout>
          <c:xMode val="edge"/>
          <c:yMode val="edge"/>
          <c:x val="0.11272463163836013"/>
          <c:y val="0.81674986982902453"/>
          <c:w val="0.74647360206100621"/>
          <c:h val="0.1247193088718161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15148028811455E-2"/>
          <c:y val="3.7296037296037296E-2"/>
          <c:w val="0.40866587782556257"/>
          <c:h val="0.7710617990932952"/>
        </c:manualLayout>
      </c:layout>
      <c:barChart>
        <c:barDir val="col"/>
        <c:grouping val="clustered"/>
        <c:varyColors val="0"/>
        <c:ser>
          <c:idx val="0"/>
          <c:order val="0"/>
          <c:tx>
            <c:strRef>
              <c:f>data_grafy!$B$99</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data_grafy!$A$100:$A$111</c15:sqref>
                  </c15:fullRef>
                </c:ext>
              </c:extLst>
              <c:f>data_grafy!$A$101:$A$111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data_grafy!$B$100:$B$111</c15:sqref>
                  </c15:fullRef>
                </c:ext>
              </c:extLst>
              <c:f>data_grafy!$B$101:$B$111</c:f>
              <c:numCache>
                <c:formatCode>#\ ##0_ ;\-#\ ##0\ </c:formatCode>
                <c:ptCount val="11"/>
                <c:pt idx="0">
                  <c:v>9599</c:v>
                </c:pt>
                <c:pt idx="1">
                  <c:v>9797</c:v>
                </c:pt>
                <c:pt idx="2">
                  <c:v>9970</c:v>
                </c:pt>
                <c:pt idx="3">
                  <c:v>10065</c:v>
                </c:pt>
                <c:pt idx="4">
                  <c:v>10316</c:v>
                </c:pt>
                <c:pt idx="5">
                  <c:v>10416</c:v>
                </c:pt>
                <c:pt idx="6">
                  <c:v>10772</c:v>
                </c:pt>
                <c:pt idx="7">
                  <c:v>11296</c:v>
                </c:pt>
                <c:pt idx="8">
                  <c:v>12292</c:v>
                </c:pt>
                <c:pt idx="9">
                  <c:v>13221</c:v>
                </c:pt>
                <c:pt idx="10">
                  <c:v>14080</c:v>
                </c:pt>
              </c:numCache>
            </c:numRef>
          </c:val>
          <c:extLst>
            <c:ext xmlns:c16="http://schemas.microsoft.com/office/drawing/2014/chart" uri="{C3380CC4-5D6E-409C-BE32-E72D297353CC}">
              <c16:uniqueId val="{00000000-A714-4A85-B22F-2913F6C7BB08}"/>
            </c:ext>
          </c:extLst>
        </c:ser>
        <c:ser>
          <c:idx val="1"/>
          <c:order val="1"/>
          <c:tx>
            <c:strRef>
              <c:f>data_grafy!$C$99</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data_grafy!$A$100:$A$111</c15:sqref>
                  </c15:fullRef>
                </c:ext>
              </c:extLst>
              <c:f>data_grafy!$A$101:$A$111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data_grafy!$C$100:$C$111</c15:sqref>
                  </c15:fullRef>
                </c:ext>
              </c:extLst>
              <c:f>data_grafy!$C$101:$C$111</c:f>
              <c:numCache>
                <c:formatCode>#\ ##0_ ;\-#\ ##0\ </c:formatCode>
                <c:ptCount val="11"/>
                <c:pt idx="0">
                  <c:v>11714</c:v>
                </c:pt>
                <c:pt idx="1">
                  <c:v>11962</c:v>
                </c:pt>
                <c:pt idx="2">
                  <c:v>12165</c:v>
                </c:pt>
                <c:pt idx="3">
                  <c:v>12274</c:v>
                </c:pt>
                <c:pt idx="4">
                  <c:v>12566</c:v>
                </c:pt>
                <c:pt idx="5">
                  <c:v>12678</c:v>
                </c:pt>
                <c:pt idx="6">
                  <c:v>13093</c:v>
                </c:pt>
                <c:pt idx="7">
                  <c:v>13703</c:v>
                </c:pt>
                <c:pt idx="8">
                  <c:v>14807</c:v>
                </c:pt>
                <c:pt idx="9">
                  <c:v>15898</c:v>
                </c:pt>
                <c:pt idx="10">
                  <c:v>16938</c:v>
                </c:pt>
              </c:numCache>
            </c:numRef>
          </c:val>
          <c:extLst>
            <c:ext xmlns:c16="http://schemas.microsoft.com/office/drawing/2014/chart" uri="{C3380CC4-5D6E-409C-BE32-E72D297353CC}">
              <c16:uniqueId val="{00000001-A714-4A85-B22F-2913F6C7BB08}"/>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min val="6000"/>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a:t>
                </a:r>
                <a:r>
                  <a:rPr lang="cs-CZ" b="1" baseline="0"/>
                  <a:t> Kč     </a:t>
                </a:r>
                <a:r>
                  <a:rPr lang="cs-CZ" i="1" baseline="0"/>
                  <a:t>CZK thous.</a:t>
                </a:r>
                <a:r>
                  <a:rPr lang="en-US"/>
                  <a:t> </a:t>
                </a:r>
              </a:p>
            </c:rich>
          </c:tx>
          <c:layout>
            <c:manualLayout>
              <c:xMode val="edge"/>
              <c:yMode val="edge"/>
              <c:x val="1.1281413246119138E-2"/>
              <c:y val="0.2388407393131802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dispUnits>
          <c:builtInUnit val="thousands"/>
        </c:dispUnits>
      </c:valAx>
      <c:spPr>
        <a:noFill/>
        <a:ln w="3175">
          <a:solidFill>
            <a:sysClr val="windowText" lastClr="000000"/>
          </a:solidFill>
        </a:ln>
        <a:effectLst/>
      </c:spPr>
    </c:plotArea>
    <c:legend>
      <c:legendPos val="b"/>
      <c:layout>
        <c:manualLayout>
          <c:xMode val="edge"/>
          <c:yMode val="edge"/>
          <c:x val="0.39181566645159505"/>
          <c:y val="0.90281775966815336"/>
          <c:w val="0.27942628050691654"/>
          <c:h val="9.718224033184665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33333333333337E-2"/>
          <c:y val="3.5649579947084925E-2"/>
          <c:w val="0.89333333333333331"/>
          <c:h val="0.88262804498835234"/>
        </c:manualLayout>
      </c:layout>
      <c:barChart>
        <c:barDir val="col"/>
        <c:grouping val="clustered"/>
        <c:varyColors val="0"/>
        <c:ser>
          <c:idx val="0"/>
          <c:order val="0"/>
          <c:tx>
            <c:strRef>
              <c:f>data_grafy!$D$99</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data_grafy!$A$100:$A$111</c15:sqref>
                  </c15:fullRef>
                </c:ext>
              </c:extLst>
              <c:f>data_grafy!$A$101:$A$111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data_grafy!$D$100:$D$111</c15:sqref>
                  </c15:fullRef>
                </c:ext>
              </c:extLst>
              <c:f>data_grafy!$D$101:$D$111</c:f>
              <c:numCache>
                <c:formatCode>#\ ##0_ ;\-#\ ##0\ </c:formatCode>
                <c:ptCount val="11"/>
                <c:pt idx="0">
                  <c:v>10010.972691025348</c:v>
                </c:pt>
                <c:pt idx="1">
                  <c:v>10215.28846546643</c:v>
                </c:pt>
                <c:pt idx="2">
                  <c:v>10519.157045425301</c:v>
                </c:pt>
                <c:pt idx="3">
                  <c:v>10643.295362174855</c:v>
                </c:pt>
                <c:pt idx="4">
                  <c:v>11064</c:v>
                </c:pt>
                <c:pt idx="5">
                  <c:v>11205</c:v>
                </c:pt>
                <c:pt idx="6">
                  <c:v>11748</c:v>
                </c:pt>
                <c:pt idx="7">
                  <c:v>12523</c:v>
                </c:pt>
                <c:pt idx="8">
                  <c:v>14081</c:v>
                </c:pt>
                <c:pt idx="9">
                  <c:v>14853</c:v>
                </c:pt>
                <c:pt idx="10">
                  <c:v>14931</c:v>
                </c:pt>
              </c:numCache>
            </c:numRef>
          </c:val>
          <c:extLst>
            <c:ext xmlns:c16="http://schemas.microsoft.com/office/drawing/2014/chart" uri="{C3380CC4-5D6E-409C-BE32-E72D297353CC}">
              <c16:uniqueId val="{00000000-C3FB-408D-BAC4-3A930A1E28D2}"/>
            </c:ext>
          </c:extLst>
        </c:ser>
        <c:ser>
          <c:idx val="1"/>
          <c:order val="1"/>
          <c:tx>
            <c:strRef>
              <c:f>data_grafy!$E$99</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data_grafy!$A$100:$A$111</c15:sqref>
                  </c15:fullRef>
                </c:ext>
              </c:extLst>
              <c:f>data_grafy!$A$101:$A$111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data_grafy!$E$100:$E$111</c15:sqref>
                  </c15:fullRef>
                </c:ext>
              </c:extLst>
              <c:f>data_grafy!$E$101:$E$111</c:f>
              <c:numCache>
                <c:formatCode>#\ ##0_ ;\-#\ ##0\ </c:formatCode>
                <c:ptCount val="11"/>
                <c:pt idx="0">
                  <c:v>11758.547892503537</c:v>
                </c:pt>
                <c:pt idx="1">
                  <c:v>12353.530277475516</c:v>
                </c:pt>
                <c:pt idx="2">
                  <c:v>12528.284883720929</c:v>
                </c:pt>
                <c:pt idx="3">
                  <c:v>12612.750427314355</c:v>
                </c:pt>
                <c:pt idx="4">
                  <c:v>13076</c:v>
                </c:pt>
                <c:pt idx="5">
                  <c:v>13272</c:v>
                </c:pt>
                <c:pt idx="6">
                  <c:v>13737</c:v>
                </c:pt>
                <c:pt idx="7">
                  <c:v>14590</c:v>
                </c:pt>
                <c:pt idx="8">
                  <c:v>16126</c:v>
                </c:pt>
                <c:pt idx="9">
                  <c:v>17199</c:v>
                </c:pt>
                <c:pt idx="10">
                  <c:v>17111</c:v>
                </c:pt>
              </c:numCache>
            </c:numRef>
          </c:val>
          <c:extLst>
            <c:ext xmlns:c16="http://schemas.microsoft.com/office/drawing/2014/chart" uri="{C3380CC4-5D6E-409C-BE32-E72D297353CC}">
              <c16:uniqueId val="{00000001-C3FB-408D-BAC4-3A930A1E28D2}"/>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min val="6000"/>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044286495941"/>
          <c:y val="5.1717802447389993E-2"/>
          <c:w val="0.8593231910810446"/>
          <c:h val="0.78665138291260384"/>
        </c:manualLayout>
      </c:layout>
      <c:barChart>
        <c:barDir val="col"/>
        <c:grouping val="clustered"/>
        <c:varyColors val="0"/>
        <c:ser>
          <c:idx val="0"/>
          <c:order val="0"/>
          <c:tx>
            <c:strRef>
              <c:f>data_grafy!$B$116</c:f>
              <c:strCache>
                <c:ptCount val="1"/>
                <c:pt idx="0">
                  <c:v>ženy  
Women</c:v>
                </c:pt>
              </c:strCache>
            </c:strRef>
          </c:tx>
          <c:spPr>
            <a:solidFill>
              <a:srgbClr val="BD1B21"/>
            </a:solidFill>
            <a:ln w="3175">
              <a:solidFill>
                <a:schemeClr val="tx1"/>
              </a:solidFill>
            </a:ln>
            <a:effectLst/>
          </c:spPr>
          <c:invertIfNegative val="0"/>
          <c:cat>
            <c:strRef>
              <c:f>data_grafy!$A$117:$A$123</c:f>
              <c:strCache>
                <c:ptCount val="7"/>
                <c:pt idx="0">
                  <c:v>≤ 64</c:v>
                </c:pt>
                <c:pt idx="1">
                  <c:v>65–69</c:v>
                </c:pt>
                <c:pt idx="2">
                  <c:v>70–74</c:v>
                </c:pt>
                <c:pt idx="3">
                  <c:v>75–79</c:v>
                </c:pt>
                <c:pt idx="4">
                  <c:v>80–84</c:v>
                </c:pt>
                <c:pt idx="5">
                  <c:v>85–89</c:v>
                </c:pt>
                <c:pt idx="6">
                  <c:v>90+</c:v>
                </c:pt>
              </c:strCache>
            </c:strRef>
          </c:cat>
          <c:val>
            <c:numRef>
              <c:f>data_grafy!$B$117:$B$123</c:f>
              <c:numCache>
                <c:formatCode>#\ ##0_ ;\-#\ ##0\ </c:formatCode>
                <c:ptCount val="7"/>
                <c:pt idx="0">
                  <c:v>36178</c:v>
                </c:pt>
                <c:pt idx="1">
                  <c:v>58434</c:v>
                </c:pt>
                <c:pt idx="2">
                  <c:v>98347</c:v>
                </c:pt>
                <c:pt idx="3">
                  <c:v>116071</c:v>
                </c:pt>
                <c:pt idx="4">
                  <c:v>100103</c:v>
                </c:pt>
                <c:pt idx="5">
                  <c:v>71239</c:v>
                </c:pt>
                <c:pt idx="6">
                  <c:v>42497</c:v>
                </c:pt>
              </c:numCache>
            </c:numRef>
          </c:val>
          <c:extLst>
            <c:ext xmlns:c16="http://schemas.microsoft.com/office/drawing/2014/chart" uri="{C3380CC4-5D6E-409C-BE32-E72D297353CC}">
              <c16:uniqueId val="{00000000-D7FC-4C4E-BDAA-B9900A7AED5E}"/>
            </c:ext>
          </c:extLst>
        </c:ser>
        <c:ser>
          <c:idx val="1"/>
          <c:order val="1"/>
          <c:tx>
            <c:strRef>
              <c:f>data_grafy!$C$116</c:f>
              <c:strCache>
                <c:ptCount val="1"/>
                <c:pt idx="0">
                  <c:v>muži 
 Men</c:v>
                </c:pt>
              </c:strCache>
            </c:strRef>
          </c:tx>
          <c:spPr>
            <a:solidFill>
              <a:srgbClr val="0071BC"/>
            </a:solidFill>
            <a:ln w="3175">
              <a:solidFill>
                <a:schemeClr val="tx1"/>
              </a:solidFill>
            </a:ln>
            <a:effectLst/>
          </c:spPr>
          <c:invertIfNegative val="0"/>
          <c:cat>
            <c:strRef>
              <c:f>data_grafy!$A$117:$A$123</c:f>
              <c:strCache>
                <c:ptCount val="7"/>
                <c:pt idx="0">
                  <c:v>≤ 64</c:v>
                </c:pt>
                <c:pt idx="1">
                  <c:v>65–69</c:v>
                </c:pt>
                <c:pt idx="2">
                  <c:v>70–74</c:v>
                </c:pt>
                <c:pt idx="3">
                  <c:v>75–79</c:v>
                </c:pt>
                <c:pt idx="4">
                  <c:v>80–84</c:v>
                </c:pt>
                <c:pt idx="5">
                  <c:v>85–89</c:v>
                </c:pt>
                <c:pt idx="6">
                  <c:v>90+</c:v>
                </c:pt>
              </c:strCache>
            </c:strRef>
          </c:cat>
          <c:val>
            <c:numRef>
              <c:f>data_grafy!$C$117:$C$123</c:f>
              <c:numCache>
                <c:formatCode>#\ ##0_ ;\-#\ ##0\ </c:formatCode>
                <c:ptCount val="7"/>
                <c:pt idx="0">
                  <c:v>7386</c:v>
                </c:pt>
                <c:pt idx="1">
                  <c:v>11344</c:v>
                </c:pt>
                <c:pt idx="2">
                  <c:v>19453</c:v>
                </c:pt>
                <c:pt idx="3">
                  <c:v>21559</c:v>
                </c:pt>
                <c:pt idx="4">
                  <c:v>18057</c:v>
                </c:pt>
                <c:pt idx="5">
                  <c:v>12547</c:v>
                </c:pt>
                <c:pt idx="6">
                  <c:v>7577</c:v>
                </c:pt>
              </c:numCache>
            </c:numRef>
          </c:val>
          <c:extLst>
            <c:ext xmlns:c16="http://schemas.microsoft.com/office/drawing/2014/chart" uri="{C3380CC4-5D6E-409C-BE32-E72D297353CC}">
              <c16:uniqueId val="{00000001-D7FC-4C4E-BDAA-B9900A7AED5E}"/>
            </c:ext>
          </c:extLst>
        </c:ser>
        <c:dLbls>
          <c:showLegendKey val="0"/>
          <c:showVal val="0"/>
          <c:showCatName val="0"/>
          <c:showSerName val="0"/>
          <c:showPercent val="0"/>
          <c:showBubbleSize val="0"/>
        </c:dLbls>
        <c:gapWidth val="17"/>
        <c:axId val="58571392"/>
        <c:axId val="83612416"/>
      </c:barChart>
      <c:catAx>
        <c:axId val="5857139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sz="800" b="1">
                    <a:latin typeface="Arial" panose="020B0604020202020204" pitchFamily="34" charset="0"/>
                    <a:cs typeface="Arial" panose="020B0604020202020204" pitchFamily="34" charset="0"/>
                  </a:rPr>
                  <a:t>věková</a:t>
                </a:r>
                <a:r>
                  <a:rPr lang="cs-CZ" sz="800" b="1" baseline="0">
                    <a:latin typeface="Arial" panose="020B0604020202020204" pitchFamily="34" charset="0"/>
                    <a:cs typeface="Arial" panose="020B0604020202020204" pitchFamily="34" charset="0"/>
                  </a:rPr>
                  <a:t> skupina (v letech)</a:t>
                </a:r>
                <a:r>
                  <a:rPr lang="cs-CZ" sz="800">
                    <a:latin typeface="Arial" panose="020B0604020202020204" pitchFamily="34" charset="0"/>
                    <a:cs typeface="Arial" panose="020B0604020202020204" pitchFamily="34" charset="0"/>
                  </a:rPr>
                  <a:t>    </a:t>
                </a:r>
                <a:r>
                  <a:rPr lang="cs-CZ" sz="800" baseline="0">
                    <a:latin typeface="Arial" panose="020B0604020202020204" pitchFamily="34" charset="0"/>
                    <a:cs typeface="Arial" panose="020B0604020202020204" pitchFamily="34" charset="0"/>
                  </a:rPr>
                  <a:t>   </a:t>
                </a:r>
                <a:r>
                  <a:rPr lang="cs-CZ" sz="800">
                    <a:latin typeface="Arial" panose="020B0604020202020204" pitchFamily="34" charset="0"/>
                    <a:cs typeface="Arial" panose="020B0604020202020204" pitchFamily="34" charset="0"/>
                  </a:rPr>
                  <a:t> </a:t>
                </a:r>
                <a:r>
                  <a:rPr lang="en-US" sz="800" i="1">
                    <a:latin typeface="Arial" panose="020B0604020202020204" pitchFamily="34" charset="0"/>
                    <a:cs typeface="Arial" panose="020B0604020202020204" pitchFamily="34" charset="0"/>
                  </a:rPr>
                  <a:t>Age</a:t>
                </a:r>
                <a:r>
                  <a:rPr lang="cs-CZ" sz="800" i="1">
                    <a:latin typeface="Arial" panose="020B0604020202020204" pitchFamily="34" charset="0"/>
                    <a:cs typeface="Arial" panose="020B0604020202020204" pitchFamily="34" charset="0"/>
                  </a:rPr>
                  <a:t> group (years)</a:t>
                </a:r>
                <a:endParaRPr lang="en-US" sz="800" i="1">
                  <a:latin typeface="Arial" panose="020B0604020202020204" pitchFamily="34" charset="0"/>
                  <a:cs typeface="Arial" panose="020B0604020202020204" pitchFamily="34" charset="0"/>
                </a:endParaRPr>
              </a:p>
            </c:rich>
          </c:tx>
          <c:layout>
            <c:manualLayout>
              <c:xMode val="edge"/>
              <c:yMode val="edge"/>
              <c:x val="0.3358122656109761"/>
              <c:y val="0.9268229262039917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none"/>
        <c:minorTickMark val="none"/>
        <c:tickLblPos val="nextTo"/>
        <c:spPr>
          <a:noFill/>
          <a:ln w="3175" cap="flat" cmpd="sng" algn="ctr">
            <a:solidFill>
              <a:schemeClr val="tx1"/>
            </a:solidFill>
            <a:round/>
          </a:ln>
          <a:effectLst/>
        </c:spPr>
        <c:txPr>
          <a:bodyPr rot="0" spcFirstLastPara="1" vertOverflow="ellipsis" wrap="square" anchor="t" anchorCtr="0"/>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83612416"/>
        <c:crosses val="autoZero"/>
        <c:auto val="1"/>
        <c:lblAlgn val="ctr"/>
        <c:lblOffset val="100"/>
        <c:noMultiLvlLbl val="0"/>
      </c:catAx>
      <c:valAx>
        <c:axId val="83612416"/>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latin typeface="Arial" panose="020B0604020202020204" pitchFamily="34" charset="0"/>
                    <a:cs typeface="Arial" panose="020B0604020202020204" pitchFamily="34" charset="0"/>
                  </a:rPr>
                  <a:t>tis.</a:t>
                </a:r>
                <a:r>
                  <a:rPr lang="cs-CZ" sz="800" b="1">
                    <a:latin typeface="Arial" panose="020B0604020202020204" pitchFamily="34" charset="0"/>
                    <a:cs typeface="Arial" panose="020B0604020202020204" pitchFamily="34" charset="0"/>
                  </a:rPr>
                  <a:t> osob</a:t>
                </a:r>
                <a:r>
                  <a:rPr lang="cs-CZ" sz="800" b="1" baseline="0">
                    <a:latin typeface="Arial" panose="020B0604020202020204" pitchFamily="34" charset="0"/>
                    <a:cs typeface="Arial" panose="020B0604020202020204" pitchFamily="34" charset="0"/>
                  </a:rPr>
                  <a:t>      </a:t>
                </a:r>
                <a:r>
                  <a:rPr lang="cs-CZ" sz="800" b="0" i="1" baseline="0">
                    <a:latin typeface="Arial" panose="020B0604020202020204" pitchFamily="34" charset="0"/>
                    <a:cs typeface="Arial" panose="020B0604020202020204" pitchFamily="34" charset="0"/>
                  </a:rPr>
                  <a:t>P</a:t>
                </a:r>
                <a:r>
                  <a:rPr lang="cs-CZ" sz="800" i="1">
                    <a:latin typeface="Arial" panose="020B0604020202020204" pitchFamily="34" charset="0"/>
                    <a:cs typeface="Arial" panose="020B0604020202020204" pitchFamily="34" charset="0"/>
                  </a:rPr>
                  <a:t>ersons (thous.)</a:t>
                </a:r>
                <a:endParaRPr lang="en-US" sz="800" i="1">
                  <a:latin typeface="Arial" panose="020B0604020202020204" pitchFamily="34" charset="0"/>
                  <a:cs typeface="Arial" panose="020B0604020202020204" pitchFamily="34" charset="0"/>
                </a:endParaRPr>
              </a:p>
            </c:rich>
          </c:tx>
          <c:layout>
            <c:manualLayout>
              <c:xMode val="edge"/>
              <c:yMode val="edge"/>
              <c:x val="1.3464921614527916E-2"/>
              <c:y val="0.1721705426356589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5857139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77246453561691808"/>
          <c:y val="0.10018432582530995"/>
          <c:w val="0.16786188208115005"/>
          <c:h val="0.19082566137101881"/>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20472440944886E-2"/>
          <c:y val="5.0925907361509419E-2"/>
          <c:w val="0.41752665399583672"/>
          <c:h val="0.76569014545769365"/>
        </c:manualLayout>
      </c:layout>
      <c:lineChart>
        <c:grouping val="standard"/>
        <c:varyColors val="0"/>
        <c:ser>
          <c:idx val="0"/>
          <c:order val="0"/>
          <c:tx>
            <c:strRef>
              <c:f>data_grafy!$B$129</c:f>
              <c:strCache>
                <c:ptCount val="1"/>
                <c:pt idx="0">
                  <c:v>III.</c:v>
                </c:pt>
              </c:strCache>
            </c:strRef>
          </c:tx>
          <c:spPr>
            <a:ln w="22225" cap="rnd">
              <a:solidFill>
                <a:srgbClr val="F2B800"/>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data_grafy!$B$130:$B$141</c15:sqref>
                  </c15:fullRef>
                </c:ext>
              </c:extLst>
              <c:f>data_grafy!$B$131:$B$141</c:f>
              <c:numCache>
                <c:formatCode>#\ ##0_ ;\-#\ ##0\ </c:formatCode>
                <c:ptCount val="11"/>
                <c:pt idx="0">
                  <c:v>107332</c:v>
                </c:pt>
                <c:pt idx="1">
                  <c:v>101387</c:v>
                </c:pt>
                <c:pt idx="2">
                  <c:v>96952</c:v>
                </c:pt>
                <c:pt idx="3">
                  <c:v>93755</c:v>
                </c:pt>
                <c:pt idx="4">
                  <c:v>90338</c:v>
                </c:pt>
                <c:pt idx="5">
                  <c:v>89249</c:v>
                </c:pt>
                <c:pt idx="6">
                  <c:v>86806</c:v>
                </c:pt>
                <c:pt idx="7">
                  <c:v>83987</c:v>
                </c:pt>
                <c:pt idx="8">
                  <c:v>81104</c:v>
                </c:pt>
                <c:pt idx="9">
                  <c:v>78349</c:v>
                </c:pt>
                <c:pt idx="10">
                  <c:v>75835</c:v>
                </c:pt>
              </c:numCache>
            </c:numRef>
          </c:val>
          <c:smooth val="0"/>
          <c:extLst>
            <c:ext xmlns:c16="http://schemas.microsoft.com/office/drawing/2014/chart" uri="{C3380CC4-5D6E-409C-BE32-E72D297353CC}">
              <c16:uniqueId val="{00000000-DCBE-4D5E-B3D0-AE591C171418}"/>
            </c:ext>
          </c:extLst>
        </c:ser>
        <c:ser>
          <c:idx val="1"/>
          <c:order val="1"/>
          <c:tx>
            <c:strRef>
              <c:f>data_grafy!$C$129</c:f>
              <c:strCache>
                <c:ptCount val="1"/>
                <c:pt idx="0">
                  <c:v>II.</c:v>
                </c:pt>
              </c:strCache>
            </c:strRef>
          </c:tx>
          <c:spPr>
            <a:ln w="22225" cap="rnd">
              <a:solidFill>
                <a:srgbClr val="6AA343"/>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data_grafy!$C$130:$C$141</c15:sqref>
                  </c15:fullRef>
                </c:ext>
              </c:extLst>
              <c:f>data_grafy!$C$131:$C$141</c:f>
              <c:numCache>
                <c:formatCode>#\ ##0_ ;\-#\ ##0\ </c:formatCode>
                <c:ptCount val="11"/>
                <c:pt idx="0">
                  <c:v>26833</c:v>
                </c:pt>
                <c:pt idx="1">
                  <c:v>28878</c:v>
                </c:pt>
                <c:pt idx="2">
                  <c:v>30526</c:v>
                </c:pt>
                <c:pt idx="3">
                  <c:v>31671</c:v>
                </c:pt>
                <c:pt idx="4">
                  <c:v>32507</c:v>
                </c:pt>
                <c:pt idx="5">
                  <c:v>34143</c:v>
                </c:pt>
                <c:pt idx="6">
                  <c:v>35549</c:v>
                </c:pt>
                <c:pt idx="7">
                  <c:v>36613</c:v>
                </c:pt>
                <c:pt idx="8">
                  <c:v>37596</c:v>
                </c:pt>
                <c:pt idx="9">
                  <c:v>38921</c:v>
                </c:pt>
                <c:pt idx="10">
                  <c:v>39610</c:v>
                </c:pt>
              </c:numCache>
            </c:numRef>
          </c:val>
          <c:smooth val="0"/>
          <c:extLst>
            <c:ext xmlns:c16="http://schemas.microsoft.com/office/drawing/2014/chart" uri="{C3380CC4-5D6E-409C-BE32-E72D297353CC}">
              <c16:uniqueId val="{00000001-DCBE-4D5E-B3D0-AE591C171418}"/>
            </c:ext>
          </c:extLst>
        </c:ser>
        <c:ser>
          <c:idx val="2"/>
          <c:order val="2"/>
          <c:tx>
            <c:strRef>
              <c:f>data_grafy!$D$129</c:f>
              <c:strCache>
                <c:ptCount val="1"/>
                <c:pt idx="0">
                  <c:v>I.</c:v>
                </c:pt>
              </c:strCache>
            </c:strRef>
          </c:tx>
          <c:spPr>
            <a:ln w="22225" cap="rnd">
              <a:solidFill>
                <a:srgbClr val="808080"/>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data_grafy!$D$130:$D$141</c15:sqref>
                  </c15:fullRef>
                </c:ext>
              </c:extLst>
              <c:f>data_grafy!$D$131:$D$141</c:f>
              <c:numCache>
                <c:formatCode>#\ ##0_ ;\-#\ ##0\ </c:formatCode>
                <c:ptCount val="11"/>
                <c:pt idx="0">
                  <c:v>75754</c:v>
                </c:pt>
                <c:pt idx="1">
                  <c:v>77819</c:v>
                </c:pt>
                <c:pt idx="2">
                  <c:v>79626</c:v>
                </c:pt>
                <c:pt idx="3">
                  <c:v>81115</c:v>
                </c:pt>
                <c:pt idx="4">
                  <c:v>81832</c:v>
                </c:pt>
                <c:pt idx="5">
                  <c:v>84438</c:v>
                </c:pt>
                <c:pt idx="6">
                  <c:v>86699</c:v>
                </c:pt>
                <c:pt idx="7">
                  <c:v>89203</c:v>
                </c:pt>
                <c:pt idx="8">
                  <c:v>91452</c:v>
                </c:pt>
                <c:pt idx="9">
                  <c:v>94502</c:v>
                </c:pt>
                <c:pt idx="10">
                  <c:v>96467</c:v>
                </c:pt>
              </c:numCache>
            </c:numRef>
          </c:val>
          <c:smooth val="0"/>
          <c:extLst>
            <c:ext xmlns:c16="http://schemas.microsoft.com/office/drawing/2014/chart" uri="{C3380CC4-5D6E-409C-BE32-E72D297353CC}">
              <c16:uniqueId val="{00000002-DCBE-4D5E-B3D0-AE591C171418}"/>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3982046709785062"/>
          <c:y val="0.93691975675960482"/>
          <c:w val="0.25386297402479863"/>
          <c:h val="6.2639601767632891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30469442322819E-2"/>
          <c:y val="4.2429092442509857E-2"/>
          <c:w val="0.89313906111535435"/>
          <c:h val="0.84921656231866893"/>
        </c:manualLayout>
      </c:layout>
      <c:lineChart>
        <c:grouping val="standard"/>
        <c:varyColors val="0"/>
        <c:ser>
          <c:idx val="0"/>
          <c:order val="0"/>
          <c:tx>
            <c:strRef>
              <c:f>data_grafy!$E$129</c:f>
              <c:strCache>
                <c:ptCount val="1"/>
                <c:pt idx="0">
                  <c:v>III.</c:v>
                </c:pt>
              </c:strCache>
            </c:strRef>
          </c:tx>
          <c:spPr>
            <a:ln w="22225" cap="rnd">
              <a:solidFill>
                <a:srgbClr val="F2B800"/>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data_grafy!$E$130:$E$141</c15:sqref>
                  </c15:fullRef>
                </c:ext>
              </c:extLst>
              <c:f>data_grafy!$E$131:$E$141</c:f>
              <c:numCache>
                <c:formatCode>#\ ##0_ ;\-#\ ##0\ </c:formatCode>
                <c:ptCount val="11"/>
                <c:pt idx="0">
                  <c:v>120308</c:v>
                </c:pt>
                <c:pt idx="1">
                  <c:v>114453</c:v>
                </c:pt>
                <c:pt idx="2">
                  <c:v>109532</c:v>
                </c:pt>
                <c:pt idx="3">
                  <c:v>105622</c:v>
                </c:pt>
                <c:pt idx="4">
                  <c:v>102070</c:v>
                </c:pt>
                <c:pt idx="5">
                  <c:v>101588</c:v>
                </c:pt>
                <c:pt idx="6">
                  <c:v>98651</c:v>
                </c:pt>
                <c:pt idx="7">
                  <c:v>95121</c:v>
                </c:pt>
                <c:pt idx="8">
                  <c:v>92260</c:v>
                </c:pt>
                <c:pt idx="9">
                  <c:v>89630</c:v>
                </c:pt>
                <c:pt idx="10">
                  <c:v>86976</c:v>
                </c:pt>
              </c:numCache>
            </c:numRef>
          </c:val>
          <c:smooth val="0"/>
          <c:extLst>
            <c:ext xmlns:c16="http://schemas.microsoft.com/office/drawing/2014/chart" uri="{C3380CC4-5D6E-409C-BE32-E72D297353CC}">
              <c16:uniqueId val="{00000000-EB46-4020-B488-20513BB2F1E7}"/>
            </c:ext>
          </c:extLst>
        </c:ser>
        <c:ser>
          <c:idx val="1"/>
          <c:order val="1"/>
          <c:tx>
            <c:strRef>
              <c:f>data_grafy!$F$129</c:f>
              <c:strCache>
                <c:ptCount val="1"/>
                <c:pt idx="0">
                  <c:v>II.</c:v>
                </c:pt>
              </c:strCache>
            </c:strRef>
          </c:tx>
          <c:spPr>
            <a:ln w="22225" cap="rnd">
              <a:solidFill>
                <a:srgbClr val="6AA343"/>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data_grafy!$F$130:$F$141</c15:sqref>
                  </c15:fullRef>
                </c:ext>
              </c:extLst>
              <c:f>data_grafy!$F$131:$F$141</c:f>
              <c:numCache>
                <c:formatCode>#\ ##0_ ;\-#\ ##0\ </c:formatCode>
                <c:ptCount val="11"/>
                <c:pt idx="0">
                  <c:v>31201</c:v>
                </c:pt>
                <c:pt idx="1">
                  <c:v>33734</c:v>
                </c:pt>
                <c:pt idx="2">
                  <c:v>35090</c:v>
                </c:pt>
                <c:pt idx="3">
                  <c:v>35593</c:v>
                </c:pt>
                <c:pt idx="4">
                  <c:v>35856</c:v>
                </c:pt>
                <c:pt idx="5">
                  <c:v>36888</c:v>
                </c:pt>
                <c:pt idx="6">
                  <c:v>37159</c:v>
                </c:pt>
                <c:pt idx="7">
                  <c:v>37497</c:v>
                </c:pt>
                <c:pt idx="8">
                  <c:v>37682</c:v>
                </c:pt>
                <c:pt idx="9">
                  <c:v>37705</c:v>
                </c:pt>
                <c:pt idx="10">
                  <c:v>37630</c:v>
                </c:pt>
              </c:numCache>
            </c:numRef>
          </c:val>
          <c:smooth val="0"/>
          <c:extLst>
            <c:ext xmlns:c16="http://schemas.microsoft.com/office/drawing/2014/chart" uri="{C3380CC4-5D6E-409C-BE32-E72D297353CC}">
              <c16:uniqueId val="{00000001-EB46-4020-B488-20513BB2F1E7}"/>
            </c:ext>
          </c:extLst>
        </c:ser>
        <c:ser>
          <c:idx val="2"/>
          <c:order val="2"/>
          <c:tx>
            <c:strRef>
              <c:f>data_grafy!$G$129</c:f>
              <c:strCache>
                <c:ptCount val="1"/>
                <c:pt idx="0">
                  <c:v>I.</c:v>
                </c:pt>
              </c:strCache>
            </c:strRef>
          </c:tx>
          <c:spPr>
            <a:ln w="22225" cap="rnd">
              <a:solidFill>
                <a:srgbClr val="808080"/>
              </a:solidFill>
              <a:round/>
            </a:ln>
            <a:effectLst/>
          </c:spPr>
          <c:marker>
            <c:symbol val="none"/>
          </c:marker>
          <c:cat>
            <c:numRef>
              <c:extLst>
                <c:ext xmlns:c15="http://schemas.microsoft.com/office/drawing/2012/chart" uri="{02D57815-91ED-43cb-92C2-25804820EDAC}">
                  <c15:fullRef>
                    <c15:sqref>data_grafy!$A$130:$A$141</c15:sqref>
                  </c15:fullRef>
                </c:ext>
              </c:extLst>
              <c:f>data_grafy!$A$131:$A$141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data_grafy!$G$130:$G$141</c15:sqref>
                  </c15:fullRef>
                </c:ext>
              </c:extLst>
              <c:f>data_grafy!$G$131:$G$141</c:f>
              <c:numCache>
                <c:formatCode>#\ ##0_ ;\-#\ ##0\ </c:formatCode>
                <c:ptCount val="11"/>
                <c:pt idx="0">
                  <c:v>83605</c:v>
                </c:pt>
                <c:pt idx="1">
                  <c:v>82238</c:v>
                </c:pt>
                <c:pt idx="2">
                  <c:v>81688</c:v>
                </c:pt>
                <c:pt idx="3">
                  <c:v>80542</c:v>
                </c:pt>
                <c:pt idx="4">
                  <c:v>79052</c:v>
                </c:pt>
                <c:pt idx="5">
                  <c:v>79482</c:v>
                </c:pt>
                <c:pt idx="6">
                  <c:v>79378</c:v>
                </c:pt>
                <c:pt idx="7">
                  <c:v>79066</c:v>
                </c:pt>
                <c:pt idx="8">
                  <c:v>78889</c:v>
                </c:pt>
                <c:pt idx="9">
                  <c:v>78532</c:v>
                </c:pt>
                <c:pt idx="10">
                  <c:v>78117</c:v>
                </c:pt>
              </c:numCache>
            </c:numRef>
          </c:val>
          <c:smooth val="0"/>
          <c:extLst>
            <c:ext xmlns:c16="http://schemas.microsoft.com/office/drawing/2014/chart" uri="{C3380CC4-5D6E-409C-BE32-E72D297353CC}">
              <c16:uniqueId val="{00000002-EB46-4020-B488-20513BB2F1E7}"/>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solidFill>
            <a:schemeClr val="bg1"/>
          </a:solid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6640393625582"/>
          <c:y val="3.2206119162640899E-2"/>
          <c:w val="0.83012452404353121"/>
          <c:h val="0.71643931726882693"/>
        </c:manualLayout>
      </c:layout>
      <c:barChart>
        <c:barDir val="bar"/>
        <c:grouping val="stacked"/>
        <c:varyColors val="0"/>
        <c:ser>
          <c:idx val="0"/>
          <c:order val="0"/>
          <c:tx>
            <c:strRef>
              <c:f>data_grafy!$C$146</c:f>
              <c:strCache>
                <c:ptCount val="1"/>
                <c:pt idx="0">
                  <c:v>III.</c:v>
                </c:pt>
              </c:strCache>
            </c:strRef>
          </c:tx>
          <c:spPr>
            <a:solidFill>
              <a:srgbClr val="FFD966"/>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data_grafy!$A$147:$B$150</c:f>
              <c:multiLvlStrCache>
                <c:ptCount val="4"/>
                <c:lvl>
                  <c:pt idx="0">
                    <c:v>muži
Men</c:v>
                  </c:pt>
                  <c:pt idx="1">
                    <c:v>ženy
Women</c:v>
                  </c:pt>
                  <c:pt idx="2">
                    <c:v>muži
Men</c:v>
                  </c:pt>
                  <c:pt idx="3">
                    <c:v>ženy
Women</c:v>
                  </c:pt>
                </c:lvl>
                <c:lvl>
                  <c:pt idx="0">
                    <c:v>2010</c:v>
                  </c:pt>
                  <c:pt idx="2">
                    <c:v>2021</c:v>
                  </c:pt>
                </c:lvl>
              </c:multiLvlStrCache>
            </c:multiLvlStrRef>
          </c:cat>
          <c:val>
            <c:numRef>
              <c:f>data_grafy!$C$147:$C$150</c:f>
              <c:numCache>
                <c:formatCode>#\ ##0.0_ ;\-#\ ##0.0\ </c:formatCode>
                <c:ptCount val="4"/>
                <c:pt idx="0">
                  <c:v>52.303627367149851</c:v>
                </c:pt>
                <c:pt idx="1">
                  <c:v>52.367852946266723</c:v>
                </c:pt>
                <c:pt idx="2">
                  <c:v>42.903863893095505</c:v>
                </c:pt>
                <c:pt idx="3">
                  <c:v>35.786081014760846</c:v>
                </c:pt>
              </c:numCache>
            </c:numRef>
          </c:val>
          <c:extLst>
            <c:ext xmlns:c16="http://schemas.microsoft.com/office/drawing/2014/chart" uri="{C3380CC4-5D6E-409C-BE32-E72D297353CC}">
              <c16:uniqueId val="{00000000-5F58-4BA3-9868-75368A994EA1}"/>
            </c:ext>
          </c:extLst>
        </c:ser>
        <c:ser>
          <c:idx val="1"/>
          <c:order val="1"/>
          <c:tx>
            <c:strRef>
              <c:f>data_grafy!$D$146</c:f>
              <c:strCache>
                <c:ptCount val="1"/>
                <c:pt idx="0">
                  <c:v>II.</c:v>
                </c:pt>
              </c:strCache>
            </c:strRef>
          </c:tx>
          <c:spPr>
            <a:solidFill>
              <a:srgbClr val="A9D18E"/>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data_grafy!$A$147:$B$150</c:f>
              <c:multiLvlStrCache>
                <c:ptCount val="4"/>
                <c:lvl>
                  <c:pt idx="0">
                    <c:v>muži
Men</c:v>
                  </c:pt>
                  <c:pt idx="1">
                    <c:v>ženy
Women</c:v>
                  </c:pt>
                  <c:pt idx="2">
                    <c:v>muži
Men</c:v>
                  </c:pt>
                  <c:pt idx="3">
                    <c:v>ženy
Women</c:v>
                  </c:pt>
                </c:lvl>
                <c:lvl>
                  <c:pt idx="0">
                    <c:v>2010</c:v>
                  </c:pt>
                  <c:pt idx="2">
                    <c:v>2021</c:v>
                  </c:pt>
                </c:lvl>
              </c:multiLvlStrCache>
            </c:multiLvlStrRef>
          </c:cat>
          <c:val>
            <c:numRef>
              <c:f>data_grafy!$D$147:$D$150</c:f>
              <c:numCache>
                <c:formatCode>#\ ##0.0_ ;\-#\ ##0.0\ </c:formatCode>
                <c:ptCount val="4"/>
                <c:pt idx="0">
                  <c:v>11.87941466103103</c:v>
                </c:pt>
                <c:pt idx="1">
                  <c:v>11.686235573813796</c:v>
                </c:pt>
                <c:pt idx="2">
                  <c:v>18.562274630900294</c:v>
                </c:pt>
                <c:pt idx="3">
                  <c:v>18.691721091773942</c:v>
                </c:pt>
              </c:numCache>
            </c:numRef>
          </c:val>
          <c:extLst>
            <c:ext xmlns:c16="http://schemas.microsoft.com/office/drawing/2014/chart" uri="{C3380CC4-5D6E-409C-BE32-E72D297353CC}">
              <c16:uniqueId val="{00000001-5F58-4BA3-9868-75368A994EA1}"/>
            </c:ext>
          </c:extLst>
        </c:ser>
        <c:ser>
          <c:idx val="2"/>
          <c:order val="2"/>
          <c:tx>
            <c:strRef>
              <c:f>data_grafy!$E$146</c:f>
              <c:strCache>
                <c:ptCount val="1"/>
                <c:pt idx="0">
                  <c:v>I.</c:v>
                </c:pt>
              </c:strCache>
            </c:strRef>
          </c:tx>
          <c:spPr>
            <a:solidFill>
              <a:srgbClr val="B2B2B2"/>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data_grafy!$A$147:$B$150</c:f>
              <c:multiLvlStrCache>
                <c:ptCount val="4"/>
                <c:lvl>
                  <c:pt idx="0">
                    <c:v>muži
Men</c:v>
                  </c:pt>
                  <c:pt idx="1">
                    <c:v>ženy
Women</c:v>
                  </c:pt>
                  <c:pt idx="2">
                    <c:v>muži
Men</c:v>
                  </c:pt>
                  <c:pt idx="3">
                    <c:v>ženy
Women</c:v>
                  </c:pt>
                </c:lvl>
                <c:lvl>
                  <c:pt idx="0">
                    <c:v>2010</c:v>
                  </c:pt>
                  <c:pt idx="2">
                    <c:v>2021</c:v>
                  </c:pt>
                </c:lvl>
              </c:multiLvlStrCache>
            </c:multiLvlStrRef>
          </c:cat>
          <c:val>
            <c:numRef>
              <c:f>data_grafy!$E$147:$E$150</c:f>
              <c:numCache>
                <c:formatCode>#\ ##0.0_ ;\-#\ ##0.0\ </c:formatCode>
                <c:ptCount val="4"/>
                <c:pt idx="0">
                  <c:v>35.816957971819114</c:v>
                </c:pt>
                <c:pt idx="1">
                  <c:v>35.945911479919481</c:v>
                </c:pt>
                <c:pt idx="2">
                  <c:v>38.533861476004205</c:v>
                </c:pt>
                <c:pt idx="3">
                  <c:v>45.522197893465211</c:v>
                </c:pt>
              </c:numCache>
            </c:numRef>
          </c:val>
          <c:extLst>
            <c:ext xmlns:c16="http://schemas.microsoft.com/office/drawing/2014/chart" uri="{C3380CC4-5D6E-409C-BE32-E72D297353CC}">
              <c16:uniqueId val="{00000002-5F58-4BA3-9868-75368A994EA1}"/>
            </c:ext>
          </c:extLst>
        </c:ser>
        <c:dLbls>
          <c:showLegendKey val="0"/>
          <c:showVal val="0"/>
          <c:showCatName val="0"/>
          <c:showSerName val="0"/>
          <c:showPercent val="0"/>
          <c:showBubbleSize val="0"/>
        </c:dLbls>
        <c:gapWidth val="40"/>
        <c:overlap val="100"/>
        <c:axId val="1740455072"/>
        <c:axId val="1740455904"/>
      </c:barChart>
      <c:catAx>
        <c:axId val="174045507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904"/>
        <c:crosses val="autoZero"/>
        <c:auto val="1"/>
        <c:lblAlgn val="ctr"/>
        <c:lblOffset val="100"/>
        <c:noMultiLvlLbl val="0"/>
      </c:catAx>
      <c:valAx>
        <c:axId val="1740455904"/>
        <c:scaling>
          <c:orientation val="minMax"/>
          <c:max val="100"/>
        </c:scaling>
        <c:delete val="0"/>
        <c:axPos val="b"/>
        <c:majorGridlines>
          <c:spPr>
            <a:ln w="9525" cap="flat" cmpd="sng" algn="ctr">
              <a:solidFill>
                <a:sysClr val="windowText" lastClr="000000"/>
              </a:solidFill>
              <a:round/>
            </a:ln>
            <a:effectLst/>
          </c:spPr>
        </c:majorGridlines>
        <c:minorGridlines>
          <c:spPr>
            <a:ln w="9525" cap="flat" cmpd="sng" algn="ctr">
              <a:solidFill>
                <a:sysClr val="windowText" lastClr="000000"/>
              </a:solidFill>
              <a:round/>
            </a:ln>
            <a:effectLst/>
          </c:spPr>
        </c:min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072"/>
        <c:crosses val="autoZero"/>
        <c:crossBetween val="between"/>
        <c:majorUnit val="20"/>
        <c:minorUnit val="10"/>
      </c:valAx>
      <c:spPr>
        <a:noFill/>
        <a:ln>
          <a:solidFill>
            <a:sysClr val="windowText" lastClr="000000"/>
          </a:solidFill>
        </a:ln>
        <a:effectLst/>
      </c:spPr>
    </c:plotArea>
    <c:legend>
      <c:legendPos val="b"/>
      <c:layout>
        <c:manualLayout>
          <c:xMode val="edge"/>
          <c:yMode val="edge"/>
          <c:x val="0.37218047225962037"/>
          <c:y val="0.88072355189995322"/>
          <c:w val="0.29844719623449706"/>
          <c:h val="9.5623771666222879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28872299267088E-2"/>
          <c:y val="5.4624446179671028E-2"/>
          <c:w val="0.47276916510003725"/>
          <c:h val="0.6571777030316418"/>
        </c:manualLayout>
      </c:layout>
      <c:barChart>
        <c:barDir val="col"/>
        <c:grouping val="clustered"/>
        <c:varyColors val="0"/>
        <c:ser>
          <c:idx val="0"/>
          <c:order val="0"/>
          <c:tx>
            <c:strRef>
              <c:f>data_grafy!$B$156</c:f>
              <c:strCache>
                <c:ptCount val="1"/>
                <c:pt idx="0">
                  <c:v>ženy  
Women</c:v>
                </c:pt>
              </c:strCache>
            </c:strRef>
          </c:tx>
          <c:spPr>
            <a:solidFill>
              <a:srgbClr val="BD1B21"/>
            </a:solidFill>
            <a:ln w="3175">
              <a:solidFill>
                <a:sysClr val="windowText" lastClr="000000"/>
              </a:solidFill>
            </a:ln>
            <a:effectLst/>
          </c:spPr>
          <c:invertIfNegative val="0"/>
          <c:cat>
            <c:strRef>
              <c:f>data_grafy!$A$157:$A$164</c:f>
              <c:strCache>
                <c:ptCount val="8"/>
                <c:pt idx="0">
                  <c:v>20–24</c:v>
                </c:pt>
                <c:pt idx="1">
                  <c:v>25–29</c:v>
                </c:pt>
                <c:pt idx="2">
                  <c:v>30–34</c:v>
                </c:pt>
                <c:pt idx="3">
                  <c:v>35–39</c:v>
                </c:pt>
                <c:pt idx="4">
                  <c:v>40–44</c:v>
                </c:pt>
                <c:pt idx="5">
                  <c:v>45–49</c:v>
                </c:pt>
                <c:pt idx="6">
                  <c:v>50–54</c:v>
                </c:pt>
                <c:pt idx="7">
                  <c:v>55–59</c:v>
                </c:pt>
              </c:strCache>
            </c:strRef>
          </c:cat>
          <c:val>
            <c:numRef>
              <c:f>data_grafy!$B$157:$B$164</c:f>
              <c:numCache>
                <c:formatCode>#\ ##0_ ;\-#\ ##0\ </c:formatCode>
                <c:ptCount val="8"/>
                <c:pt idx="0">
                  <c:v>3802</c:v>
                </c:pt>
                <c:pt idx="1">
                  <c:v>6038</c:v>
                </c:pt>
                <c:pt idx="2">
                  <c:v>8638</c:v>
                </c:pt>
                <c:pt idx="3">
                  <c:v>11612</c:v>
                </c:pt>
                <c:pt idx="4">
                  <c:v>20189</c:v>
                </c:pt>
                <c:pt idx="5">
                  <c:v>32591</c:v>
                </c:pt>
                <c:pt idx="6">
                  <c:v>37717</c:v>
                </c:pt>
                <c:pt idx="7">
                  <c:v>52374</c:v>
                </c:pt>
              </c:numCache>
            </c:numRef>
          </c:val>
          <c:extLst>
            <c:ext xmlns:c16="http://schemas.microsoft.com/office/drawing/2014/chart" uri="{C3380CC4-5D6E-409C-BE32-E72D297353CC}">
              <c16:uniqueId val="{00000000-93B4-4740-9AAA-451CBA204491}"/>
            </c:ext>
          </c:extLst>
        </c:ser>
        <c:ser>
          <c:idx val="1"/>
          <c:order val="1"/>
          <c:tx>
            <c:strRef>
              <c:f>data_grafy!$C$156</c:f>
              <c:strCache>
                <c:ptCount val="1"/>
                <c:pt idx="0">
                  <c:v>muži  
Men</c:v>
                </c:pt>
              </c:strCache>
            </c:strRef>
          </c:tx>
          <c:spPr>
            <a:solidFill>
              <a:srgbClr val="0071BC"/>
            </a:solidFill>
            <a:ln w="3175">
              <a:solidFill>
                <a:sysClr val="windowText" lastClr="000000"/>
              </a:solidFill>
            </a:ln>
            <a:effectLst/>
          </c:spPr>
          <c:invertIfNegative val="0"/>
          <c:cat>
            <c:strRef>
              <c:f>data_grafy!$A$157:$A$164</c:f>
              <c:strCache>
                <c:ptCount val="8"/>
                <c:pt idx="0">
                  <c:v>20–24</c:v>
                </c:pt>
                <c:pt idx="1">
                  <c:v>25–29</c:v>
                </c:pt>
                <c:pt idx="2">
                  <c:v>30–34</c:v>
                </c:pt>
                <c:pt idx="3">
                  <c:v>35–39</c:v>
                </c:pt>
                <c:pt idx="4">
                  <c:v>40–44</c:v>
                </c:pt>
                <c:pt idx="5">
                  <c:v>45–49</c:v>
                </c:pt>
                <c:pt idx="6">
                  <c:v>50–54</c:v>
                </c:pt>
                <c:pt idx="7">
                  <c:v>55–59</c:v>
                </c:pt>
              </c:strCache>
            </c:strRef>
          </c:cat>
          <c:val>
            <c:numRef>
              <c:f>data_grafy!$C$157:$C$164</c:f>
              <c:numCache>
                <c:formatCode>#\ ##0_ ;\-#\ ##0\ </c:formatCode>
                <c:ptCount val="8"/>
                <c:pt idx="0">
                  <c:v>5346</c:v>
                </c:pt>
                <c:pt idx="1">
                  <c:v>7982</c:v>
                </c:pt>
                <c:pt idx="2">
                  <c:v>10250</c:v>
                </c:pt>
                <c:pt idx="3">
                  <c:v>13124</c:v>
                </c:pt>
                <c:pt idx="4">
                  <c:v>19566</c:v>
                </c:pt>
                <c:pt idx="5">
                  <c:v>27154</c:v>
                </c:pt>
                <c:pt idx="6">
                  <c:v>29867</c:v>
                </c:pt>
                <c:pt idx="7">
                  <c:v>42494</c:v>
                </c:pt>
              </c:numCache>
            </c:numRef>
          </c:val>
          <c:extLst>
            <c:ext xmlns:c16="http://schemas.microsoft.com/office/drawing/2014/chart" uri="{C3380CC4-5D6E-409C-BE32-E72D297353CC}">
              <c16:uniqueId val="{00000001-93B4-4740-9AAA-451CBA204491}"/>
            </c:ext>
          </c:extLst>
        </c:ser>
        <c:dLbls>
          <c:showLegendKey val="0"/>
          <c:showVal val="0"/>
          <c:showCatName val="0"/>
          <c:showSerName val="0"/>
          <c:showPercent val="0"/>
          <c:showBubbleSize val="0"/>
        </c:dLbls>
        <c:gapWidth val="66"/>
        <c:axId val="252121888"/>
        <c:axId val="253185248"/>
      </c:bar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max val="60000"/>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10000"/>
        <c:dispUnits>
          <c:builtInUnit val="thousands"/>
        </c:dispUnits>
      </c:valAx>
      <c:spPr>
        <a:noFill/>
        <a:ln w="3175">
          <a:solidFill>
            <a:sysClr val="windowText" lastClr="000000"/>
          </a:solidFill>
        </a:ln>
        <a:effectLst/>
      </c:spPr>
    </c:plotArea>
    <c:legend>
      <c:legendPos val="b"/>
      <c:layout>
        <c:manualLayout>
          <c:xMode val="edge"/>
          <c:yMode val="edge"/>
          <c:x val="0.38877330890131145"/>
          <c:y val="0.84581059807680126"/>
          <c:w val="0.29440372721575891"/>
          <c:h val="9.0847997962082691E-2"/>
        </c:manualLayout>
      </c:layout>
      <c:overlay val="0"/>
      <c:spPr>
        <a:solidFill>
          <a:sysClr val="window" lastClr="FFFFFF"/>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30296212973373E-2"/>
          <c:y val="4.00790264853257E-2"/>
          <c:w val="0.90393925759280092"/>
          <c:h val="0.75984574551586959"/>
        </c:manualLayout>
      </c:layout>
      <c:lineChart>
        <c:grouping val="standard"/>
        <c:varyColors val="0"/>
        <c:ser>
          <c:idx val="2"/>
          <c:order val="0"/>
          <c:tx>
            <c:strRef>
              <c:f>data_grafy!$D$156</c:f>
              <c:strCache>
                <c:ptCount val="1"/>
                <c:pt idx="0">
                  <c:v>(%) ženy 
(%) Women</c:v>
                </c:pt>
              </c:strCache>
            </c:strRef>
          </c:tx>
          <c:spPr>
            <a:ln w="22225" cap="rnd">
              <a:solidFill>
                <a:srgbClr val="C00000"/>
              </a:solidFill>
              <a:round/>
            </a:ln>
            <a:effectLst/>
          </c:spPr>
          <c:marker>
            <c:symbol val="none"/>
          </c:marker>
          <c:cat>
            <c:strRef>
              <c:f>data_grafy!$A$157:$A$164</c:f>
              <c:strCache>
                <c:ptCount val="8"/>
                <c:pt idx="0">
                  <c:v>20–24</c:v>
                </c:pt>
                <c:pt idx="1">
                  <c:v>25–29</c:v>
                </c:pt>
                <c:pt idx="2">
                  <c:v>30–34</c:v>
                </c:pt>
                <c:pt idx="3">
                  <c:v>35–39</c:v>
                </c:pt>
                <c:pt idx="4">
                  <c:v>40–44</c:v>
                </c:pt>
                <c:pt idx="5">
                  <c:v>45–49</c:v>
                </c:pt>
                <c:pt idx="6">
                  <c:v>50–54</c:v>
                </c:pt>
                <c:pt idx="7">
                  <c:v>55–59</c:v>
                </c:pt>
              </c:strCache>
            </c:strRef>
          </c:cat>
          <c:val>
            <c:numRef>
              <c:f>data_grafy!$D$157:$D$164</c:f>
              <c:numCache>
                <c:formatCode>0.0</c:formatCode>
                <c:ptCount val="8"/>
                <c:pt idx="0">
                  <c:v>0.89262635487928865</c:v>
                </c:pt>
                <c:pt idx="1">
                  <c:v>1.0201367275822626</c:v>
                </c:pt>
                <c:pt idx="2">
                  <c:v>1.1081835089894605</c:v>
                </c:pt>
                <c:pt idx="3">
                  <c:v>1.3548443867589879</c:v>
                </c:pt>
                <c:pt idx="4">
                  <c:v>1.7848768305614531</c:v>
                </c:pt>
                <c:pt idx="5">
                  <c:v>2.3493018199931566</c:v>
                </c:pt>
                <c:pt idx="6">
                  <c:v>3.3309040266495926</c:v>
                </c:pt>
                <c:pt idx="7">
                  <c:v>4.6571802067592527</c:v>
                </c:pt>
              </c:numCache>
            </c:numRef>
          </c:val>
          <c:smooth val="0"/>
          <c:extLst>
            <c:ext xmlns:c16="http://schemas.microsoft.com/office/drawing/2014/chart" uri="{C3380CC4-5D6E-409C-BE32-E72D297353CC}">
              <c16:uniqueId val="{00000000-AD8B-4DD1-BC20-7A3D3E43EAC9}"/>
            </c:ext>
          </c:extLst>
        </c:ser>
        <c:ser>
          <c:idx val="3"/>
          <c:order val="1"/>
          <c:tx>
            <c:strRef>
              <c:f>data_grafy!$E$156</c:f>
              <c:strCache>
                <c:ptCount val="1"/>
                <c:pt idx="0">
                  <c:v>(%) muži 
(%)  Men</c:v>
                </c:pt>
              </c:strCache>
            </c:strRef>
          </c:tx>
          <c:spPr>
            <a:ln w="22225" cap="rnd">
              <a:solidFill>
                <a:srgbClr val="3259A0"/>
              </a:solidFill>
              <a:round/>
            </a:ln>
            <a:effectLst/>
          </c:spPr>
          <c:marker>
            <c:symbol val="none"/>
          </c:marker>
          <c:cat>
            <c:strRef>
              <c:f>data_grafy!$A$157:$A$164</c:f>
              <c:strCache>
                <c:ptCount val="8"/>
                <c:pt idx="0">
                  <c:v>20–24</c:v>
                </c:pt>
                <c:pt idx="1">
                  <c:v>25–29</c:v>
                </c:pt>
                <c:pt idx="2">
                  <c:v>30–34</c:v>
                </c:pt>
                <c:pt idx="3">
                  <c:v>35–39</c:v>
                </c:pt>
                <c:pt idx="4">
                  <c:v>40–44</c:v>
                </c:pt>
                <c:pt idx="5">
                  <c:v>45–49</c:v>
                </c:pt>
                <c:pt idx="6">
                  <c:v>50–54</c:v>
                </c:pt>
                <c:pt idx="7">
                  <c:v>55–59</c:v>
                </c:pt>
              </c:strCache>
            </c:strRef>
          </c:cat>
          <c:val>
            <c:numRef>
              <c:f>data_grafy!$E$157:$E$164</c:f>
              <c:numCache>
                <c:formatCode>0.0</c:formatCode>
                <c:ptCount val="8"/>
                <c:pt idx="0">
                  <c:v>1.2929947189831805</c:v>
                </c:pt>
                <c:pt idx="1">
                  <c:v>1.46823203125732</c:v>
                </c:pt>
                <c:pt idx="2">
                  <c:v>1.4816893957999908</c:v>
                </c:pt>
                <c:pt idx="3">
                  <c:v>1.7117838481516841</c:v>
                </c:pt>
                <c:pt idx="4">
                  <c:v>1.9940842023880363</c:v>
                </c:pt>
                <c:pt idx="5">
                  <c:v>2.3301815356017741</c:v>
                </c:pt>
                <c:pt idx="6">
                  <c:v>3.1743552756370579</c:v>
                </c:pt>
                <c:pt idx="7">
                  <c:v>4.6879136241281358</c:v>
                </c:pt>
              </c:numCache>
            </c:numRef>
          </c:val>
          <c:smooth val="0"/>
          <c:extLst>
            <c:ext xmlns:c16="http://schemas.microsoft.com/office/drawing/2014/chart" uri="{C3380CC4-5D6E-409C-BE32-E72D297353CC}">
              <c16:uniqueId val="{00000001-AD8B-4DD1-BC20-7A3D3E43EAC9}"/>
            </c:ext>
          </c:extLst>
        </c:ser>
        <c:dLbls>
          <c:showLegendKey val="0"/>
          <c:showVal val="0"/>
          <c:showCatName val="0"/>
          <c:showSerName val="0"/>
          <c:showPercent val="0"/>
          <c:showBubbleSize val="0"/>
        </c:dLbls>
        <c:smooth val="0"/>
        <c:axId val="252121888"/>
        <c:axId val="253185248"/>
      </c:line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max val="6"/>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1"/>
      </c:valAx>
      <c:spPr>
        <a:noFill/>
        <a:ln w="3175">
          <a:solidFill>
            <a:sysClr val="windowText" lastClr="000000"/>
          </a:solidFill>
        </a:ln>
        <a:effectLst/>
      </c:spPr>
    </c:plotArea>
    <c:legend>
      <c:legendPos val="r"/>
      <c:legendEntry>
        <c:idx val="0"/>
        <c:delete val="1"/>
      </c:legendEntry>
      <c:legendEntry>
        <c:idx val="1"/>
        <c:delete val="1"/>
      </c:legendEntry>
      <c:layout>
        <c:manualLayout>
          <c:xMode val="edge"/>
          <c:yMode val="edge"/>
          <c:x val="0.13533649823826666"/>
          <c:y val="9.9497624780373523E-2"/>
          <c:w val="2.676659528907923E-2"/>
          <c:h val="1.453487817597579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163751104715971E-2"/>
          <c:y val="3.6342980439177733E-2"/>
          <c:w val="0.90321489001692046"/>
          <c:h val="0.7473765680857607"/>
        </c:manualLayout>
      </c:layout>
      <c:barChart>
        <c:barDir val="col"/>
        <c:grouping val="clustered"/>
        <c:varyColors val="0"/>
        <c:ser>
          <c:idx val="0"/>
          <c:order val="0"/>
          <c:tx>
            <c:strRef>
              <c:f>data_grafy!$B$169</c:f>
              <c:strCache>
                <c:ptCount val="1"/>
                <c:pt idx="0">
                  <c:v>ženy 
 Women</c:v>
                </c:pt>
              </c:strCache>
            </c:strRef>
          </c:tx>
          <c:spPr>
            <a:solidFill>
              <a:srgbClr val="BD1B21"/>
            </a:solidFill>
            <a:ln w="3175">
              <a:solidFill>
                <a:sysClr val="windowText" lastClr="000000"/>
              </a:solidFill>
            </a:ln>
            <a:effectLst/>
          </c:spPr>
          <c:invertIfNegative val="0"/>
          <c:cat>
            <c:strRef>
              <c:f>data_grafy!$A$170:$A$179</c:f>
              <c:strCache>
                <c:ptCount val="10"/>
                <c:pt idx="0">
                  <c:v>≤ 10 000</c:v>
                </c:pt>
                <c:pt idx="1">
                  <c:v>10 000
–10 999</c:v>
                </c:pt>
                <c:pt idx="2">
                  <c:v>11 000
–11 999</c:v>
                </c:pt>
                <c:pt idx="3">
                  <c:v>12 000
–12 999</c:v>
                </c:pt>
                <c:pt idx="4">
                  <c:v>13 000
–13 999</c:v>
                </c:pt>
                <c:pt idx="5">
                  <c:v>14 000
–14 999</c:v>
                </c:pt>
                <c:pt idx="6">
                  <c:v>15 000
–15 999</c:v>
                </c:pt>
                <c:pt idx="7">
                  <c:v>16 000
–16 999</c:v>
                </c:pt>
                <c:pt idx="8">
                  <c:v>17 000
–17 999</c:v>
                </c:pt>
                <c:pt idx="9">
                  <c:v>18 000+</c:v>
                </c:pt>
              </c:strCache>
            </c:strRef>
          </c:cat>
          <c:val>
            <c:numRef>
              <c:f>data_grafy!$B$170:$B$179</c:f>
              <c:numCache>
                <c:formatCode>#\ ##0_ ;\-#\ ##0\ </c:formatCode>
                <c:ptCount val="10"/>
                <c:pt idx="0">
                  <c:v>7395</c:v>
                </c:pt>
                <c:pt idx="1">
                  <c:v>3574</c:v>
                </c:pt>
                <c:pt idx="2">
                  <c:v>11019</c:v>
                </c:pt>
                <c:pt idx="3">
                  <c:v>19176</c:v>
                </c:pt>
                <c:pt idx="4">
                  <c:v>7610</c:v>
                </c:pt>
                <c:pt idx="5">
                  <c:v>6867</c:v>
                </c:pt>
                <c:pt idx="6">
                  <c:v>6446</c:v>
                </c:pt>
                <c:pt idx="7">
                  <c:v>4675</c:v>
                </c:pt>
                <c:pt idx="8">
                  <c:v>2772</c:v>
                </c:pt>
                <c:pt idx="9">
                  <c:v>3112</c:v>
                </c:pt>
              </c:numCache>
            </c:numRef>
          </c:val>
          <c:extLst>
            <c:ext xmlns:c16="http://schemas.microsoft.com/office/drawing/2014/chart" uri="{C3380CC4-5D6E-409C-BE32-E72D297353CC}">
              <c16:uniqueId val="{00000000-1EF4-4012-9CFE-D29A5213DFC3}"/>
            </c:ext>
          </c:extLst>
        </c:ser>
        <c:ser>
          <c:idx val="1"/>
          <c:order val="1"/>
          <c:tx>
            <c:strRef>
              <c:f>data_grafy!$C$169</c:f>
              <c:strCache>
                <c:ptCount val="1"/>
                <c:pt idx="0">
                  <c:v>muži 
 Men</c:v>
                </c:pt>
              </c:strCache>
            </c:strRef>
          </c:tx>
          <c:spPr>
            <a:solidFill>
              <a:srgbClr val="0071BC"/>
            </a:solidFill>
            <a:ln w="3175">
              <a:solidFill>
                <a:sysClr val="windowText" lastClr="000000"/>
              </a:solidFill>
            </a:ln>
            <a:effectLst/>
          </c:spPr>
          <c:invertIfNegative val="0"/>
          <c:cat>
            <c:strRef>
              <c:f>data_grafy!$A$170:$A$179</c:f>
              <c:strCache>
                <c:ptCount val="10"/>
                <c:pt idx="0">
                  <c:v>≤ 10 000</c:v>
                </c:pt>
                <c:pt idx="1">
                  <c:v>10 000
–10 999</c:v>
                </c:pt>
                <c:pt idx="2">
                  <c:v>11 000
–11 999</c:v>
                </c:pt>
                <c:pt idx="3">
                  <c:v>12 000
–12 999</c:v>
                </c:pt>
                <c:pt idx="4">
                  <c:v>13 000
–13 999</c:v>
                </c:pt>
                <c:pt idx="5">
                  <c:v>14 000
–14 999</c:v>
                </c:pt>
                <c:pt idx="6">
                  <c:v>15 000
–15 999</c:v>
                </c:pt>
                <c:pt idx="7">
                  <c:v>16 000
–16 999</c:v>
                </c:pt>
                <c:pt idx="8">
                  <c:v>17 000
–17 999</c:v>
                </c:pt>
                <c:pt idx="9">
                  <c:v>18 000+</c:v>
                </c:pt>
              </c:strCache>
            </c:strRef>
          </c:cat>
          <c:val>
            <c:numRef>
              <c:f>data_grafy!$C$170:$C$179</c:f>
              <c:numCache>
                <c:formatCode>#\ ##0_ ;\-#\ ##0\ </c:formatCode>
                <c:ptCount val="10"/>
                <c:pt idx="0">
                  <c:v>6266</c:v>
                </c:pt>
                <c:pt idx="1">
                  <c:v>2732</c:v>
                </c:pt>
                <c:pt idx="2">
                  <c:v>12037</c:v>
                </c:pt>
                <c:pt idx="3">
                  <c:v>22592</c:v>
                </c:pt>
                <c:pt idx="4">
                  <c:v>7929</c:v>
                </c:pt>
                <c:pt idx="5">
                  <c:v>6605</c:v>
                </c:pt>
                <c:pt idx="6">
                  <c:v>6932</c:v>
                </c:pt>
                <c:pt idx="7">
                  <c:v>6332</c:v>
                </c:pt>
                <c:pt idx="8">
                  <c:v>5509</c:v>
                </c:pt>
                <c:pt idx="9">
                  <c:v>9341</c:v>
                </c:pt>
              </c:numCache>
            </c:numRef>
          </c:val>
          <c:extLst>
            <c:ext xmlns:c16="http://schemas.microsoft.com/office/drawing/2014/chart" uri="{C3380CC4-5D6E-409C-BE32-E72D297353CC}">
              <c16:uniqueId val="{00000001-1EF4-4012-9CFE-D29A5213DFC3}"/>
            </c:ext>
          </c:extLst>
        </c:ser>
        <c:dLbls>
          <c:showLegendKey val="0"/>
          <c:showVal val="0"/>
          <c:showCatName val="0"/>
          <c:showSerName val="0"/>
          <c:showPercent val="0"/>
          <c:showBubbleSize val="0"/>
        </c:dLbls>
        <c:gapWidth val="66"/>
        <c:axId val="41840271"/>
        <c:axId val="41844015"/>
      </c:barChart>
      <c:catAx>
        <c:axId val="41840271"/>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měsíční</a:t>
                </a:r>
                <a:r>
                  <a:rPr lang="cs-CZ" b="1" baseline="0"/>
                  <a:t> v</a:t>
                </a:r>
                <a:r>
                  <a:rPr lang="cs-CZ" b="1"/>
                  <a:t>ýše důchodu (Kč) </a:t>
                </a:r>
                <a:r>
                  <a:rPr lang="cs-CZ"/>
                  <a:t> </a:t>
                </a:r>
                <a:r>
                  <a:rPr lang="cs-CZ" i="1"/>
                  <a:t>Monthly </a:t>
                </a:r>
                <a:r>
                  <a:rPr lang="cs-CZ"/>
                  <a:t>a</a:t>
                </a:r>
                <a:r>
                  <a:rPr lang="cs-CZ" i="1"/>
                  <a:t>mount of pension (CZK)</a:t>
                </a:r>
              </a:p>
            </c:rich>
          </c:tx>
          <c:layout>
            <c:manualLayout>
              <c:xMode val="edge"/>
              <c:yMode val="edge"/>
              <c:x val="0.25769300292320013"/>
              <c:y val="0.9315010835970671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out"/>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4015"/>
        <c:crosses val="autoZero"/>
        <c:auto val="1"/>
        <c:lblAlgn val="ctr"/>
        <c:lblOffset val="100"/>
        <c:noMultiLvlLbl val="0"/>
      </c:catAx>
      <c:valAx>
        <c:axId val="41844015"/>
        <c:scaling>
          <c:orientation val="minMax"/>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a:t>
                </a:r>
                <a:r>
                  <a:rPr lang="cs-CZ"/>
                  <a:t>   </a:t>
                </a:r>
                <a:r>
                  <a:rPr lang="cs-CZ" i="1"/>
                  <a:t>Persons (thous.)</a:t>
                </a:r>
              </a:p>
            </c:rich>
          </c:tx>
          <c:layout>
            <c:manualLayout>
              <c:xMode val="edge"/>
              <c:yMode val="edge"/>
              <c:x val="1.1624765178464365E-2"/>
              <c:y val="0.1300176472693297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0271"/>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67598935919812053"/>
          <c:y val="6.0845142028534957E-2"/>
          <c:w val="0.29541637244583002"/>
          <c:h val="0.16904480729905727"/>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8506590105839"/>
          <c:y val="6.4814767559953662E-2"/>
          <c:w val="0.80885452495333388"/>
          <c:h val="0.5282148379885987"/>
        </c:manualLayout>
      </c:layout>
      <c:barChart>
        <c:barDir val="bar"/>
        <c:grouping val="stacked"/>
        <c:varyColors val="0"/>
        <c:ser>
          <c:idx val="0"/>
          <c:order val="0"/>
          <c:tx>
            <c:strRef>
              <c:f>data_grafy!$B$184</c:f>
              <c:strCache>
                <c:ptCount val="1"/>
                <c:pt idx="0">
                  <c:v>&lt;10 000</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data_grafy!$A$185:$A$186</c:f>
              <c:strCache>
                <c:ptCount val="2"/>
                <c:pt idx="0">
                  <c:v>muži / Men</c:v>
                </c:pt>
                <c:pt idx="1">
                  <c:v>ženy / Women</c:v>
                </c:pt>
              </c:strCache>
            </c:strRef>
          </c:cat>
          <c:val>
            <c:numRef>
              <c:f>data_grafy!$B$185:$B$186</c:f>
              <c:numCache>
                <c:formatCode>#\ ##0_ ;\-#\ ##0\ </c:formatCode>
                <c:ptCount val="2"/>
                <c:pt idx="0">
                  <c:v>7.2628223703274415</c:v>
                </c:pt>
                <c:pt idx="1">
                  <c:v>10.179500591911461</c:v>
                </c:pt>
              </c:numCache>
            </c:numRef>
          </c:val>
          <c:extLst>
            <c:ext xmlns:c16="http://schemas.microsoft.com/office/drawing/2014/chart" uri="{C3380CC4-5D6E-409C-BE32-E72D297353CC}">
              <c16:uniqueId val="{00000000-6809-4C94-9015-FE1E5F3DD79C}"/>
            </c:ext>
          </c:extLst>
        </c:ser>
        <c:ser>
          <c:idx val="1"/>
          <c:order val="1"/>
          <c:tx>
            <c:strRef>
              <c:f>data_grafy!$C$184</c:f>
              <c:strCache>
                <c:ptCount val="1"/>
                <c:pt idx="0">
                  <c:v>10 000–
11 999</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data_grafy!$A$185:$A$186</c:f>
              <c:strCache>
                <c:ptCount val="2"/>
                <c:pt idx="0">
                  <c:v>muži / Men</c:v>
                </c:pt>
                <c:pt idx="1">
                  <c:v>ženy / Women</c:v>
                </c:pt>
              </c:strCache>
            </c:strRef>
          </c:cat>
          <c:val>
            <c:numRef>
              <c:f>data_grafy!$C$185:$C$186</c:f>
              <c:numCache>
                <c:formatCode>#\ ##0_ ;\-#\ ##0\ </c:formatCode>
                <c:ptCount val="2"/>
                <c:pt idx="0">
                  <c:v>17.118516372066068</c:v>
                </c:pt>
                <c:pt idx="1">
                  <c:v>20.087823142361589</c:v>
                </c:pt>
              </c:numCache>
            </c:numRef>
          </c:val>
          <c:extLst>
            <c:ext xmlns:c16="http://schemas.microsoft.com/office/drawing/2014/chart" uri="{C3380CC4-5D6E-409C-BE32-E72D297353CC}">
              <c16:uniqueId val="{00000001-6809-4C94-9015-FE1E5F3DD79C}"/>
            </c:ext>
          </c:extLst>
        </c:ser>
        <c:ser>
          <c:idx val="2"/>
          <c:order val="2"/>
          <c:tx>
            <c:strRef>
              <c:f>data_grafy!$D$184</c:f>
              <c:strCache>
                <c:ptCount val="1"/>
                <c:pt idx="0">
                  <c:v>12 000–
13 999</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data_grafy!$A$185:$A$186</c:f>
              <c:strCache>
                <c:ptCount val="2"/>
                <c:pt idx="0">
                  <c:v>muži / Men</c:v>
                </c:pt>
                <c:pt idx="1">
                  <c:v>ženy / Women</c:v>
                </c:pt>
              </c:strCache>
            </c:strRef>
          </c:cat>
          <c:val>
            <c:numRef>
              <c:f>data_grafy!$D$185:$D$186</c:f>
              <c:numCache>
                <c:formatCode>#\ ##0_ ;\-#\ ##0\ </c:formatCode>
                <c:ptCount val="2"/>
                <c:pt idx="0">
                  <c:v>35.376412634019125</c:v>
                </c:pt>
                <c:pt idx="1">
                  <c:v>36.871954409052115</c:v>
                </c:pt>
              </c:numCache>
            </c:numRef>
          </c:val>
          <c:extLst>
            <c:ext xmlns:c16="http://schemas.microsoft.com/office/drawing/2014/chart" uri="{C3380CC4-5D6E-409C-BE32-E72D297353CC}">
              <c16:uniqueId val="{00000002-6809-4C94-9015-FE1E5F3DD79C}"/>
            </c:ext>
          </c:extLst>
        </c:ser>
        <c:ser>
          <c:idx val="3"/>
          <c:order val="3"/>
          <c:tx>
            <c:strRef>
              <c:f>data_grafy!$E$184</c:f>
              <c:strCache>
                <c:ptCount val="1"/>
                <c:pt idx="0">
                  <c:v>14 000–
15 999</c:v>
                </c:pt>
              </c:strCache>
            </c:strRef>
          </c:tx>
          <c:spPr>
            <a:solidFill>
              <a:srgbClr val="6AA343"/>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data_grafy!$A$185:$A$186</c:f>
              <c:strCache>
                <c:ptCount val="2"/>
                <c:pt idx="0">
                  <c:v>muži / Men</c:v>
                </c:pt>
                <c:pt idx="1">
                  <c:v>ženy / Women</c:v>
                </c:pt>
              </c:strCache>
            </c:strRef>
          </c:cat>
          <c:val>
            <c:numRef>
              <c:f>data_grafy!$E$185:$E$186</c:f>
              <c:numCache>
                <c:formatCode>#\ ##0_ ;\-#\ ##0\ </c:formatCode>
                <c:ptCount val="2"/>
                <c:pt idx="0">
                  <c:v>15.690524485656331</c:v>
                </c:pt>
                <c:pt idx="1">
                  <c:v>18.325854142003688</c:v>
                </c:pt>
              </c:numCache>
            </c:numRef>
          </c:val>
          <c:extLst>
            <c:ext xmlns:c16="http://schemas.microsoft.com/office/drawing/2014/chart" uri="{C3380CC4-5D6E-409C-BE32-E72D297353CC}">
              <c16:uniqueId val="{00000003-6809-4C94-9015-FE1E5F3DD79C}"/>
            </c:ext>
          </c:extLst>
        </c:ser>
        <c:ser>
          <c:idx val="4"/>
          <c:order val="4"/>
          <c:tx>
            <c:strRef>
              <c:f>data_grafy!$F$184</c:f>
              <c:strCache>
                <c:ptCount val="1"/>
                <c:pt idx="0">
                  <c:v>16 000+</c:v>
                </c:pt>
              </c:strCache>
            </c:strRef>
          </c:tx>
          <c:spPr>
            <a:solidFill>
              <a:srgbClr val="A9D18E"/>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data_grafy!$A$185:$A$186</c:f>
              <c:strCache>
                <c:ptCount val="2"/>
                <c:pt idx="0">
                  <c:v>muži / Men</c:v>
                </c:pt>
                <c:pt idx="1">
                  <c:v>ženy / Women</c:v>
                </c:pt>
              </c:strCache>
            </c:strRef>
          </c:cat>
          <c:val>
            <c:numRef>
              <c:f>data_grafy!$F$185:$F$186</c:f>
              <c:numCache>
                <c:formatCode>#\ ##0_ ;\-#\ ##0\ </c:formatCode>
                <c:ptCount val="2"/>
                <c:pt idx="0">
                  <c:v>24.551724137931036</c:v>
                </c:pt>
                <c:pt idx="1">
                  <c:v>14.534867714671146</c:v>
                </c:pt>
              </c:numCache>
            </c:numRef>
          </c:val>
          <c:extLst>
            <c:ext xmlns:c16="http://schemas.microsoft.com/office/drawing/2014/chart" uri="{C3380CC4-5D6E-409C-BE32-E72D297353CC}">
              <c16:uniqueId val="{00000004-6809-4C94-9015-FE1E5F3DD79C}"/>
            </c:ext>
          </c:extLst>
        </c:ser>
        <c:dLbls>
          <c:showLegendKey val="0"/>
          <c:showVal val="0"/>
          <c:showCatName val="0"/>
          <c:showSerName val="0"/>
          <c:showPercent val="0"/>
          <c:showBubbleSize val="0"/>
        </c:dLbls>
        <c:gapWidth val="30"/>
        <c:overlap val="100"/>
        <c:axId val="1742149232"/>
        <c:axId val="1742132176"/>
      </c:barChart>
      <c:catAx>
        <c:axId val="174214923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32176"/>
        <c:crosses val="autoZero"/>
        <c:auto val="1"/>
        <c:lblAlgn val="ctr"/>
        <c:lblOffset val="100"/>
        <c:noMultiLvlLbl val="0"/>
      </c:catAx>
      <c:valAx>
        <c:axId val="1742132176"/>
        <c:scaling>
          <c:orientation val="minMax"/>
          <c:max val="100"/>
        </c:scaling>
        <c:delete val="0"/>
        <c:axPos val="b"/>
        <c:majorGridlines>
          <c:spPr>
            <a:ln w="3175" cap="flat" cmpd="sng" algn="ctr">
              <a:solidFill>
                <a:sysClr val="windowText" lastClr="000000"/>
              </a:solidFill>
              <a:round/>
            </a:ln>
            <a:effectLst/>
          </c:spPr>
        </c:majorGridlines>
        <c:minorGridlines>
          <c:spPr>
            <a:ln w="9525" cap="flat" cmpd="sng" algn="ctr">
              <a:solidFill>
                <a:sysClr val="windowText" lastClr="000000"/>
              </a:solidFill>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49232"/>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15406634639984082"/>
          <c:y val="0.73878201035681346"/>
          <c:w val="0.8114430091256386"/>
          <c:h val="0.22161452791374051"/>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7889401755815"/>
          <c:y val="2.6265122271229308E-2"/>
          <c:w val="0.81041071590189162"/>
          <c:h val="0.50788705655496647"/>
        </c:manualLayout>
      </c:layout>
      <c:barChart>
        <c:barDir val="bar"/>
        <c:grouping val="stacked"/>
        <c:varyColors val="0"/>
        <c:ser>
          <c:idx val="0"/>
          <c:order val="0"/>
          <c:tx>
            <c:strRef>
              <c:f>data_grafy!$B$21</c:f>
              <c:strCache>
                <c:ptCount val="1"/>
                <c:pt idx="0">
                  <c:v>starobní sólo
Old-age single
pension</c:v>
                </c:pt>
              </c:strCache>
            </c:strRef>
          </c:tx>
          <c:spPr>
            <a:solidFill>
              <a:srgbClr val="F2B8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data_grafy!$A$22:$A$23</c:f>
              <c:strCache>
                <c:ptCount val="2"/>
                <c:pt idx="0">
                  <c:v>muži
Men</c:v>
                </c:pt>
                <c:pt idx="1">
                  <c:v>ženy 
Women</c:v>
                </c:pt>
              </c:strCache>
            </c:strRef>
          </c:cat>
          <c:val>
            <c:numRef>
              <c:f>data_grafy!$B$22:$B$23</c:f>
              <c:numCache>
                <c:formatCode>#\ ##0_ ;\-#\ ##0\ </c:formatCode>
                <c:ptCount val="2"/>
                <c:pt idx="0">
                  <c:v>859.86500000000001</c:v>
                </c:pt>
                <c:pt idx="1">
                  <c:v>929.01599999999996</c:v>
                </c:pt>
              </c:numCache>
            </c:numRef>
          </c:val>
          <c:extLst>
            <c:ext xmlns:c16="http://schemas.microsoft.com/office/drawing/2014/chart" uri="{C3380CC4-5D6E-409C-BE32-E72D297353CC}">
              <c16:uniqueId val="{00000000-2FAD-4A16-B656-63015A4BBB6C}"/>
            </c:ext>
          </c:extLst>
        </c:ser>
        <c:ser>
          <c:idx val="1"/>
          <c:order val="1"/>
          <c:tx>
            <c:strRef>
              <c:f>data_grafy!$C$21</c:f>
              <c:strCache>
                <c:ptCount val="1"/>
                <c:pt idx="0">
                  <c:v>starobní s vdovským/vdoveckým
Old-age pension with Widow's/
Widower's pension
</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data_grafy!$A$22:$A$23</c:f>
              <c:strCache>
                <c:ptCount val="2"/>
                <c:pt idx="0">
                  <c:v>muži
Men</c:v>
                </c:pt>
                <c:pt idx="1">
                  <c:v>ženy 
Women</c:v>
                </c:pt>
              </c:strCache>
            </c:strRef>
          </c:cat>
          <c:val>
            <c:numRef>
              <c:f>data_grafy!$C$22:$C$23</c:f>
              <c:numCache>
                <c:formatCode>#\ ##0_ ;\-#\ ##0\ </c:formatCode>
                <c:ptCount val="2"/>
                <c:pt idx="0">
                  <c:v>91.825000000000003</c:v>
                </c:pt>
                <c:pt idx="1">
                  <c:v>497.11399999999998</c:v>
                </c:pt>
              </c:numCache>
            </c:numRef>
          </c:val>
          <c:extLst>
            <c:ext xmlns:c16="http://schemas.microsoft.com/office/drawing/2014/chart" uri="{C3380CC4-5D6E-409C-BE32-E72D297353CC}">
              <c16:uniqueId val="{00000001-2FAD-4A16-B656-63015A4BBB6C}"/>
            </c:ext>
          </c:extLst>
        </c:ser>
        <c:ser>
          <c:idx val="2"/>
          <c:order val="2"/>
          <c:tx>
            <c:strRef>
              <c:f>data_grafy!$D$21</c:f>
              <c:strCache>
                <c:ptCount val="1"/>
                <c:pt idx="0">
                  <c:v>invalidní celkem
Disability pension
total</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data_grafy!$A$22:$A$23</c:f>
              <c:strCache>
                <c:ptCount val="2"/>
                <c:pt idx="0">
                  <c:v>muži
Men</c:v>
                </c:pt>
                <c:pt idx="1">
                  <c:v>ženy 
Women</c:v>
                </c:pt>
              </c:strCache>
            </c:strRef>
          </c:cat>
          <c:val>
            <c:numRef>
              <c:f>data_grafy!$D$22:$D$23</c:f>
              <c:numCache>
                <c:formatCode>#\ ##0_ ;\-#\ ##0\ </c:formatCode>
                <c:ptCount val="2"/>
                <c:pt idx="0">
                  <c:v>202.73400000000001</c:v>
                </c:pt>
                <c:pt idx="1">
                  <c:v>211.91200000000001</c:v>
                </c:pt>
              </c:numCache>
            </c:numRef>
          </c:val>
          <c:extLst>
            <c:ext xmlns:c16="http://schemas.microsoft.com/office/drawing/2014/chart" uri="{C3380CC4-5D6E-409C-BE32-E72D297353CC}">
              <c16:uniqueId val="{00000002-2FAD-4A16-B656-63015A4BBB6C}"/>
            </c:ext>
          </c:extLst>
        </c:ser>
        <c:ser>
          <c:idx val="3"/>
          <c:order val="3"/>
          <c:tx>
            <c:strRef>
              <c:f>data_grafy!$E$21</c:f>
              <c:strCache>
                <c:ptCount val="1"/>
                <c:pt idx="0">
                  <c:v>vdovský/vdovecký sólo
Widow's/Widower's
single pension</c:v>
                </c:pt>
              </c:strCache>
            </c:strRef>
          </c:tx>
          <c:spPr>
            <a:solidFill>
              <a:srgbClr val="548235"/>
            </a:solidFill>
            <a:ln w="3175">
              <a:solidFill>
                <a:sysClr val="windowText" lastClr="000000"/>
              </a:solidFill>
            </a:ln>
            <a:effectLst/>
          </c:spPr>
          <c:invertIfNegative val="0"/>
          <c:cat>
            <c:strRef>
              <c:f>data_grafy!$A$22:$A$23</c:f>
              <c:strCache>
                <c:ptCount val="2"/>
                <c:pt idx="0">
                  <c:v>muži
Men</c:v>
                </c:pt>
                <c:pt idx="1">
                  <c:v>ženy 
Women</c:v>
                </c:pt>
              </c:strCache>
            </c:strRef>
          </c:cat>
          <c:val>
            <c:numRef>
              <c:f>data_grafy!$E$22:$E$23</c:f>
              <c:numCache>
                <c:formatCode>#\ ##0_ ;\-#\ ##0\ </c:formatCode>
                <c:ptCount val="2"/>
                <c:pt idx="0">
                  <c:v>4.9560000000000004</c:v>
                </c:pt>
                <c:pt idx="1">
                  <c:v>20.457000000000001</c:v>
                </c:pt>
              </c:numCache>
            </c:numRef>
          </c:val>
          <c:extLst>
            <c:ext xmlns:c16="http://schemas.microsoft.com/office/drawing/2014/chart" uri="{C3380CC4-5D6E-409C-BE32-E72D297353CC}">
              <c16:uniqueId val="{00000003-2FAD-4A16-B656-63015A4BBB6C}"/>
            </c:ext>
          </c:extLst>
        </c:ser>
        <c:ser>
          <c:idx val="4"/>
          <c:order val="4"/>
          <c:tx>
            <c:strRef>
              <c:f>data_grafy!$F$21</c:f>
              <c:strCache>
                <c:ptCount val="1"/>
                <c:pt idx="0">
                  <c:v>sirotčí
Orphan
pension</c:v>
                </c:pt>
              </c:strCache>
            </c:strRef>
          </c:tx>
          <c:spPr>
            <a:solidFill>
              <a:srgbClr val="A9D18E"/>
            </a:solidFill>
            <a:ln w="3175">
              <a:solidFill>
                <a:sysClr val="windowText" lastClr="000000"/>
              </a:solidFill>
            </a:ln>
            <a:effectLst/>
          </c:spPr>
          <c:invertIfNegative val="0"/>
          <c:cat>
            <c:strRef>
              <c:f>data_grafy!$A$22:$A$23</c:f>
              <c:strCache>
                <c:ptCount val="2"/>
                <c:pt idx="0">
                  <c:v>muži
Men</c:v>
                </c:pt>
                <c:pt idx="1">
                  <c:v>ženy 
Women</c:v>
                </c:pt>
              </c:strCache>
            </c:strRef>
          </c:cat>
          <c:val>
            <c:numRef>
              <c:f>data_grafy!$F$22:$F$23</c:f>
              <c:numCache>
                <c:formatCode>#\ ##0_ ;\-#\ ##0\ </c:formatCode>
                <c:ptCount val="2"/>
                <c:pt idx="0">
                  <c:v>19.512</c:v>
                </c:pt>
                <c:pt idx="1">
                  <c:v>20.253</c:v>
                </c:pt>
              </c:numCache>
            </c:numRef>
          </c:val>
          <c:extLst>
            <c:ext xmlns:c16="http://schemas.microsoft.com/office/drawing/2014/chart" uri="{C3380CC4-5D6E-409C-BE32-E72D297353CC}">
              <c16:uniqueId val="{00000004-2FAD-4A16-B656-63015A4BBB6C}"/>
            </c:ext>
          </c:extLst>
        </c:ser>
        <c:dLbls>
          <c:showLegendKey val="0"/>
          <c:showVal val="0"/>
          <c:showCatName val="0"/>
          <c:showSerName val="0"/>
          <c:showPercent val="0"/>
          <c:showBubbleSize val="0"/>
        </c:dLbls>
        <c:gapWidth val="50"/>
        <c:overlap val="100"/>
        <c:axId val="2042928943"/>
        <c:axId val="2042936847"/>
      </c:barChart>
      <c:catAx>
        <c:axId val="2042928943"/>
        <c:scaling>
          <c:orientation val="minMax"/>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36847"/>
        <c:crosses val="autoZero"/>
        <c:auto val="1"/>
        <c:lblAlgn val="ctr"/>
        <c:lblOffset val="100"/>
        <c:noMultiLvlLbl val="0"/>
      </c:catAx>
      <c:valAx>
        <c:axId val="2042936847"/>
        <c:scaling>
          <c:orientation val="minMax"/>
        </c:scaling>
        <c:delete val="0"/>
        <c:axPos val="b"/>
        <c:majorGridlines>
          <c:spPr>
            <a:ln w="3175" cap="flat" cmpd="sng" algn="ctr">
              <a:solidFill>
                <a:schemeClr val="tx1"/>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28943"/>
        <c:crosses val="autoZero"/>
        <c:crossBetween val="between"/>
      </c:valAx>
      <c:spPr>
        <a:noFill/>
        <a:ln w="3175">
          <a:solidFill>
            <a:sysClr val="windowText" lastClr="000000"/>
          </a:solidFill>
        </a:ln>
        <a:effectLst/>
      </c:spPr>
    </c:plotArea>
    <c:legend>
      <c:legendPos val="b"/>
      <c:layout>
        <c:manualLayout>
          <c:xMode val="edge"/>
          <c:yMode val="edge"/>
          <c:x val="1.6015659059566707E-2"/>
          <c:y val="0.68848451746999828"/>
          <c:w val="0.98172445393478336"/>
          <c:h val="0.26527270796352764"/>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5827463570572E-2"/>
          <c:y val="4.0459764255984902E-2"/>
          <c:w val="0.41672040555563244"/>
          <c:h val="0.6992983822356672"/>
        </c:manualLayout>
      </c:layout>
      <c:barChart>
        <c:barDir val="col"/>
        <c:grouping val="clustered"/>
        <c:varyColors val="0"/>
        <c:ser>
          <c:idx val="0"/>
          <c:order val="0"/>
          <c:tx>
            <c:strRef>
              <c:f>data_grafy!$B$191</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data_grafy!$A$192:$A$203</c15:sqref>
                  </c15:fullRef>
                </c:ext>
              </c:extLst>
              <c:f>data_grafy!$A$193:$A$203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data_grafy!$B$192:$B$203</c15:sqref>
                  </c15:fullRef>
                </c:ext>
              </c:extLst>
              <c:f>data_grafy!$B$193:$B$203</c:f>
              <c:numCache>
                <c:formatCode>#\ ##0.0_ ;\-#\ ##0.0\ </c:formatCode>
                <c:ptCount val="11"/>
                <c:pt idx="0">
                  <c:v>75.400000000000006</c:v>
                </c:pt>
                <c:pt idx="1">
                  <c:v>70.099999999999994</c:v>
                </c:pt>
                <c:pt idx="2">
                  <c:v>73.099999999999994</c:v>
                </c:pt>
                <c:pt idx="3">
                  <c:v>87.5</c:v>
                </c:pt>
                <c:pt idx="4">
                  <c:v>97.1</c:v>
                </c:pt>
                <c:pt idx="5">
                  <c:v>102.12824999999999</c:v>
                </c:pt>
                <c:pt idx="6">
                  <c:v>105.1961</c:v>
                </c:pt>
                <c:pt idx="7">
                  <c:v>108.90349999999999</c:v>
                </c:pt>
                <c:pt idx="8">
                  <c:v>115.65989999999999</c:v>
                </c:pt>
                <c:pt idx="9">
                  <c:v>138.5</c:v>
                </c:pt>
                <c:pt idx="10">
                  <c:v>147.5</c:v>
                </c:pt>
              </c:numCache>
            </c:numRef>
          </c:val>
          <c:extLst>
            <c:ext xmlns:c16="http://schemas.microsoft.com/office/drawing/2014/chart" uri="{C3380CC4-5D6E-409C-BE32-E72D297353CC}">
              <c16:uniqueId val="{00000000-859A-462D-A0B2-ED54F3F5608D}"/>
            </c:ext>
          </c:extLst>
        </c:ser>
        <c:ser>
          <c:idx val="1"/>
          <c:order val="1"/>
          <c:tx>
            <c:strRef>
              <c:f>data_grafy!$C$191</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data_grafy!$A$192:$A$203</c15:sqref>
                  </c15:fullRef>
                </c:ext>
              </c:extLst>
              <c:f>data_grafy!$A$193:$A$203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data_grafy!$C$192:$C$203</c15:sqref>
                  </c15:fullRef>
                </c:ext>
              </c:extLst>
              <c:f>data_grafy!$C$193:$C$203</c:f>
              <c:numCache>
                <c:formatCode>#\ ##0.0_ ;\-#\ ##0.0\ </c:formatCode>
                <c:ptCount val="11"/>
                <c:pt idx="0">
                  <c:v>65</c:v>
                </c:pt>
                <c:pt idx="1">
                  <c:v>57.8</c:v>
                </c:pt>
                <c:pt idx="2">
                  <c:v>60.4</c:v>
                </c:pt>
                <c:pt idx="3">
                  <c:v>70.900000000000006</c:v>
                </c:pt>
                <c:pt idx="4">
                  <c:v>78</c:v>
                </c:pt>
                <c:pt idx="5">
                  <c:v>81.817666000000003</c:v>
                </c:pt>
                <c:pt idx="6">
                  <c:v>84.343100000000007</c:v>
                </c:pt>
                <c:pt idx="7">
                  <c:v>87.321420000000003</c:v>
                </c:pt>
                <c:pt idx="8">
                  <c:v>92.303899999999999</c:v>
                </c:pt>
                <c:pt idx="9">
                  <c:v>112.3</c:v>
                </c:pt>
                <c:pt idx="10">
                  <c:v>124.6</c:v>
                </c:pt>
              </c:numCache>
            </c:numRef>
          </c:val>
          <c:extLst>
            <c:ext xmlns:c16="http://schemas.microsoft.com/office/drawing/2014/chart" uri="{C3380CC4-5D6E-409C-BE32-E72D297353CC}">
              <c16:uniqueId val="{00000001-859A-462D-A0B2-ED54F3F5608D}"/>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min val="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baseline="0"/>
                  <a:t>tis. dávek   </a:t>
                </a:r>
                <a:r>
                  <a:rPr lang="cs-CZ" i="1" baseline="0"/>
                  <a:t>Benefits (thous</a:t>
                </a:r>
                <a:r>
                  <a:rPr lang="cs-CZ" baseline="0"/>
                  <a:t>.)</a:t>
                </a:r>
                <a:endParaRPr lang="cs-CZ"/>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majorUnit val="20"/>
      </c:valAx>
      <c:spPr>
        <a:noFill/>
        <a:ln w="3175">
          <a:solidFill>
            <a:sysClr val="windowText" lastClr="000000"/>
          </a:solidFill>
        </a:ln>
        <a:effectLst/>
      </c:spPr>
    </c:plotArea>
    <c:legend>
      <c:legendPos val="t"/>
      <c:layout>
        <c:manualLayout>
          <c:xMode val="edge"/>
          <c:yMode val="edge"/>
          <c:x val="0.36599886813808719"/>
          <c:y val="0.85294997373565629"/>
          <c:w val="0.29492685230984494"/>
          <c:h val="0.12093637382727569"/>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5487268636875"/>
          <c:y val="4.0459764255984902E-2"/>
          <c:w val="0.84478985581347787"/>
          <c:h val="0.835795195651305"/>
        </c:manualLayout>
      </c:layout>
      <c:barChart>
        <c:barDir val="col"/>
        <c:grouping val="clustered"/>
        <c:varyColors val="0"/>
        <c:ser>
          <c:idx val="2"/>
          <c:order val="0"/>
          <c:tx>
            <c:strRef>
              <c:f>data_grafy!$D$191</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data_grafy!$A$192:$A$203</c15:sqref>
                  </c15:fullRef>
                </c:ext>
              </c:extLst>
              <c:f>data_grafy!$A$193:$A$203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data_grafy!$D$192:$D$203</c15:sqref>
                  </c15:fullRef>
                </c:ext>
              </c:extLst>
              <c:f>data_grafy!$D$193:$D$203</c:f>
              <c:numCache>
                <c:formatCode>#\ ##0.0_ ;\-#\ ##0.0\ </c:formatCode>
                <c:ptCount val="11"/>
                <c:pt idx="0">
                  <c:v>19.399999999999999</c:v>
                </c:pt>
                <c:pt idx="1">
                  <c:v>19.7</c:v>
                </c:pt>
                <c:pt idx="2">
                  <c:v>23.4</c:v>
                </c:pt>
                <c:pt idx="3">
                  <c:v>23.1</c:v>
                </c:pt>
                <c:pt idx="4">
                  <c:v>27.6</c:v>
                </c:pt>
                <c:pt idx="5">
                  <c:v>29.355916659999998</c:v>
                </c:pt>
                <c:pt idx="6">
                  <c:v>32.909999999999997</c:v>
                </c:pt>
                <c:pt idx="7">
                  <c:v>35.64208</c:v>
                </c:pt>
                <c:pt idx="8">
                  <c:v>35.030700000000003</c:v>
                </c:pt>
                <c:pt idx="9">
                  <c:v>78.3</c:v>
                </c:pt>
                <c:pt idx="10">
                  <c:v>58.4</c:v>
                </c:pt>
              </c:numCache>
            </c:numRef>
          </c:val>
          <c:extLst>
            <c:ext xmlns:c16="http://schemas.microsoft.com/office/drawing/2014/chart" uri="{C3380CC4-5D6E-409C-BE32-E72D297353CC}">
              <c16:uniqueId val="{00000000-1811-4D1B-85B6-C9664A67E9D5}"/>
            </c:ext>
          </c:extLst>
        </c:ser>
        <c:ser>
          <c:idx val="3"/>
          <c:order val="1"/>
          <c:tx>
            <c:strRef>
              <c:f>data_grafy!$E$191</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data_grafy!$A$192:$A$203</c15:sqref>
                  </c15:fullRef>
                </c:ext>
              </c:extLst>
              <c:f>data_grafy!$A$193:$A$203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data_grafy!$E$192:$E$203</c15:sqref>
                  </c15:fullRef>
                </c:ext>
              </c:extLst>
              <c:f>data_grafy!$E$193:$E$203</c:f>
              <c:numCache>
                <c:formatCode>#\ ##0.0_ ;\-#\ ##0.0\ </c:formatCode>
                <c:ptCount val="11"/>
                <c:pt idx="0">
                  <c:v>5.2</c:v>
                </c:pt>
                <c:pt idx="1">
                  <c:v>5.6</c:v>
                </c:pt>
                <c:pt idx="2">
                  <c:v>6.8</c:v>
                </c:pt>
                <c:pt idx="3">
                  <c:v>6.9</c:v>
                </c:pt>
                <c:pt idx="4">
                  <c:v>8.5</c:v>
                </c:pt>
                <c:pt idx="5">
                  <c:v>9.26675</c:v>
                </c:pt>
                <c:pt idx="6">
                  <c:v>10.3895</c:v>
                </c:pt>
                <c:pt idx="7">
                  <c:v>10.846500000000001</c:v>
                </c:pt>
                <c:pt idx="8">
                  <c:v>10.854900000000001</c:v>
                </c:pt>
                <c:pt idx="9">
                  <c:v>26.4</c:v>
                </c:pt>
                <c:pt idx="10">
                  <c:v>19.7</c:v>
                </c:pt>
              </c:numCache>
            </c:numRef>
          </c:val>
          <c:extLst>
            <c:ext xmlns:c16="http://schemas.microsoft.com/office/drawing/2014/chart" uri="{C3380CC4-5D6E-409C-BE32-E72D297353CC}">
              <c16:uniqueId val="{00000001-1811-4D1B-85B6-C9664A67E9D5}"/>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valAx>
      <c:spPr>
        <a:noFill/>
        <a:ln w="3175">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97462071925846E-2"/>
          <c:y val="3.4148755054266865E-2"/>
          <c:w val="0.91695627484383868"/>
          <c:h val="0.84612863018345785"/>
        </c:manualLayout>
      </c:layout>
      <c:barChart>
        <c:barDir val="col"/>
        <c:grouping val="clustered"/>
        <c:varyColors val="0"/>
        <c:ser>
          <c:idx val="0"/>
          <c:order val="0"/>
          <c:tx>
            <c:strRef>
              <c:f>data_grafy!$C$208</c:f>
              <c:strCache>
                <c:ptCount val="1"/>
                <c:pt idx="0">
                  <c:v>ženy
Women</c:v>
                </c:pt>
              </c:strCache>
            </c:strRef>
          </c:tx>
          <c:spPr>
            <a:solidFill>
              <a:srgbClr val="BD1B21"/>
            </a:solidFill>
            <a:ln w="3175">
              <a:solidFill>
                <a:sysClr val="windowText" lastClr="000000"/>
              </a:solidFill>
            </a:ln>
          </c:spPr>
          <c:invertIfNegative val="0"/>
          <c:dPt>
            <c:idx val="7"/>
            <c:invertIfNegative val="0"/>
            <c:bubble3D val="0"/>
            <c:extLst>
              <c:ext xmlns:c16="http://schemas.microsoft.com/office/drawing/2014/chart" uri="{C3380CC4-5D6E-409C-BE32-E72D297353CC}">
                <c16:uniqueId val="{00000006-07B3-4E25-A523-37B5F6816C7B}"/>
              </c:ext>
            </c:extLst>
          </c:dPt>
          <c:dPt>
            <c:idx val="8"/>
            <c:invertIfNegative val="0"/>
            <c:bubble3D val="0"/>
            <c:extLst>
              <c:ext xmlns:c16="http://schemas.microsoft.com/office/drawing/2014/chart" uri="{C3380CC4-5D6E-409C-BE32-E72D297353CC}">
                <c16:uniqueId val="{00000002-C8A1-4F9C-9161-B99F0C0CE8C7}"/>
              </c:ext>
            </c:extLst>
          </c:dPt>
          <c:dPt>
            <c:idx val="11"/>
            <c:invertIfNegative val="0"/>
            <c:bubble3D val="0"/>
            <c:spPr>
              <a:solidFill>
                <a:srgbClr val="F2A6A9"/>
              </a:solidFill>
              <a:ln w="3175">
                <a:solidFill>
                  <a:sysClr val="windowText" lastClr="000000"/>
                </a:solidFill>
              </a:ln>
            </c:spPr>
            <c:extLst>
              <c:ext xmlns:c16="http://schemas.microsoft.com/office/drawing/2014/chart" uri="{C3380CC4-5D6E-409C-BE32-E72D297353CC}">
                <c16:uniqueId val="{00000009-276F-4A66-AC4B-6D9B19FF0A8C}"/>
              </c:ext>
            </c:extLst>
          </c:dPt>
          <c:cat>
            <c:strRef>
              <c:f>data_grafy!$B$209:$B$235</c:f>
              <c:strCache>
                <c:ptCount val="27"/>
                <c:pt idx="0">
                  <c:v>SK</c:v>
                </c:pt>
                <c:pt idx="1">
                  <c:v>LT</c:v>
                </c:pt>
                <c:pt idx="2">
                  <c:v>EE</c:v>
                </c:pt>
                <c:pt idx="3">
                  <c:v>LV</c:v>
                </c:pt>
                <c:pt idx="4">
                  <c:v>BG</c:v>
                </c:pt>
                <c:pt idx="5">
                  <c:v>SI</c:v>
                </c:pt>
                <c:pt idx="6">
                  <c:v>PL</c:v>
                </c:pt>
                <c:pt idx="7">
                  <c:v>HR</c:v>
                </c:pt>
                <c:pt idx="8">
                  <c:v>FR</c:v>
                </c:pt>
                <c:pt idx="9">
                  <c:v>FI</c:v>
                </c:pt>
                <c:pt idx="10">
                  <c:v>DE</c:v>
                </c:pt>
                <c:pt idx="11">
                  <c:v>CZ</c:v>
                </c:pt>
                <c:pt idx="12">
                  <c:v>AT</c:v>
                </c:pt>
                <c:pt idx="13">
                  <c:v>RO</c:v>
                </c:pt>
                <c:pt idx="14">
                  <c:v>PT</c:v>
                </c:pt>
                <c:pt idx="15">
                  <c:v>LU</c:v>
                </c:pt>
                <c:pt idx="16">
                  <c:v>DK</c:v>
                </c:pt>
                <c:pt idx="17">
                  <c:v>SE</c:v>
                </c:pt>
                <c:pt idx="18">
                  <c:v>BE</c:v>
                </c:pt>
                <c:pt idx="19">
                  <c:v>HU</c:v>
                </c:pt>
                <c:pt idx="20">
                  <c:v>IT</c:v>
                </c:pt>
                <c:pt idx="21">
                  <c:v>NL</c:v>
                </c:pt>
                <c:pt idx="22">
                  <c:v>GR</c:v>
                </c:pt>
                <c:pt idx="23">
                  <c:v>IE</c:v>
                </c:pt>
                <c:pt idx="24">
                  <c:v>ES</c:v>
                </c:pt>
                <c:pt idx="25">
                  <c:v>CY</c:v>
                </c:pt>
                <c:pt idx="26">
                  <c:v>MT</c:v>
                </c:pt>
              </c:strCache>
            </c:strRef>
          </c:cat>
          <c:val>
            <c:numRef>
              <c:f>data_grafy!$C$209:$C$235</c:f>
              <c:numCache>
                <c:formatCode>0.0</c:formatCode>
                <c:ptCount val="27"/>
                <c:pt idx="0">
                  <c:v>40.308739320408336</c:v>
                </c:pt>
                <c:pt idx="1">
                  <c:v>37.667214094766685</c:v>
                </c:pt>
                <c:pt idx="2">
                  <c:v>36.793949250021093</c:v>
                </c:pt>
                <c:pt idx="3">
                  <c:v>35.256159638820506</c:v>
                </c:pt>
                <c:pt idx="4">
                  <c:v>34.879765887553468</c:v>
                </c:pt>
                <c:pt idx="5">
                  <c:v>34.44762301496894</c:v>
                </c:pt>
                <c:pt idx="6">
                  <c:v>33.537553513979489</c:v>
                </c:pt>
                <c:pt idx="7">
                  <c:v>32.312972953401641</c:v>
                </c:pt>
                <c:pt idx="8">
                  <c:v>31.938896495405832</c:v>
                </c:pt>
                <c:pt idx="9">
                  <c:v>31.729098548742225</c:v>
                </c:pt>
                <c:pt idx="10">
                  <c:v>31.524336772207857</c:v>
                </c:pt>
                <c:pt idx="11">
                  <c:v>31.420627072862679</c:v>
                </c:pt>
                <c:pt idx="12">
                  <c:v>30.670972936553287</c:v>
                </c:pt>
                <c:pt idx="13">
                  <c:v>30.055088244716366</c:v>
                </c:pt>
                <c:pt idx="14">
                  <c:v>29.734426104737878</c:v>
                </c:pt>
                <c:pt idx="15">
                  <c:v>29.553975272302825</c:v>
                </c:pt>
                <c:pt idx="16">
                  <c:v>28.572956825934149</c:v>
                </c:pt>
                <c:pt idx="17">
                  <c:v>28.385353638783904</c:v>
                </c:pt>
                <c:pt idx="18">
                  <c:v>27.28344823192143</c:v>
                </c:pt>
                <c:pt idx="19">
                  <c:v>27.013576928891343</c:v>
                </c:pt>
                <c:pt idx="20">
                  <c:v>26.787620949590789</c:v>
                </c:pt>
                <c:pt idx="21">
                  <c:v>26.342381093197432</c:v>
                </c:pt>
                <c:pt idx="22">
                  <c:v>23.970904960142882</c:v>
                </c:pt>
                <c:pt idx="23">
                  <c:v>21.456179323802331</c:v>
                </c:pt>
                <c:pt idx="24">
                  <c:v>20.290555624530516</c:v>
                </c:pt>
                <c:pt idx="25">
                  <c:v>19.452959156290838</c:v>
                </c:pt>
                <c:pt idx="26">
                  <c:v>16.991021869393684</c:v>
                </c:pt>
              </c:numCache>
            </c:numRef>
          </c:val>
          <c:extLst>
            <c:ext xmlns:c16="http://schemas.microsoft.com/office/drawing/2014/chart" uri="{C3380CC4-5D6E-409C-BE32-E72D297353CC}">
              <c16:uniqueId val="{00000000-D5FC-4ECF-B16B-8E9AC63E12F1}"/>
            </c:ext>
          </c:extLst>
        </c:ser>
        <c:ser>
          <c:idx val="1"/>
          <c:order val="1"/>
          <c:tx>
            <c:strRef>
              <c:f>data_grafy!$D$208</c:f>
              <c:strCache>
                <c:ptCount val="1"/>
                <c:pt idx="0">
                  <c:v>muži
Men</c:v>
                </c:pt>
              </c:strCache>
            </c:strRef>
          </c:tx>
          <c:spPr>
            <a:solidFill>
              <a:srgbClr val="0071BC"/>
            </a:solidFill>
            <a:ln w="3175">
              <a:solidFill>
                <a:sysClr val="windowText" lastClr="000000"/>
              </a:solidFill>
            </a:ln>
          </c:spPr>
          <c:invertIfNegative val="0"/>
          <c:dPt>
            <c:idx val="7"/>
            <c:invertIfNegative val="0"/>
            <c:bubble3D val="0"/>
            <c:extLst>
              <c:ext xmlns:c16="http://schemas.microsoft.com/office/drawing/2014/chart" uri="{C3380CC4-5D6E-409C-BE32-E72D297353CC}">
                <c16:uniqueId val="{0000000A-07B3-4E25-A523-37B5F6816C7B}"/>
              </c:ext>
            </c:extLst>
          </c:dPt>
          <c:dPt>
            <c:idx val="8"/>
            <c:invertIfNegative val="0"/>
            <c:bubble3D val="0"/>
            <c:extLst>
              <c:ext xmlns:c16="http://schemas.microsoft.com/office/drawing/2014/chart" uri="{C3380CC4-5D6E-409C-BE32-E72D297353CC}">
                <c16:uniqueId val="{00000007-C8A1-4F9C-9161-B99F0C0CE8C7}"/>
              </c:ext>
            </c:extLst>
          </c:dPt>
          <c:dPt>
            <c:idx val="11"/>
            <c:invertIfNegative val="0"/>
            <c:bubble3D val="0"/>
            <c:spPr>
              <a:solidFill>
                <a:srgbClr val="8AD0FF"/>
              </a:solidFill>
              <a:ln w="3175">
                <a:solidFill>
                  <a:sysClr val="windowText" lastClr="000000"/>
                </a:solidFill>
              </a:ln>
            </c:spPr>
            <c:extLst>
              <c:ext xmlns:c16="http://schemas.microsoft.com/office/drawing/2014/chart" uri="{C3380CC4-5D6E-409C-BE32-E72D297353CC}">
                <c16:uniqueId val="{0000000C-276F-4A66-AC4B-6D9B19FF0A8C}"/>
              </c:ext>
            </c:extLst>
          </c:dPt>
          <c:cat>
            <c:strRef>
              <c:f>data_grafy!$B$209:$B$235</c:f>
              <c:strCache>
                <c:ptCount val="27"/>
                <c:pt idx="0">
                  <c:v>SK</c:v>
                </c:pt>
                <c:pt idx="1">
                  <c:v>LT</c:v>
                </c:pt>
                <c:pt idx="2">
                  <c:v>EE</c:v>
                </c:pt>
                <c:pt idx="3">
                  <c:v>LV</c:v>
                </c:pt>
                <c:pt idx="4">
                  <c:v>BG</c:v>
                </c:pt>
                <c:pt idx="5">
                  <c:v>SI</c:v>
                </c:pt>
                <c:pt idx="6">
                  <c:v>PL</c:v>
                </c:pt>
                <c:pt idx="7">
                  <c:v>HR</c:v>
                </c:pt>
                <c:pt idx="8">
                  <c:v>FR</c:v>
                </c:pt>
                <c:pt idx="9">
                  <c:v>FI</c:v>
                </c:pt>
                <c:pt idx="10">
                  <c:v>DE</c:v>
                </c:pt>
                <c:pt idx="11">
                  <c:v>CZ</c:v>
                </c:pt>
                <c:pt idx="12">
                  <c:v>AT</c:v>
                </c:pt>
                <c:pt idx="13">
                  <c:v>RO</c:v>
                </c:pt>
                <c:pt idx="14">
                  <c:v>PT</c:v>
                </c:pt>
                <c:pt idx="15">
                  <c:v>LU</c:v>
                </c:pt>
                <c:pt idx="16">
                  <c:v>DK</c:v>
                </c:pt>
                <c:pt idx="17">
                  <c:v>SE</c:v>
                </c:pt>
                <c:pt idx="18">
                  <c:v>BE</c:v>
                </c:pt>
                <c:pt idx="19">
                  <c:v>HU</c:v>
                </c:pt>
                <c:pt idx="20">
                  <c:v>IT</c:v>
                </c:pt>
                <c:pt idx="21">
                  <c:v>NL</c:v>
                </c:pt>
                <c:pt idx="22">
                  <c:v>GR</c:v>
                </c:pt>
                <c:pt idx="23">
                  <c:v>IE</c:v>
                </c:pt>
                <c:pt idx="24">
                  <c:v>ES</c:v>
                </c:pt>
                <c:pt idx="25">
                  <c:v>CY</c:v>
                </c:pt>
                <c:pt idx="26">
                  <c:v>MT</c:v>
                </c:pt>
              </c:strCache>
            </c:strRef>
          </c:cat>
          <c:val>
            <c:numRef>
              <c:f>data_grafy!$D$209:$D$235</c:f>
              <c:numCache>
                <c:formatCode>0.0</c:formatCode>
                <c:ptCount val="27"/>
                <c:pt idx="0">
                  <c:v>29.221942286589915</c:v>
                </c:pt>
                <c:pt idx="1">
                  <c:v>27.619484804331311</c:v>
                </c:pt>
                <c:pt idx="2">
                  <c:v>26.880641607823559</c:v>
                </c:pt>
                <c:pt idx="3">
                  <c:v>25.158102202290838</c:v>
                </c:pt>
                <c:pt idx="4">
                  <c:v>25.996599710721657</c:v>
                </c:pt>
                <c:pt idx="5">
                  <c:v>28.590351511126123</c:v>
                </c:pt>
                <c:pt idx="6">
                  <c:v>21.460967228272931</c:v>
                </c:pt>
                <c:pt idx="7">
                  <c:v>29.097525102675409</c:v>
                </c:pt>
                <c:pt idx="8">
                  <c:v>29.587609556570367</c:v>
                </c:pt>
                <c:pt idx="9">
                  <c:v>26.671624342309336</c:v>
                </c:pt>
                <c:pt idx="10">
                  <c:v>25.192680860884153</c:v>
                </c:pt>
                <c:pt idx="11">
                  <c:v>24.160021140819428</c:v>
                </c:pt>
                <c:pt idx="12">
                  <c:v>25.71820206361134</c:v>
                </c:pt>
                <c:pt idx="13">
                  <c:v>23.142190913748898</c:v>
                </c:pt>
                <c:pt idx="14">
                  <c:v>26.823180205439712</c:v>
                </c:pt>
                <c:pt idx="15">
                  <c:v>35.020159270760288</c:v>
                </c:pt>
                <c:pt idx="16">
                  <c:v>23.798107789815472</c:v>
                </c:pt>
                <c:pt idx="17">
                  <c:v>24.722033787319443</c:v>
                </c:pt>
                <c:pt idx="18">
                  <c:v>26.342932184235906</c:v>
                </c:pt>
                <c:pt idx="19">
                  <c:v>16.493031210212116</c:v>
                </c:pt>
                <c:pt idx="20">
                  <c:v>26.017124649408625</c:v>
                </c:pt>
                <c:pt idx="21">
                  <c:v>23.170340858542463</c:v>
                </c:pt>
                <c:pt idx="22">
                  <c:v>22.29642605303107</c:v>
                </c:pt>
                <c:pt idx="23">
                  <c:v>21.265048109151532</c:v>
                </c:pt>
                <c:pt idx="24">
                  <c:v>21.500789459567418</c:v>
                </c:pt>
                <c:pt idx="25">
                  <c:v>18.451502342054155</c:v>
                </c:pt>
                <c:pt idx="26">
                  <c:v>20.504684590861579</c:v>
                </c:pt>
              </c:numCache>
            </c:numRef>
          </c:val>
          <c:extLst>
            <c:ext xmlns:c16="http://schemas.microsoft.com/office/drawing/2014/chart" uri="{C3380CC4-5D6E-409C-BE32-E72D297353CC}">
              <c16:uniqueId val="{00000001-D5FC-4ECF-B16B-8E9AC63E12F1}"/>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72330556636127463"/>
          <c:y val="5.5076809904038918E-2"/>
          <c:w val="0.24619243718896297"/>
          <c:h val="0.15638121406892488"/>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14048667645354E-2"/>
          <c:y val="3.4148755054266865E-2"/>
          <c:w val="0.90793985497575513"/>
          <c:h val="0.81385613960417114"/>
        </c:manualLayout>
      </c:layout>
      <c:barChart>
        <c:barDir val="col"/>
        <c:grouping val="clustered"/>
        <c:varyColors val="0"/>
        <c:ser>
          <c:idx val="0"/>
          <c:order val="0"/>
          <c:tx>
            <c:strRef>
              <c:f>data_grafy!$C$243</c:f>
              <c:strCache>
                <c:ptCount val="1"/>
                <c:pt idx="0">
                  <c:v>ženy
Women</c:v>
                </c:pt>
              </c:strCache>
            </c:strRef>
          </c:tx>
          <c:spPr>
            <a:solidFill>
              <a:srgbClr val="BD1B21"/>
            </a:solidFill>
            <a:ln w="3175">
              <a:solidFill>
                <a:schemeClr val="tx1"/>
              </a:solidFill>
            </a:ln>
          </c:spPr>
          <c:invertIfNegative val="0"/>
          <c:dPt>
            <c:idx val="3"/>
            <c:invertIfNegative val="0"/>
            <c:bubble3D val="0"/>
            <c:extLst>
              <c:ext xmlns:c16="http://schemas.microsoft.com/office/drawing/2014/chart" uri="{C3380CC4-5D6E-409C-BE32-E72D297353CC}">
                <c16:uniqueId val="{00000000-5DF7-4E43-AF26-ED86E674EE21}"/>
              </c:ext>
            </c:extLst>
          </c:dPt>
          <c:dPt>
            <c:idx val="4"/>
            <c:invertIfNegative val="0"/>
            <c:bubble3D val="0"/>
            <c:extLst>
              <c:ext xmlns:c16="http://schemas.microsoft.com/office/drawing/2014/chart" uri="{C3380CC4-5D6E-409C-BE32-E72D297353CC}">
                <c16:uniqueId val="{00000000-D03A-4AC8-9FC4-85CB68EFAF4D}"/>
              </c:ext>
            </c:extLst>
          </c:dPt>
          <c:dPt>
            <c:idx val="5"/>
            <c:invertIfNegative val="0"/>
            <c:bubble3D val="0"/>
            <c:spPr>
              <a:solidFill>
                <a:srgbClr val="F2A6A9"/>
              </a:solidFill>
              <a:ln w="3175">
                <a:solidFill>
                  <a:schemeClr val="tx1"/>
                </a:solidFill>
              </a:ln>
            </c:spPr>
            <c:extLst>
              <c:ext xmlns:c16="http://schemas.microsoft.com/office/drawing/2014/chart" uri="{C3380CC4-5D6E-409C-BE32-E72D297353CC}">
                <c16:uniqueId val="{00000006-A118-40E1-9951-7BB9AFD67B06}"/>
              </c:ext>
            </c:extLst>
          </c:dPt>
          <c:cat>
            <c:strRef>
              <c:f>data_grafy!$B$244:$B$270</c:f>
              <c:strCache>
                <c:ptCount val="27"/>
                <c:pt idx="0">
                  <c:v>LT</c:v>
                </c:pt>
                <c:pt idx="1">
                  <c:v>LV</c:v>
                </c:pt>
                <c:pt idx="2">
                  <c:v>BG</c:v>
                </c:pt>
                <c:pt idx="3">
                  <c:v>EE</c:v>
                </c:pt>
                <c:pt idx="4">
                  <c:v>FI</c:v>
                </c:pt>
                <c:pt idx="5">
                  <c:v>CZ</c:v>
                </c:pt>
                <c:pt idx="6">
                  <c:v>SI</c:v>
                </c:pt>
                <c:pt idx="7">
                  <c:v>DE</c:v>
                </c:pt>
                <c:pt idx="8">
                  <c:v>FR</c:v>
                </c:pt>
                <c:pt idx="9">
                  <c:v>HU</c:v>
                </c:pt>
                <c:pt idx="10">
                  <c:v>PL</c:v>
                </c:pt>
                <c:pt idx="11">
                  <c:v>SE</c:v>
                </c:pt>
                <c:pt idx="12">
                  <c:v>RO</c:v>
                </c:pt>
                <c:pt idx="13">
                  <c:v>AT</c:v>
                </c:pt>
                <c:pt idx="14">
                  <c:v>SK</c:v>
                </c:pt>
                <c:pt idx="15">
                  <c:v>PT</c:v>
                </c:pt>
                <c:pt idx="16">
                  <c:v>DK</c:v>
                </c:pt>
                <c:pt idx="17">
                  <c:v>NL</c:v>
                </c:pt>
                <c:pt idx="18">
                  <c:v>HR</c:v>
                </c:pt>
                <c:pt idx="19">
                  <c:v>IT</c:v>
                </c:pt>
                <c:pt idx="20">
                  <c:v>BE</c:v>
                </c:pt>
                <c:pt idx="21">
                  <c:v>GR</c:v>
                </c:pt>
                <c:pt idx="22">
                  <c:v>LU</c:v>
                </c:pt>
                <c:pt idx="23">
                  <c:v>CY</c:v>
                </c:pt>
                <c:pt idx="24">
                  <c:v>ES</c:v>
                </c:pt>
                <c:pt idx="25">
                  <c:v>IE</c:v>
                </c:pt>
                <c:pt idx="26">
                  <c:v>MT</c:v>
                </c:pt>
              </c:strCache>
            </c:strRef>
          </c:cat>
          <c:val>
            <c:numRef>
              <c:f>data_grafy!$C$244:$C$270</c:f>
              <c:numCache>
                <c:formatCode>0.0</c:formatCode>
                <c:ptCount val="27"/>
                <c:pt idx="0">
                  <c:v>30.752212090828984</c:v>
                </c:pt>
                <c:pt idx="1">
                  <c:v>29.408603946176715</c:v>
                </c:pt>
                <c:pt idx="2">
                  <c:v>29.232543267374723</c:v>
                </c:pt>
                <c:pt idx="3">
                  <c:v>28.444417745472023</c:v>
                </c:pt>
                <c:pt idx="4">
                  <c:v>27.649469550729737</c:v>
                </c:pt>
                <c:pt idx="5">
                  <c:v>27.18294852427104</c:v>
                </c:pt>
                <c:pt idx="6">
                  <c:v>26.15336512751194</c:v>
                </c:pt>
                <c:pt idx="7">
                  <c:v>25.711045763970965</c:v>
                </c:pt>
                <c:pt idx="8">
                  <c:v>25.660926947156238</c:v>
                </c:pt>
                <c:pt idx="9">
                  <c:v>25.469994146412319</c:v>
                </c:pt>
                <c:pt idx="10">
                  <c:v>25.194515421543564</c:v>
                </c:pt>
                <c:pt idx="11">
                  <c:v>24.891087818591405</c:v>
                </c:pt>
                <c:pt idx="12">
                  <c:v>24.746323442501744</c:v>
                </c:pt>
                <c:pt idx="13">
                  <c:v>24.244374422361911</c:v>
                </c:pt>
                <c:pt idx="14">
                  <c:v>23.525406374908485</c:v>
                </c:pt>
                <c:pt idx="15">
                  <c:v>22.348824883449829</c:v>
                </c:pt>
                <c:pt idx="16">
                  <c:v>22.301740127037856</c:v>
                </c:pt>
                <c:pt idx="17">
                  <c:v>21.413424852020373</c:v>
                </c:pt>
                <c:pt idx="18">
                  <c:v>20.999891379123067</c:v>
                </c:pt>
                <c:pt idx="19">
                  <c:v>19.277380658740483</c:v>
                </c:pt>
                <c:pt idx="20">
                  <c:v>17.256618348278778</c:v>
                </c:pt>
                <c:pt idx="21">
                  <c:v>16.95091219760609</c:v>
                </c:pt>
                <c:pt idx="22">
                  <c:v>16.708640737897827</c:v>
                </c:pt>
                <c:pt idx="23">
                  <c:v>14.903666792478351</c:v>
                </c:pt>
                <c:pt idx="24">
                  <c:v>11.598089031865866</c:v>
                </c:pt>
                <c:pt idx="25">
                  <c:v>11.111713131905963</c:v>
                </c:pt>
                <c:pt idx="26">
                  <c:v>9.2398087983271857</c:v>
                </c:pt>
              </c:numCache>
            </c:numRef>
          </c:val>
          <c:extLst>
            <c:ext xmlns:c16="http://schemas.microsoft.com/office/drawing/2014/chart" uri="{C3380CC4-5D6E-409C-BE32-E72D297353CC}">
              <c16:uniqueId val="{00000000-C0DB-42EF-8AC2-3228331E49DB}"/>
            </c:ext>
          </c:extLst>
        </c:ser>
        <c:ser>
          <c:idx val="1"/>
          <c:order val="1"/>
          <c:tx>
            <c:strRef>
              <c:f>data_grafy!$D$243</c:f>
              <c:strCache>
                <c:ptCount val="1"/>
                <c:pt idx="0">
                  <c:v>muži
Men</c:v>
                </c:pt>
              </c:strCache>
            </c:strRef>
          </c:tx>
          <c:spPr>
            <a:solidFill>
              <a:srgbClr val="0071BC"/>
            </a:solidFill>
            <a:ln w="3175">
              <a:solidFill>
                <a:schemeClr val="tx1"/>
              </a:solidFill>
            </a:ln>
          </c:spPr>
          <c:invertIfNegative val="0"/>
          <c:dPt>
            <c:idx val="3"/>
            <c:invertIfNegative val="0"/>
            <c:bubble3D val="0"/>
            <c:extLst>
              <c:ext xmlns:c16="http://schemas.microsoft.com/office/drawing/2014/chart" uri="{C3380CC4-5D6E-409C-BE32-E72D297353CC}">
                <c16:uniqueId val="{00000005-5DF7-4E43-AF26-ED86E674EE21}"/>
              </c:ext>
            </c:extLst>
          </c:dPt>
          <c:dPt>
            <c:idx val="4"/>
            <c:invertIfNegative val="0"/>
            <c:bubble3D val="0"/>
            <c:extLst>
              <c:ext xmlns:c16="http://schemas.microsoft.com/office/drawing/2014/chart" uri="{C3380CC4-5D6E-409C-BE32-E72D297353CC}">
                <c16:uniqueId val="{00000001-D03A-4AC8-9FC4-85CB68EFAF4D}"/>
              </c:ext>
            </c:extLst>
          </c:dPt>
          <c:dPt>
            <c:idx val="5"/>
            <c:invertIfNegative val="0"/>
            <c:bubble3D val="0"/>
            <c:spPr>
              <a:solidFill>
                <a:srgbClr val="8AD0FF"/>
              </a:solidFill>
              <a:ln w="3175">
                <a:solidFill>
                  <a:schemeClr val="tx1"/>
                </a:solidFill>
              </a:ln>
            </c:spPr>
            <c:extLst>
              <c:ext xmlns:c16="http://schemas.microsoft.com/office/drawing/2014/chart" uri="{C3380CC4-5D6E-409C-BE32-E72D297353CC}">
                <c16:uniqueId val="{00000009-A118-40E1-9951-7BB9AFD67B06}"/>
              </c:ext>
            </c:extLst>
          </c:dPt>
          <c:cat>
            <c:strRef>
              <c:f>data_grafy!$B$244:$B$270</c:f>
              <c:strCache>
                <c:ptCount val="27"/>
                <c:pt idx="0">
                  <c:v>LT</c:v>
                </c:pt>
                <c:pt idx="1">
                  <c:v>LV</c:v>
                </c:pt>
                <c:pt idx="2">
                  <c:v>BG</c:v>
                </c:pt>
                <c:pt idx="3">
                  <c:v>EE</c:v>
                </c:pt>
                <c:pt idx="4">
                  <c:v>FI</c:v>
                </c:pt>
                <c:pt idx="5">
                  <c:v>CZ</c:v>
                </c:pt>
                <c:pt idx="6">
                  <c:v>SI</c:v>
                </c:pt>
                <c:pt idx="7">
                  <c:v>DE</c:v>
                </c:pt>
                <c:pt idx="8">
                  <c:v>FR</c:v>
                </c:pt>
                <c:pt idx="9">
                  <c:v>HU</c:v>
                </c:pt>
                <c:pt idx="10">
                  <c:v>PL</c:v>
                </c:pt>
                <c:pt idx="11">
                  <c:v>SE</c:v>
                </c:pt>
                <c:pt idx="12">
                  <c:v>RO</c:v>
                </c:pt>
                <c:pt idx="13">
                  <c:v>AT</c:v>
                </c:pt>
                <c:pt idx="14">
                  <c:v>SK</c:v>
                </c:pt>
                <c:pt idx="15">
                  <c:v>PT</c:v>
                </c:pt>
                <c:pt idx="16">
                  <c:v>DK</c:v>
                </c:pt>
                <c:pt idx="17">
                  <c:v>NL</c:v>
                </c:pt>
                <c:pt idx="18">
                  <c:v>HR</c:v>
                </c:pt>
                <c:pt idx="19">
                  <c:v>IT</c:v>
                </c:pt>
                <c:pt idx="20">
                  <c:v>BE</c:v>
                </c:pt>
                <c:pt idx="21">
                  <c:v>GR</c:v>
                </c:pt>
                <c:pt idx="22">
                  <c:v>LU</c:v>
                </c:pt>
                <c:pt idx="23">
                  <c:v>CY</c:v>
                </c:pt>
                <c:pt idx="24">
                  <c:v>ES</c:v>
                </c:pt>
                <c:pt idx="25">
                  <c:v>IE</c:v>
                </c:pt>
                <c:pt idx="26">
                  <c:v>MT</c:v>
                </c:pt>
              </c:strCache>
            </c:strRef>
          </c:cat>
          <c:val>
            <c:numRef>
              <c:f>data_grafy!$D$244:$D$270</c:f>
              <c:numCache>
                <c:formatCode>0.0</c:formatCode>
                <c:ptCount val="27"/>
                <c:pt idx="0">
                  <c:v>19.312072643228749</c:v>
                </c:pt>
                <c:pt idx="1">
                  <c:v>18.72375674826473</c:v>
                </c:pt>
                <c:pt idx="2">
                  <c:v>21.276198124318039</c:v>
                </c:pt>
                <c:pt idx="3">
                  <c:v>18.213071491405341</c:v>
                </c:pt>
                <c:pt idx="4">
                  <c:v>22.844727939928479</c:v>
                </c:pt>
                <c:pt idx="5">
                  <c:v>20.062338119274635</c:v>
                </c:pt>
                <c:pt idx="6">
                  <c:v>26.781283433559324</c:v>
                </c:pt>
                <c:pt idx="7">
                  <c:v>21.925784149515586</c:v>
                </c:pt>
                <c:pt idx="8">
                  <c:v>24.471271262117121</c:v>
                </c:pt>
                <c:pt idx="9">
                  <c:v>15.828293445207914</c:v>
                </c:pt>
                <c:pt idx="10">
                  <c:v>16.740270429236386</c:v>
                </c:pt>
                <c:pt idx="11">
                  <c:v>22.188243308678199</c:v>
                </c:pt>
                <c:pt idx="12">
                  <c:v>19.054485762586566</c:v>
                </c:pt>
                <c:pt idx="13">
                  <c:v>21.847202334708225</c:v>
                </c:pt>
                <c:pt idx="14">
                  <c:v>21.243951777732942</c:v>
                </c:pt>
                <c:pt idx="15">
                  <c:v>23.09296076006396</c:v>
                </c:pt>
                <c:pt idx="16">
                  <c:v>18.504800752670441</c:v>
                </c:pt>
                <c:pt idx="17">
                  <c:v>18.795754717415551</c:v>
                </c:pt>
                <c:pt idx="18">
                  <c:v>23.199757752184556</c:v>
                </c:pt>
                <c:pt idx="19">
                  <c:v>22.406451747450465</c:v>
                </c:pt>
                <c:pt idx="20">
                  <c:v>20.348448216762328</c:v>
                </c:pt>
                <c:pt idx="21">
                  <c:v>20.438494794505363</c:v>
                </c:pt>
                <c:pt idx="22">
                  <c:v>30.473680256435937</c:v>
                </c:pt>
                <c:pt idx="23">
                  <c:v>17.240031989032332</c:v>
                </c:pt>
                <c:pt idx="24">
                  <c:v>17.372312438450614</c:v>
                </c:pt>
                <c:pt idx="25">
                  <c:v>15.641477550878744</c:v>
                </c:pt>
                <c:pt idx="26">
                  <c:v>18.739112681174351</c:v>
                </c:pt>
              </c:numCache>
            </c:numRef>
          </c:val>
          <c:extLst>
            <c:ext xmlns:c16="http://schemas.microsoft.com/office/drawing/2014/chart" uri="{C3380CC4-5D6E-409C-BE32-E72D297353CC}">
              <c16:uniqueId val="{00000001-C0DB-42EF-8AC2-3228331E49DB}"/>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ysClr val="windowText" lastClr="000000"/>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ax val="35"/>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46143209217491882"/>
          <c:y val="6.0187543813476727E-2"/>
          <c:w val="0.27386556341474261"/>
          <c:h val="0.1359382784311737"/>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4648991518908E-2"/>
          <c:y val="3.4148755054266865E-2"/>
          <c:w val="0.92149912732989592"/>
          <c:h val="0.81385613960417114"/>
        </c:manualLayout>
      </c:layout>
      <c:barChart>
        <c:barDir val="col"/>
        <c:grouping val="clustered"/>
        <c:varyColors val="0"/>
        <c:ser>
          <c:idx val="0"/>
          <c:order val="0"/>
          <c:tx>
            <c:strRef>
              <c:f>data_grafy!$C$277</c:f>
              <c:strCache>
                <c:ptCount val="1"/>
                <c:pt idx="0">
                  <c:v>ženy
Women</c:v>
                </c:pt>
              </c:strCache>
            </c:strRef>
          </c:tx>
          <c:spPr>
            <a:solidFill>
              <a:srgbClr val="BD1B21"/>
            </a:solidFill>
            <a:ln w="3175">
              <a:solidFill>
                <a:schemeClr val="tx1"/>
              </a:solidFill>
            </a:ln>
          </c:spPr>
          <c:invertIfNegative val="0"/>
          <c:dPt>
            <c:idx val="3"/>
            <c:invertIfNegative val="0"/>
            <c:bubble3D val="0"/>
            <c:extLst>
              <c:ext xmlns:c16="http://schemas.microsoft.com/office/drawing/2014/chart" uri="{C3380CC4-5D6E-409C-BE32-E72D297353CC}">
                <c16:uniqueId val="{00000001-D185-453A-8594-E2DC86D8013F}"/>
              </c:ext>
            </c:extLst>
          </c:dPt>
          <c:dPt>
            <c:idx val="9"/>
            <c:invertIfNegative val="0"/>
            <c:bubble3D val="0"/>
            <c:spPr>
              <a:solidFill>
                <a:srgbClr val="F2A6A9"/>
              </a:solidFill>
              <a:ln w="3175">
                <a:solidFill>
                  <a:schemeClr val="tx1"/>
                </a:solidFill>
              </a:ln>
            </c:spPr>
            <c:extLst>
              <c:ext xmlns:c16="http://schemas.microsoft.com/office/drawing/2014/chart" uri="{C3380CC4-5D6E-409C-BE32-E72D297353CC}">
                <c16:uniqueId val="{00000000-E322-4364-ABEE-4854E1501F99}"/>
              </c:ext>
            </c:extLst>
          </c:dPt>
          <c:dPt>
            <c:idx val="22"/>
            <c:invertIfNegative val="0"/>
            <c:bubble3D val="0"/>
            <c:extLst>
              <c:ext xmlns:c16="http://schemas.microsoft.com/office/drawing/2014/chart" uri="{C3380CC4-5D6E-409C-BE32-E72D297353CC}">
                <c16:uniqueId val="{00000004-D185-453A-8594-E2DC86D8013F}"/>
              </c:ext>
            </c:extLst>
          </c:dPt>
          <c:cat>
            <c:strRef>
              <c:extLst>
                <c:ext xmlns:c15="http://schemas.microsoft.com/office/drawing/2012/chart" uri="{02D57815-91ED-43cb-92C2-25804820EDAC}">
                  <c15:fullRef>
                    <c15:sqref>data_grafy!$B$278:$B$304</c15:sqref>
                  </c15:fullRef>
                </c:ext>
              </c:extLst>
              <c:f>data_grafy!$B$279:$B$304</c:f>
              <c:strCache>
                <c:ptCount val="26"/>
                <c:pt idx="0">
                  <c:v>EE</c:v>
                </c:pt>
                <c:pt idx="1">
                  <c:v>BE</c:v>
                </c:pt>
                <c:pt idx="2">
                  <c:v>SK</c:v>
                </c:pt>
                <c:pt idx="3">
                  <c:v>LT</c:v>
                </c:pt>
                <c:pt idx="4">
                  <c:v>LV</c:v>
                </c:pt>
                <c:pt idx="5">
                  <c:v>DK</c:v>
                </c:pt>
                <c:pt idx="6">
                  <c:v>NL</c:v>
                </c:pt>
                <c:pt idx="7">
                  <c:v>FR</c:v>
                </c:pt>
                <c:pt idx="8">
                  <c:v>IE</c:v>
                </c:pt>
                <c:pt idx="9">
                  <c:v>CZ</c:v>
                </c:pt>
                <c:pt idx="10">
                  <c:v>FI</c:v>
                </c:pt>
                <c:pt idx="11">
                  <c:v>BG</c:v>
                </c:pt>
                <c:pt idx="12">
                  <c:v>SE</c:v>
                </c:pt>
                <c:pt idx="13">
                  <c:v>DE</c:v>
                </c:pt>
                <c:pt idx="14">
                  <c:v>LU</c:v>
                </c:pt>
                <c:pt idx="15">
                  <c:v>RO</c:v>
                </c:pt>
                <c:pt idx="16">
                  <c:v>IT</c:v>
                </c:pt>
                <c:pt idx="17">
                  <c:v>PT</c:v>
                </c:pt>
                <c:pt idx="18">
                  <c:v>ES</c:v>
                </c:pt>
                <c:pt idx="19">
                  <c:v>PL</c:v>
                </c:pt>
                <c:pt idx="20">
                  <c:v>MT</c:v>
                </c:pt>
                <c:pt idx="21">
                  <c:v>AT</c:v>
                </c:pt>
                <c:pt idx="22">
                  <c:v>CY</c:v>
                </c:pt>
                <c:pt idx="23">
                  <c:v>HR</c:v>
                </c:pt>
                <c:pt idx="24">
                  <c:v>GR</c:v>
                </c:pt>
                <c:pt idx="25">
                  <c:v>SI</c:v>
                </c:pt>
              </c:strCache>
            </c:strRef>
          </c:cat>
          <c:val>
            <c:numRef>
              <c:extLst>
                <c:ext xmlns:c15="http://schemas.microsoft.com/office/drawing/2012/chart" uri="{02D57815-91ED-43cb-92C2-25804820EDAC}">
                  <c15:fullRef>
                    <c15:sqref>data_grafy!$C$278:$C$304</c15:sqref>
                  </c15:fullRef>
                </c:ext>
              </c:extLst>
              <c:f>data_grafy!$C$279:$C$304</c:f>
              <c:numCache>
                <c:formatCode>0.0</c:formatCode>
                <c:ptCount val="26"/>
                <c:pt idx="0">
                  <c:v>7.8592239466897809</c:v>
                </c:pt>
                <c:pt idx="1">
                  <c:v>7.1674239741673338</c:v>
                </c:pt>
                <c:pt idx="2">
                  <c:v>5.4534877268602129</c:v>
                </c:pt>
                <c:pt idx="3">
                  <c:v>5.2007243863699841</c:v>
                </c:pt>
                <c:pt idx="4">
                  <c:v>4.8501077605260523</c:v>
                </c:pt>
                <c:pt idx="5">
                  <c:v>4.8210199823656952</c:v>
                </c:pt>
                <c:pt idx="6">
                  <c:v>4.6706752931744759</c:v>
                </c:pt>
                <c:pt idx="7">
                  <c:v>4.6292290941516976</c:v>
                </c:pt>
                <c:pt idx="8">
                  <c:v>4.0337019150720907</c:v>
                </c:pt>
                <c:pt idx="9">
                  <c:v>3.4694731985005918</c:v>
                </c:pt>
                <c:pt idx="10">
                  <c:v>3.4302683764377306</c:v>
                </c:pt>
                <c:pt idx="11">
                  <c:v>3.2722866475666224</c:v>
                </c:pt>
                <c:pt idx="12">
                  <c:v>2.9573846182488412</c:v>
                </c:pt>
                <c:pt idx="13">
                  <c:v>2.6608036856369388</c:v>
                </c:pt>
                <c:pt idx="14">
                  <c:v>2.4093328342965168</c:v>
                </c:pt>
                <c:pt idx="15">
                  <c:v>2.2558220481773517</c:v>
                </c:pt>
                <c:pt idx="16">
                  <c:v>2.2439258864351839</c:v>
                </c:pt>
                <c:pt idx="17">
                  <c:v>2.1733051714467297</c:v>
                </c:pt>
                <c:pt idx="18">
                  <c:v>1.8512860625897212</c:v>
                </c:pt>
                <c:pt idx="19">
                  <c:v>1.7608435739937818</c:v>
                </c:pt>
                <c:pt idx="20">
                  <c:v>1.2891263078892765</c:v>
                </c:pt>
                <c:pt idx="21">
                  <c:v>1.2641455189394741</c:v>
                </c:pt>
                <c:pt idx="22">
                  <c:v>1.2278638703019698</c:v>
                </c:pt>
                <c:pt idx="23">
                  <c:v>0.83024970732708159</c:v>
                </c:pt>
                <c:pt idx="24">
                  <c:v>0.76819616443633143</c:v>
                </c:pt>
                <c:pt idx="25">
                  <c:v>0.6679446617332625</c:v>
                </c:pt>
              </c:numCache>
            </c:numRef>
          </c:val>
          <c:extLst>
            <c:ext xmlns:c16="http://schemas.microsoft.com/office/drawing/2014/chart" uri="{C3380CC4-5D6E-409C-BE32-E72D297353CC}">
              <c16:uniqueId val="{00000000-F8FE-4A99-B6AB-528F262F79E6}"/>
            </c:ext>
          </c:extLst>
        </c:ser>
        <c:ser>
          <c:idx val="1"/>
          <c:order val="1"/>
          <c:tx>
            <c:strRef>
              <c:f>data_grafy!$D$277</c:f>
              <c:strCache>
                <c:ptCount val="1"/>
                <c:pt idx="0">
                  <c:v>muži
Men</c:v>
                </c:pt>
              </c:strCache>
            </c:strRef>
          </c:tx>
          <c:spPr>
            <a:solidFill>
              <a:srgbClr val="0071BC"/>
            </a:solidFill>
            <a:ln w="3175">
              <a:solidFill>
                <a:schemeClr val="tx1"/>
              </a:solidFill>
            </a:ln>
          </c:spPr>
          <c:invertIfNegative val="0"/>
          <c:dPt>
            <c:idx val="3"/>
            <c:invertIfNegative val="0"/>
            <c:bubble3D val="0"/>
            <c:extLst>
              <c:ext xmlns:c16="http://schemas.microsoft.com/office/drawing/2014/chart" uri="{C3380CC4-5D6E-409C-BE32-E72D297353CC}">
                <c16:uniqueId val="{00000006-D185-453A-8594-E2DC86D8013F}"/>
              </c:ext>
            </c:extLst>
          </c:dPt>
          <c:dPt>
            <c:idx val="9"/>
            <c:invertIfNegative val="0"/>
            <c:bubble3D val="0"/>
            <c:spPr>
              <a:solidFill>
                <a:srgbClr val="8AD0FF"/>
              </a:solidFill>
              <a:ln w="3175">
                <a:solidFill>
                  <a:schemeClr val="tx1"/>
                </a:solidFill>
              </a:ln>
            </c:spPr>
            <c:extLst>
              <c:ext xmlns:c16="http://schemas.microsoft.com/office/drawing/2014/chart" uri="{C3380CC4-5D6E-409C-BE32-E72D297353CC}">
                <c16:uniqueId val="{00000001-E322-4364-ABEE-4854E1501F99}"/>
              </c:ext>
            </c:extLst>
          </c:dPt>
          <c:dPt>
            <c:idx val="22"/>
            <c:invertIfNegative val="0"/>
            <c:bubble3D val="0"/>
            <c:extLst>
              <c:ext xmlns:c16="http://schemas.microsoft.com/office/drawing/2014/chart" uri="{C3380CC4-5D6E-409C-BE32-E72D297353CC}">
                <c16:uniqueId val="{00000009-D185-453A-8594-E2DC86D8013F}"/>
              </c:ext>
            </c:extLst>
          </c:dPt>
          <c:cat>
            <c:strRef>
              <c:extLst>
                <c:ext xmlns:c15="http://schemas.microsoft.com/office/drawing/2012/chart" uri="{02D57815-91ED-43cb-92C2-25804820EDAC}">
                  <c15:fullRef>
                    <c15:sqref>data_grafy!$B$278:$B$304</c15:sqref>
                  </c15:fullRef>
                </c:ext>
              </c:extLst>
              <c:f>data_grafy!$B$279:$B$304</c:f>
              <c:strCache>
                <c:ptCount val="26"/>
                <c:pt idx="0">
                  <c:v>EE</c:v>
                </c:pt>
                <c:pt idx="1">
                  <c:v>BE</c:v>
                </c:pt>
                <c:pt idx="2">
                  <c:v>SK</c:v>
                </c:pt>
                <c:pt idx="3">
                  <c:v>LT</c:v>
                </c:pt>
                <c:pt idx="4">
                  <c:v>LV</c:v>
                </c:pt>
                <c:pt idx="5">
                  <c:v>DK</c:v>
                </c:pt>
                <c:pt idx="6">
                  <c:v>NL</c:v>
                </c:pt>
                <c:pt idx="7">
                  <c:v>FR</c:v>
                </c:pt>
                <c:pt idx="8">
                  <c:v>IE</c:v>
                </c:pt>
                <c:pt idx="9">
                  <c:v>CZ</c:v>
                </c:pt>
                <c:pt idx="10">
                  <c:v>FI</c:v>
                </c:pt>
                <c:pt idx="11">
                  <c:v>BG</c:v>
                </c:pt>
                <c:pt idx="12">
                  <c:v>SE</c:v>
                </c:pt>
                <c:pt idx="13">
                  <c:v>DE</c:v>
                </c:pt>
                <c:pt idx="14">
                  <c:v>LU</c:v>
                </c:pt>
                <c:pt idx="15">
                  <c:v>RO</c:v>
                </c:pt>
                <c:pt idx="16">
                  <c:v>IT</c:v>
                </c:pt>
                <c:pt idx="17">
                  <c:v>PT</c:v>
                </c:pt>
                <c:pt idx="18">
                  <c:v>ES</c:v>
                </c:pt>
                <c:pt idx="19">
                  <c:v>PL</c:v>
                </c:pt>
                <c:pt idx="20">
                  <c:v>MT</c:v>
                </c:pt>
                <c:pt idx="21">
                  <c:v>AT</c:v>
                </c:pt>
                <c:pt idx="22">
                  <c:v>CY</c:v>
                </c:pt>
                <c:pt idx="23">
                  <c:v>HR</c:v>
                </c:pt>
                <c:pt idx="24">
                  <c:v>GR</c:v>
                </c:pt>
                <c:pt idx="25">
                  <c:v>SI</c:v>
                </c:pt>
              </c:strCache>
            </c:strRef>
          </c:cat>
          <c:val>
            <c:numRef>
              <c:extLst>
                <c:ext xmlns:c15="http://schemas.microsoft.com/office/drawing/2012/chart" uri="{02D57815-91ED-43cb-92C2-25804820EDAC}">
                  <c15:fullRef>
                    <c15:sqref>data_grafy!$D$278:$D$304</c15:sqref>
                  </c15:fullRef>
                </c:ext>
              </c:extLst>
              <c:f>data_grafy!$D$279:$D$304</c:f>
              <c:numCache>
                <c:formatCode>0.0</c:formatCode>
                <c:ptCount val="26"/>
                <c:pt idx="0">
                  <c:v>8.1598947560289439</c:v>
                </c:pt>
                <c:pt idx="1">
                  <c:v>6.6450439033666324</c:v>
                </c:pt>
                <c:pt idx="2">
                  <c:v>5.5899412185175548</c:v>
                </c:pt>
                <c:pt idx="3">
                  <c:v>6.3641235750967962</c:v>
                </c:pt>
                <c:pt idx="4">
                  <c:v>6.0352480790653837</c:v>
                </c:pt>
                <c:pt idx="5">
                  <c:v>4.0861219674496887</c:v>
                </c:pt>
                <c:pt idx="6">
                  <c:v>4.3412011416288383</c:v>
                </c:pt>
                <c:pt idx="7">
                  <c:v>6.5900184318140251</c:v>
                </c:pt>
                <c:pt idx="8">
                  <c:v>4.4754163264795466</c:v>
                </c:pt>
                <c:pt idx="9">
                  <c:v>3.6398720555788202</c:v>
                </c:pt>
                <c:pt idx="10">
                  <c:v>3.5694533046944041</c:v>
                </c:pt>
                <c:pt idx="11">
                  <c:v>4.0968560011821902</c:v>
                </c:pt>
                <c:pt idx="12">
                  <c:v>2.242474267387117</c:v>
                </c:pt>
                <c:pt idx="13">
                  <c:v>2.6775071996724851</c:v>
                </c:pt>
                <c:pt idx="14">
                  <c:v>3.2880897525793844</c:v>
                </c:pt>
                <c:pt idx="15">
                  <c:v>1.7369633739862949</c:v>
                </c:pt>
                <c:pt idx="16">
                  <c:v>3.2617426330688328</c:v>
                </c:pt>
                <c:pt idx="17">
                  <c:v>2.6981636631157531</c:v>
                </c:pt>
                <c:pt idx="18">
                  <c:v>3.0624289144119401</c:v>
                </c:pt>
                <c:pt idx="19">
                  <c:v>3.6078734559323484</c:v>
                </c:pt>
                <c:pt idx="20">
                  <c:v>1.7105031486594313</c:v>
                </c:pt>
                <c:pt idx="21">
                  <c:v>3.3545738047629357</c:v>
                </c:pt>
                <c:pt idx="22">
                  <c:v>2.1793670741460072</c:v>
                </c:pt>
                <c:pt idx="23">
                  <c:v>5.0594168749013955</c:v>
                </c:pt>
                <c:pt idx="24">
                  <c:v>1.3654030909645178</c:v>
                </c:pt>
                <c:pt idx="25">
                  <c:v>1.5755638537348409</c:v>
                </c:pt>
              </c:numCache>
            </c:numRef>
          </c:val>
          <c:extLst>
            <c:ext xmlns:c16="http://schemas.microsoft.com/office/drawing/2014/chart" uri="{C3380CC4-5D6E-409C-BE32-E72D297353CC}">
              <c16:uniqueId val="{00000001-F8FE-4A99-B6AB-528F262F79E6}"/>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in val="0"/>
        </c:scaling>
        <c:delete val="0"/>
        <c:axPos val="l"/>
        <c:majorGridlines>
          <c:spPr>
            <a:ln w="3175">
              <a:solidFill>
                <a:schemeClr val="tx1"/>
              </a:solidFill>
              <a:prstDash val="solid"/>
            </a:ln>
          </c:spPr>
        </c:majorGridlines>
        <c:minorGridlines>
          <c:spPr>
            <a:ln>
              <a:solidFill>
                <a:schemeClr val="bg1">
                  <a:lumMod val="75000"/>
                </a:schemeClr>
              </a:solidFill>
            </a:ln>
          </c:spPr>
        </c:minorGridlines>
        <c:title>
          <c:tx>
            <c:rich>
              <a:bodyPr/>
              <a:lstStyle/>
              <a:p>
                <a:pPr>
                  <a:defRPr sz="800">
                    <a:latin typeface="Arial" panose="020B0604020202020204" pitchFamily="34" charset="0"/>
                    <a:cs typeface="Arial" panose="020B0604020202020204" pitchFamily="34" charset="0"/>
                  </a:defRPr>
                </a:pPr>
                <a:r>
                  <a:rPr lang="cs-CZ" sz="800">
                    <a:latin typeface="Arial" panose="020B0604020202020204" pitchFamily="34" charset="0"/>
                    <a:cs typeface="Arial" panose="020B0604020202020204" pitchFamily="34" charset="0"/>
                  </a:rPr>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1"/>
        <c:minorUnit val="1"/>
      </c:valAx>
      <c:spPr>
        <a:ln w="3175">
          <a:solidFill>
            <a:schemeClr val="tx1"/>
          </a:solidFill>
        </a:ln>
      </c:spPr>
    </c:plotArea>
    <c:legend>
      <c:legendPos val="t"/>
      <c:layout>
        <c:manualLayout>
          <c:xMode val="edge"/>
          <c:yMode val="edge"/>
          <c:x val="0.58134504804180198"/>
          <c:y val="7.6436783649187323E-2"/>
          <c:w val="0.27291657140635195"/>
          <c:h val="0.12060607670286032"/>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2059606030476"/>
          <c:y val="3.2886003654569444E-2"/>
          <c:w val="0.85288758700384315"/>
          <c:h val="0.69929848245233084"/>
        </c:manualLayout>
      </c:layout>
      <c:barChart>
        <c:barDir val="col"/>
        <c:grouping val="clustered"/>
        <c:varyColors val="0"/>
        <c:ser>
          <c:idx val="0"/>
          <c:order val="0"/>
          <c:tx>
            <c:strRef>
              <c:f>data_grafy!$B$27</c:f>
              <c:strCache>
                <c:ptCount val="1"/>
                <c:pt idx="0">
                  <c:v>ženy  
Women</c:v>
                </c:pt>
              </c:strCache>
            </c:strRef>
          </c:tx>
          <c:spPr>
            <a:solidFill>
              <a:srgbClr val="C00000"/>
            </a:solidFill>
            <a:ln w="3175">
              <a:solidFill>
                <a:sysClr val="windowText" lastClr="000000"/>
              </a:solidFill>
            </a:ln>
            <a:effectLst/>
          </c:spPr>
          <c:invertIfNegative val="0"/>
          <c:cat>
            <c:numRef>
              <c:extLst>
                <c:ext xmlns:c15="http://schemas.microsoft.com/office/drawing/2012/chart" uri="{02D57815-91ED-43cb-92C2-25804820EDAC}">
                  <c15:fullRef>
                    <c15:sqref>data_grafy!$A$28:$A$39</c15:sqref>
                  </c15:fullRef>
                </c:ext>
              </c:extLst>
              <c:f>data_grafy!$A$29:$A$39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data_grafy!$B$28:$B$39</c15:sqref>
                  </c15:fullRef>
                </c:ext>
              </c:extLst>
              <c:f>data_grafy!$B$29:$B$39</c:f>
              <c:numCache>
                <c:formatCode>#\ ##0_ ;\-#\ ##0\ </c:formatCode>
                <c:ptCount val="11"/>
                <c:pt idx="0">
                  <c:v>1453558</c:v>
                </c:pt>
                <c:pt idx="1">
                  <c:v>1449444</c:v>
                </c:pt>
                <c:pt idx="2">
                  <c:v>1443656</c:v>
                </c:pt>
                <c:pt idx="3">
                  <c:v>1448159</c:v>
                </c:pt>
                <c:pt idx="4">
                  <c:v>1456816</c:v>
                </c:pt>
                <c:pt idx="5">
                  <c:v>1460422</c:v>
                </c:pt>
                <c:pt idx="6">
                  <c:v>1458157</c:v>
                </c:pt>
                <c:pt idx="7">
                  <c:v>1456115</c:v>
                </c:pt>
                <c:pt idx="8">
                  <c:v>1453153</c:v>
                </c:pt>
                <c:pt idx="9">
                  <c:v>1436866</c:v>
                </c:pt>
                <c:pt idx="10">
                  <c:v>1421344</c:v>
                </c:pt>
              </c:numCache>
            </c:numRef>
          </c:val>
          <c:extLst>
            <c:ext xmlns:c16="http://schemas.microsoft.com/office/drawing/2014/chart" uri="{C3380CC4-5D6E-409C-BE32-E72D297353CC}">
              <c16:uniqueId val="{00000000-85C1-48A3-B51F-4277D7AE020E}"/>
            </c:ext>
          </c:extLst>
        </c:ser>
        <c:ser>
          <c:idx val="1"/>
          <c:order val="1"/>
          <c:tx>
            <c:strRef>
              <c:f>data_grafy!$C$27</c:f>
              <c:strCache>
                <c:ptCount val="1"/>
                <c:pt idx="0">
                  <c:v>muži  
Men</c:v>
                </c:pt>
              </c:strCache>
            </c:strRef>
          </c:tx>
          <c:spPr>
            <a:solidFill>
              <a:srgbClr val="0070C0"/>
            </a:solidFill>
            <a:ln w="3175">
              <a:solidFill>
                <a:sysClr val="windowText" lastClr="000000"/>
              </a:solidFill>
            </a:ln>
            <a:effectLst/>
          </c:spPr>
          <c:invertIfNegative val="0"/>
          <c:cat>
            <c:numRef>
              <c:extLst>
                <c:ext xmlns:c15="http://schemas.microsoft.com/office/drawing/2012/chart" uri="{02D57815-91ED-43cb-92C2-25804820EDAC}">
                  <c15:fullRef>
                    <c15:sqref>data_grafy!$A$28:$A$39</c15:sqref>
                  </c15:fullRef>
                </c:ext>
              </c:extLst>
              <c:f>data_grafy!$A$29:$A$39</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data_grafy!$C$28:$C$39</c15:sqref>
                  </c15:fullRef>
                </c:ext>
              </c:extLst>
              <c:f>data_grafy!$C$29:$C$39</c:f>
              <c:numCache>
                <c:formatCode>#\ ##0_ ;\-#\ ##0\ </c:formatCode>
                <c:ptCount val="11"/>
                <c:pt idx="0">
                  <c:v>873426</c:v>
                </c:pt>
                <c:pt idx="1">
                  <c:v>879610</c:v>
                </c:pt>
                <c:pt idx="2">
                  <c:v>885394</c:v>
                </c:pt>
                <c:pt idx="3">
                  <c:v>896559</c:v>
                </c:pt>
                <c:pt idx="4">
                  <c:v>910491</c:v>
                </c:pt>
                <c:pt idx="5">
                  <c:v>926010</c:v>
                </c:pt>
                <c:pt idx="6">
                  <c:v>937360</c:v>
                </c:pt>
                <c:pt idx="7">
                  <c:v>946004</c:v>
                </c:pt>
                <c:pt idx="8">
                  <c:v>953890</c:v>
                </c:pt>
                <c:pt idx="9">
                  <c:v>955838</c:v>
                </c:pt>
                <c:pt idx="10">
                  <c:v>948482</c:v>
                </c:pt>
              </c:numCache>
            </c:numRef>
          </c:val>
          <c:extLst>
            <c:ext xmlns:c16="http://schemas.microsoft.com/office/drawing/2014/chart" uri="{C3380CC4-5D6E-409C-BE32-E72D297353CC}">
              <c16:uniqueId val="{00000001-85C1-48A3-B51F-4277D7AE020E}"/>
            </c:ext>
          </c:extLst>
        </c:ser>
        <c:dLbls>
          <c:showLegendKey val="0"/>
          <c:showVal val="0"/>
          <c:showCatName val="0"/>
          <c:showSerName val="0"/>
          <c:showPercent val="0"/>
          <c:showBubbleSize val="0"/>
        </c:dLbls>
        <c:gapWidth val="111"/>
        <c:axId val="38531503"/>
        <c:axId val="38533167"/>
      </c:barChart>
      <c:catAx>
        <c:axId val="38531503"/>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3167"/>
        <c:crosses val="autoZero"/>
        <c:auto val="1"/>
        <c:lblAlgn val="ctr"/>
        <c:lblOffset val="100"/>
        <c:noMultiLvlLbl val="0"/>
      </c:catAx>
      <c:valAx>
        <c:axId val="38533167"/>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a:p>
            </c:rich>
          </c:tx>
          <c:layout>
            <c:manualLayout>
              <c:xMode val="edge"/>
              <c:yMode val="edge"/>
              <c:x val="1.3864359105282487E-2"/>
              <c:y val="6.9445525610665443E-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1503"/>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4310060645149732"/>
          <c:y val="0.84591093830660691"/>
          <c:w val="0.16529162523626525"/>
          <c:h val="0.15408906169339309"/>
        </c:manualLayout>
      </c:layout>
      <c:overlay val="0"/>
      <c:spPr>
        <a:solidFill>
          <a:schemeClr val="bg1"/>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005984634751"/>
          <c:y val="3.6095623182237351E-2"/>
          <c:w val="0.7621778040927133"/>
          <c:h val="0.74646804284599555"/>
        </c:manualLayout>
      </c:layout>
      <c:barChart>
        <c:barDir val="col"/>
        <c:grouping val="clustered"/>
        <c:varyColors val="0"/>
        <c:ser>
          <c:idx val="0"/>
          <c:order val="0"/>
          <c:tx>
            <c:strRef>
              <c:f>data_grafy!$B$43</c:f>
              <c:strCache>
                <c:ptCount val="1"/>
                <c:pt idx="0">
                  <c:v>ženy  
Women</c:v>
                </c:pt>
              </c:strCache>
            </c:strRef>
          </c:tx>
          <c:spPr>
            <a:solidFill>
              <a:srgbClr val="BD1B21"/>
            </a:solidFill>
            <a:ln w="3175">
              <a:solidFill>
                <a:sysClr val="windowText" lastClr="000000"/>
              </a:solidFill>
            </a:ln>
            <a:effectLst/>
          </c:spPr>
          <c:invertIfNegative val="0"/>
          <c:cat>
            <c:numRef>
              <c:extLst>
                <c:ext xmlns:c15="http://schemas.microsoft.com/office/drawing/2012/chart" uri="{02D57815-91ED-43cb-92C2-25804820EDAC}">
                  <c15:fullRef>
                    <c15:sqref>data_grafy!$A$44:$A$55</c15:sqref>
                  </c15:fullRef>
                </c:ext>
              </c:extLst>
              <c:f>data_grafy!$A$45:$A$55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data_grafy!$B$44:$B$55</c15:sqref>
                  </c15:fullRef>
                </c:ext>
              </c:extLst>
              <c:f>data_grafy!$B$45:$B$55</c:f>
              <c:numCache>
                <c:formatCode>#\ ##0_ ;\-#\ ##0\ </c:formatCode>
                <c:ptCount val="11"/>
                <c:pt idx="0">
                  <c:v>290224</c:v>
                </c:pt>
                <c:pt idx="1">
                  <c:v>301986</c:v>
                </c:pt>
                <c:pt idx="2">
                  <c:v>312495</c:v>
                </c:pt>
                <c:pt idx="3">
                  <c:v>324865</c:v>
                </c:pt>
                <c:pt idx="4">
                  <c:v>335915</c:v>
                </c:pt>
                <c:pt idx="5">
                  <c:v>346027</c:v>
                </c:pt>
                <c:pt idx="6">
                  <c:v>354331</c:v>
                </c:pt>
                <c:pt idx="7">
                  <c:v>360801</c:v>
                </c:pt>
                <c:pt idx="8">
                  <c:v>366846</c:v>
                </c:pt>
                <c:pt idx="9">
                  <c:v>372810</c:v>
                </c:pt>
                <c:pt idx="10">
                  <c:v>381636</c:v>
                </c:pt>
              </c:numCache>
            </c:numRef>
          </c:val>
          <c:extLst>
            <c:ext xmlns:c16="http://schemas.microsoft.com/office/drawing/2014/chart" uri="{C3380CC4-5D6E-409C-BE32-E72D297353CC}">
              <c16:uniqueId val="{00000000-3820-4645-860E-82439F10027E}"/>
            </c:ext>
          </c:extLst>
        </c:ser>
        <c:ser>
          <c:idx val="1"/>
          <c:order val="1"/>
          <c:tx>
            <c:strRef>
              <c:f>data_grafy!$C$43</c:f>
              <c:strCache>
                <c:ptCount val="1"/>
                <c:pt idx="0">
                  <c:v>muži  
Men</c:v>
                </c:pt>
              </c:strCache>
            </c:strRef>
          </c:tx>
          <c:spPr>
            <a:solidFill>
              <a:srgbClr val="0071BC"/>
            </a:solidFill>
            <a:ln w="3175">
              <a:solidFill>
                <a:sysClr val="windowText" lastClr="000000"/>
              </a:solidFill>
            </a:ln>
            <a:effectLst/>
          </c:spPr>
          <c:invertIfNegative val="0"/>
          <c:cat>
            <c:numRef>
              <c:extLst>
                <c:ext xmlns:c15="http://schemas.microsoft.com/office/drawing/2012/chart" uri="{02D57815-91ED-43cb-92C2-25804820EDAC}">
                  <c15:fullRef>
                    <c15:sqref>data_grafy!$A$44:$A$55</c15:sqref>
                  </c15:fullRef>
                </c:ext>
              </c:extLst>
              <c:f>data_grafy!$A$45:$A$55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data_grafy!$C$44:$C$55</c15:sqref>
                  </c15:fullRef>
                </c:ext>
              </c:extLst>
              <c:f>data_grafy!$C$45:$C$55</c:f>
              <c:numCache>
                <c:formatCode>#\ ##0_ ;\-#\ ##0\ </c:formatCode>
                <c:ptCount val="11"/>
                <c:pt idx="0">
                  <c:v>211565</c:v>
                </c:pt>
                <c:pt idx="1">
                  <c:v>221900</c:v>
                </c:pt>
                <c:pt idx="2">
                  <c:v>230861</c:v>
                </c:pt>
                <c:pt idx="3">
                  <c:v>241061</c:v>
                </c:pt>
                <c:pt idx="4">
                  <c:v>250094</c:v>
                </c:pt>
                <c:pt idx="5">
                  <c:v>257474</c:v>
                </c:pt>
                <c:pt idx="6">
                  <c:v>264511</c:v>
                </c:pt>
                <c:pt idx="7">
                  <c:v>270095</c:v>
                </c:pt>
                <c:pt idx="8">
                  <c:v>275790</c:v>
                </c:pt>
                <c:pt idx="9">
                  <c:v>280034</c:v>
                </c:pt>
                <c:pt idx="10">
                  <c:v>286520</c:v>
                </c:pt>
              </c:numCache>
            </c:numRef>
          </c:val>
          <c:extLst>
            <c:ext xmlns:c16="http://schemas.microsoft.com/office/drawing/2014/chart" uri="{C3380CC4-5D6E-409C-BE32-E72D297353CC}">
              <c16:uniqueId val="{00000001-3820-4645-860E-82439F10027E}"/>
            </c:ext>
          </c:extLst>
        </c:ser>
        <c:dLbls>
          <c:showLegendKey val="0"/>
          <c:showVal val="0"/>
          <c:showCatName val="0"/>
          <c:showSerName val="0"/>
          <c:showPercent val="0"/>
          <c:showBubbleSize val="0"/>
        </c:dLbls>
        <c:gapWidth val="95"/>
        <c:axId val="1020572800"/>
        <c:axId val="1020573632"/>
      </c:barChart>
      <c:lineChart>
        <c:grouping val="standard"/>
        <c:varyColors val="0"/>
        <c:ser>
          <c:idx val="2"/>
          <c:order val="2"/>
          <c:tx>
            <c:strRef>
              <c:f>data_grafy!$D$43</c:f>
              <c:strCache>
                <c:ptCount val="1"/>
                <c:pt idx="0">
                  <c:v>(%) ženy 
(%) Women</c:v>
                </c:pt>
              </c:strCache>
            </c:strRef>
          </c:tx>
          <c:spPr>
            <a:ln w="22225" cap="rnd">
              <a:solidFill>
                <a:schemeClr val="tx1"/>
              </a:solidFill>
              <a:round/>
            </a:ln>
            <a:effectLst/>
          </c:spPr>
          <c:marker>
            <c:symbol val="none"/>
          </c:marker>
          <c:cat>
            <c:numRef>
              <c:extLst>
                <c:ext xmlns:c15="http://schemas.microsoft.com/office/drawing/2012/chart" uri="{02D57815-91ED-43cb-92C2-25804820EDAC}">
                  <c15:fullRef>
                    <c15:sqref>data_grafy!$A$44:$A$54</c15:sqref>
                  </c15:fullRef>
                </c:ext>
              </c:extLst>
              <c:f>data_grafy!$A$45:$A$54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extLst>
                <c:ext xmlns:c15="http://schemas.microsoft.com/office/drawing/2012/chart" uri="{02D57815-91ED-43cb-92C2-25804820EDAC}">
                  <c15:fullRef>
                    <c15:sqref>data_grafy!$D$44:$D$55</c15:sqref>
                  </c15:fullRef>
                </c:ext>
              </c:extLst>
              <c:f>data_grafy!$D$45:$D$55</c:f>
              <c:numCache>
                <c:formatCode>0.0</c:formatCode>
                <c:ptCount val="11"/>
                <c:pt idx="0">
                  <c:v>19.966454726952758</c:v>
                </c:pt>
                <c:pt idx="1">
                  <c:v>20.834609684817075</c:v>
                </c:pt>
                <c:pt idx="2">
                  <c:v>21.646084662828262</c:v>
                </c:pt>
                <c:pt idx="3">
                  <c:v>22.432964888523983</c:v>
                </c:pt>
                <c:pt idx="4">
                  <c:v>23.058162458402435</c:v>
                </c:pt>
                <c:pt idx="5">
                  <c:v>23.693631018979445</c:v>
                </c:pt>
                <c:pt idx="6">
                  <c:v>24.299921064741316</c:v>
                </c:pt>
                <c:pt idx="7">
                  <c:v>24.778331381793333</c:v>
                </c:pt>
                <c:pt idx="8">
                  <c:v>25.24482969102359</c:v>
                </c:pt>
                <c:pt idx="9">
                  <c:v>25.94605203268781</c:v>
                </c:pt>
                <c:pt idx="10">
                  <c:v>26.850361348132473</c:v>
                </c:pt>
              </c:numCache>
            </c:numRef>
          </c:val>
          <c:smooth val="0"/>
          <c:extLst>
            <c:ext xmlns:c16="http://schemas.microsoft.com/office/drawing/2014/chart" uri="{C3380CC4-5D6E-409C-BE32-E72D297353CC}">
              <c16:uniqueId val="{00000002-3820-4645-860E-82439F10027E}"/>
            </c:ext>
          </c:extLst>
        </c:ser>
        <c:ser>
          <c:idx val="3"/>
          <c:order val="3"/>
          <c:tx>
            <c:strRef>
              <c:f>data_grafy!$E$43</c:f>
              <c:strCache>
                <c:ptCount val="1"/>
                <c:pt idx="0">
                  <c:v>(%) muži 
(%)  Men</c:v>
                </c:pt>
              </c:strCache>
            </c:strRef>
          </c:tx>
          <c:spPr>
            <a:ln w="22225" cap="rnd">
              <a:solidFill>
                <a:schemeClr val="tx1"/>
              </a:solidFill>
              <a:prstDash val="lgDash"/>
              <a:round/>
            </a:ln>
            <a:effectLst/>
          </c:spPr>
          <c:marker>
            <c:symbol val="none"/>
          </c:marker>
          <c:cat>
            <c:numRef>
              <c:extLst>
                <c:ext xmlns:c15="http://schemas.microsoft.com/office/drawing/2012/chart" uri="{02D57815-91ED-43cb-92C2-25804820EDAC}">
                  <c15:fullRef>
                    <c15:sqref>data_grafy!$A$44:$A$54</c15:sqref>
                  </c15:fullRef>
                </c:ext>
              </c:extLst>
              <c:f>data_grafy!$A$45:$A$54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extLst>
                <c:ext xmlns:c15="http://schemas.microsoft.com/office/drawing/2012/chart" uri="{02D57815-91ED-43cb-92C2-25804820EDAC}">
                  <c15:fullRef>
                    <c15:sqref>data_grafy!$E$44:$E$55</c15:sqref>
                  </c15:fullRef>
                </c:ext>
              </c:extLst>
              <c:f>data_grafy!$E$45:$E$55</c:f>
              <c:numCache>
                <c:formatCode>0.0</c:formatCode>
                <c:ptCount val="11"/>
                <c:pt idx="0">
                  <c:v>24.222429833780996</c:v>
                </c:pt>
                <c:pt idx="1">
                  <c:v>25.22708927820284</c:v>
                </c:pt>
                <c:pt idx="2">
                  <c:v>26.074380445315871</c:v>
                </c:pt>
                <c:pt idx="3">
                  <c:v>26.887354875696971</c:v>
                </c:pt>
                <c:pt idx="4">
                  <c:v>27.468036477021741</c:v>
                </c:pt>
                <c:pt idx="5">
                  <c:v>27.804667336205874</c:v>
                </c:pt>
                <c:pt idx="6">
                  <c:v>28.21872066228557</c:v>
                </c:pt>
                <c:pt idx="7">
                  <c:v>28.551147775273677</c:v>
                </c:pt>
                <c:pt idx="8">
                  <c:v>28.912138716204172</c:v>
                </c:pt>
                <c:pt idx="9">
                  <c:v>29.297224006578521</c:v>
                </c:pt>
                <c:pt idx="10">
                  <c:v>30.208269635058969</c:v>
                </c:pt>
              </c:numCache>
            </c:numRef>
          </c:val>
          <c:smooth val="0"/>
          <c:extLst>
            <c:ext xmlns:c16="http://schemas.microsoft.com/office/drawing/2014/chart" uri="{C3380CC4-5D6E-409C-BE32-E72D297353CC}">
              <c16:uniqueId val="{00000003-3820-4645-860E-82439F10027E}"/>
            </c:ext>
          </c:extLst>
        </c:ser>
        <c:dLbls>
          <c:showLegendKey val="0"/>
          <c:showVal val="0"/>
          <c:showCatName val="0"/>
          <c:showSerName val="0"/>
          <c:showPercent val="0"/>
          <c:showBubbleSize val="0"/>
        </c:dLbls>
        <c:marker val="1"/>
        <c:smooth val="0"/>
        <c:axId val="914315696"/>
        <c:axId val="914315280"/>
      </c:lineChart>
      <c:catAx>
        <c:axId val="10205728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3632"/>
        <c:crosses val="autoZero"/>
        <c:auto val="1"/>
        <c:lblAlgn val="ctr"/>
        <c:lblOffset val="100"/>
        <c:noMultiLvlLbl val="0"/>
      </c:catAx>
      <c:valAx>
        <c:axId val="1020573632"/>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 tis. osob </a:t>
                </a:r>
                <a:r>
                  <a:rPr lang="cs-CZ" b="1" baseline="0"/>
                  <a:t> </a:t>
                </a:r>
                <a:r>
                  <a:rPr lang="cs-CZ" b="0" i="1" baseline="0"/>
                  <a:t>P</a:t>
                </a:r>
                <a:r>
                  <a:rPr lang="cs-CZ" i="1"/>
                  <a:t>ersons (thous.)</a:t>
                </a:r>
              </a:p>
            </c:rich>
          </c:tx>
          <c:layout>
            <c:manualLayout>
              <c:xMode val="edge"/>
              <c:yMode val="edge"/>
              <c:x val="1.3687574466602228E-2"/>
              <c:y val="0.16330115993565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2800"/>
        <c:crosses val="autoZero"/>
        <c:crossBetween val="between"/>
        <c:dispUnits>
          <c:builtInUnit val="thousands"/>
        </c:dispUnits>
      </c:valAx>
      <c:valAx>
        <c:axId val="914315280"/>
        <c:scaling>
          <c:orientation val="minMax"/>
          <c:max val="4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ze všech plných starobních důchodců daného pohlaví (%)</a:t>
                </a:r>
                <a:br>
                  <a:rPr lang="cs-CZ" b="1"/>
                </a:br>
                <a:r>
                  <a:rPr lang="cs-CZ" i="1"/>
                  <a:t>Percentage of all full </a:t>
                </a:r>
                <a:r>
                  <a:rPr lang="cs-CZ" sz="800" b="0" i="1" u="none" strike="noStrike" baseline="0"/>
                  <a:t>old-age pensioners of a given sex</a:t>
                </a:r>
                <a:endParaRPr lang="cs-CZ" i="1"/>
              </a:p>
            </c:rich>
          </c:tx>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14315696"/>
        <c:crosses val="max"/>
        <c:crossBetween val="between"/>
      </c:valAx>
      <c:catAx>
        <c:axId val="914315696"/>
        <c:scaling>
          <c:orientation val="minMax"/>
        </c:scaling>
        <c:delete val="1"/>
        <c:axPos val="b"/>
        <c:numFmt formatCode="General" sourceLinked="1"/>
        <c:majorTickMark val="out"/>
        <c:minorTickMark val="none"/>
        <c:tickLblPos val="nextTo"/>
        <c:crossAx val="91431528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9.9572972824416628E-2"/>
          <c:y val="0.87480125795086427"/>
          <c:w val="0.76891620096880009"/>
          <c:h val="0.1251985437304208"/>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91228038273679E-2"/>
          <c:y val="4.2981210571426419E-2"/>
          <c:w val="0.42571708605032593"/>
          <c:h val="0.74005862222612906"/>
        </c:manualLayout>
      </c:layout>
      <c:barChart>
        <c:barDir val="col"/>
        <c:grouping val="stacked"/>
        <c:varyColors val="0"/>
        <c:ser>
          <c:idx val="0"/>
          <c:order val="0"/>
          <c:tx>
            <c:strRef>
              <c:f>data_grafy!$B$59</c:f>
              <c:strCache>
                <c:ptCount val="1"/>
                <c:pt idx="0">
                  <c:v>sólo  Single pension</c:v>
                </c:pt>
              </c:strCache>
            </c:strRef>
          </c:tx>
          <c:spPr>
            <a:solidFill>
              <a:srgbClr val="F2B800"/>
            </a:solidFill>
            <a:ln w="3175">
              <a:solidFill>
                <a:schemeClr val="tx1"/>
              </a:solidFill>
            </a:ln>
            <a:effectLst/>
          </c:spPr>
          <c:invertIfNegative val="0"/>
          <c:cat>
            <c:strRef>
              <c:f>data_grafy!$A$61:$A$66</c:f>
              <c:strCache>
                <c:ptCount val="6"/>
                <c:pt idx="0">
                  <c:v>≤ 64</c:v>
                </c:pt>
                <c:pt idx="1">
                  <c:v>65–69</c:v>
                </c:pt>
                <c:pt idx="2">
                  <c:v>70–74</c:v>
                </c:pt>
                <c:pt idx="3">
                  <c:v>75–79</c:v>
                </c:pt>
                <c:pt idx="4">
                  <c:v>80–84</c:v>
                </c:pt>
                <c:pt idx="5">
                  <c:v>85+</c:v>
                </c:pt>
              </c:strCache>
            </c:strRef>
          </c:cat>
          <c:val>
            <c:numRef>
              <c:f>data_grafy!$B$61:$B$66</c:f>
              <c:numCache>
                <c:formatCode>#\ ##0_ ;\-#\ ##0\ </c:formatCode>
                <c:ptCount val="6"/>
                <c:pt idx="0">
                  <c:v>165058</c:v>
                </c:pt>
                <c:pt idx="1">
                  <c:v>286231</c:v>
                </c:pt>
                <c:pt idx="2">
                  <c:v>243262</c:v>
                </c:pt>
                <c:pt idx="3">
                  <c:v>146547</c:v>
                </c:pt>
                <c:pt idx="4">
                  <c:v>59918</c:v>
                </c:pt>
                <c:pt idx="5">
                  <c:v>28000</c:v>
                </c:pt>
              </c:numCache>
            </c:numRef>
          </c:val>
          <c:extLst>
            <c:ext xmlns:c16="http://schemas.microsoft.com/office/drawing/2014/chart" uri="{C3380CC4-5D6E-409C-BE32-E72D297353CC}">
              <c16:uniqueId val="{00000000-2499-4CE6-B519-513C481FC756}"/>
            </c:ext>
          </c:extLst>
        </c:ser>
        <c:ser>
          <c:idx val="1"/>
          <c:order val="1"/>
          <c:tx>
            <c:strRef>
              <c:f>data_grafy!$D$59</c:f>
              <c:strCache>
                <c:ptCount val="1"/>
                <c:pt idx="0">
                  <c:v>v souběh  Combined pension</c:v>
                </c:pt>
              </c:strCache>
            </c:strRef>
          </c:tx>
          <c:spPr>
            <a:solidFill>
              <a:srgbClr val="FFF2CC"/>
            </a:solidFill>
            <a:ln w="3175">
              <a:solidFill>
                <a:schemeClr val="tx1"/>
              </a:solidFill>
            </a:ln>
            <a:effectLst/>
          </c:spPr>
          <c:invertIfNegative val="0"/>
          <c:cat>
            <c:strRef>
              <c:f>data_grafy!$A$61:$A$66</c:f>
              <c:strCache>
                <c:ptCount val="6"/>
                <c:pt idx="0">
                  <c:v>≤ 64</c:v>
                </c:pt>
                <c:pt idx="1">
                  <c:v>65–69</c:v>
                </c:pt>
                <c:pt idx="2">
                  <c:v>70–74</c:v>
                </c:pt>
                <c:pt idx="3">
                  <c:v>75–79</c:v>
                </c:pt>
                <c:pt idx="4">
                  <c:v>80–84</c:v>
                </c:pt>
                <c:pt idx="5">
                  <c:v>85+</c:v>
                </c:pt>
              </c:strCache>
            </c:strRef>
          </c:cat>
          <c:val>
            <c:numRef>
              <c:f>data_grafy!$D$61:$D$66</c:f>
              <c:numCache>
                <c:formatCode>#\ ##0_ ;\-#\ ##0\ </c:formatCode>
                <c:ptCount val="6"/>
                <c:pt idx="0">
                  <c:v>13705</c:v>
                </c:pt>
                <c:pt idx="1">
                  <c:v>57505</c:v>
                </c:pt>
                <c:pt idx="2">
                  <c:v>97798</c:v>
                </c:pt>
                <c:pt idx="3">
                  <c:v>115667</c:v>
                </c:pt>
                <c:pt idx="4">
                  <c:v>99622</c:v>
                </c:pt>
                <c:pt idx="5">
                  <c:v>112817</c:v>
                </c:pt>
              </c:numCache>
            </c:numRef>
          </c:val>
          <c:extLst>
            <c:ext xmlns:c16="http://schemas.microsoft.com/office/drawing/2014/chart" uri="{C3380CC4-5D6E-409C-BE32-E72D297353CC}">
              <c16:uniqueId val="{00000001-2499-4CE6-B519-513C481FC756}"/>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29791"/>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16811971816830901"/>
          <c:y val="0.89470610073448831"/>
          <c:w val="0.65046784191584972"/>
          <c:h val="9.2550523648640803E-2"/>
        </c:manualLayout>
      </c:layout>
      <c:overlay val="0"/>
      <c:spPr>
        <a:solidFill>
          <a:sysClr val="window" lastClr="FFFFFF"/>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93902150096975E-2"/>
          <c:y val="2.7754012290873906E-2"/>
          <c:w val="0.88838526277699481"/>
          <c:h val="0.86069692143655263"/>
        </c:manualLayout>
      </c:layout>
      <c:barChart>
        <c:barDir val="col"/>
        <c:grouping val="stacked"/>
        <c:varyColors val="0"/>
        <c:ser>
          <c:idx val="0"/>
          <c:order val="0"/>
          <c:tx>
            <c:strRef>
              <c:f>data_grafy!$B$59</c:f>
              <c:strCache>
                <c:ptCount val="1"/>
                <c:pt idx="0">
                  <c:v>sólo  Single pension</c:v>
                </c:pt>
              </c:strCache>
            </c:strRef>
          </c:tx>
          <c:spPr>
            <a:solidFill>
              <a:srgbClr val="F2B800"/>
            </a:solidFill>
            <a:ln w="3175">
              <a:solidFill>
                <a:schemeClr val="tx1"/>
              </a:solidFill>
            </a:ln>
            <a:effectLst/>
          </c:spPr>
          <c:invertIfNegative val="0"/>
          <c:cat>
            <c:strRef>
              <c:f>data_grafy!$A$61:$A$66</c:f>
              <c:strCache>
                <c:ptCount val="6"/>
                <c:pt idx="0">
                  <c:v>≤ 64</c:v>
                </c:pt>
                <c:pt idx="1">
                  <c:v>65–69</c:v>
                </c:pt>
                <c:pt idx="2">
                  <c:v>70–74</c:v>
                </c:pt>
                <c:pt idx="3">
                  <c:v>75–79</c:v>
                </c:pt>
                <c:pt idx="4">
                  <c:v>80–84</c:v>
                </c:pt>
                <c:pt idx="5">
                  <c:v>85+</c:v>
                </c:pt>
              </c:strCache>
            </c:strRef>
          </c:cat>
          <c:val>
            <c:numRef>
              <c:f>data_grafy!$C$61:$C$66</c:f>
              <c:numCache>
                <c:formatCode>#\ ##0_ ;\-#\ ##0\ </c:formatCode>
                <c:ptCount val="6"/>
                <c:pt idx="0">
                  <c:v>80516</c:v>
                </c:pt>
                <c:pt idx="1">
                  <c:v>274517</c:v>
                </c:pt>
                <c:pt idx="2">
                  <c:v>241160</c:v>
                </c:pt>
                <c:pt idx="3">
                  <c:v>153342</c:v>
                </c:pt>
                <c:pt idx="4">
                  <c:v>72898</c:v>
                </c:pt>
                <c:pt idx="5">
                  <c:v>37432</c:v>
                </c:pt>
              </c:numCache>
            </c:numRef>
          </c:val>
          <c:extLst>
            <c:ext xmlns:c16="http://schemas.microsoft.com/office/drawing/2014/chart" uri="{C3380CC4-5D6E-409C-BE32-E72D297353CC}">
              <c16:uniqueId val="{00000000-5C0F-41E1-A8B0-DCE0BD625338}"/>
            </c:ext>
          </c:extLst>
        </c:ser>
        <c:ser>
          <c:idx val="1"/>
          <c:order val="1"/>
          <c:tx>
            <c:strRef>
              <c:f>data_grafy!$D$59</c:f>
              <c:strCache>
                <c:ptCount val="1"/>
                <c:pt idx="0">
                  <c:v>v souběh  Combined pension</c:v>
                </c:pt>
              </c:strCache>
            </c:strRef>
          </c:tx>
          <c:spPr>
            <a:solidFill>
              <a:srgbClr val="FFF2CC"/>
            </a:solidFill>
            <a:ln w="3175">
              <a:solidFill>
                <a:schemeClr val="tx1"/>
              </a:solidFill>
            </a:ln>
            <a:effectLst/>
          </c:spPr>
          <c:invertIfNegative val="0"/>
          <c:cat>
            <c:strRef>
              <c:f>data_grafy!$A$61:$A$66</c:f>
              <c:strCache>
                <c:ptCount val="6"/>
                <c:pt idx="0">
                  <c:v>≤ 64</c:v>
                </c:pt>
                <c:pt idx="1">
                  <c:v>65–69</c:v>
                </c:pt>
                <c:pt idx="2">
                  <c:v>70–74</c:v>
                </c:pt>
                <c:pt idx="3">
                  <c:v>75–79</c:v>
                </c:pt>
                <c:pt idx="4">
                  <c:v>80–84</c:v>
                </c:pt>
                <c:pt idx="5">
                  <c:v>85+</c:v>
                </c:pt>
              </c:strCache>
            </c:strRef>
          </c:cat>
          <c:val>
            <c:numRef>
              <c:f>data_grafy!$E$61:$E$66</c:f>
              <c:numCache>
                <c:formatCode>#\ ##0_ ;\-#\ ##0\ </c:formatCode>
                <c:ptCount val="6"/>
                <c:pt idx="0">
                  <c:v>1526</c:v>
                </c:pt>
                <c:pt idx="1">
                  <c:v>11185</c:v>
                </c:pt>
                <c:pt idx="2">
                  <c:v>19413</c:v>
                </c:pt>
                <c:pt idx="3">
                  <c:v>21541</c:v>
                </c:pt>
                <c:pt idx="4">
                  <c:v>18045</c:v>
                </c:pt>
                <c:pt idx="5">
                  <c:v>20115</c:v>
                </c:pt>
              </c:numCache>
            </c:numRef>
          </c:val>
          <c:extLst>
            <c:ext xmlns:c16="http://schemas.microsoft.com/office/drawing/2014/chart" uri="{C3380CC4-5D6E-409C-BE32-E72D297353CC}">
              <c16:uniqueId val="{00000005-8B4A-47D5-8AC3-7BD0B9A09211}"/>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1"/>
        <c:axPos val="l"/>
        <c:majorGridlines>
          <c:spPr>
            <a:ln w="3175" cap="flat" cmpd="sng" algn="ctr">
              <a:solidFill>
                <a:schemeClr val="tx1"/>
              </a:solidFill>
              <a:round/>
            </a:ln>
            <a:effectLst/>
          </c:spPr>
        </c:majorGridlines>
        <c:numFmt formatCode="#\ ##0_ ;\-#\ ##0\ " sourceLinked="1"/>
        <c:majorTickMark val="out"/>
        <c:minorTickMark val="none"/>
        <c:tickLblPos val="nextTo"/>
        <c:crossAx val="1014729791"/>
        <c:crosses val="autoZero"/>
        <c:crossBetween val="between"/>
      </c:valAx>
      <c:spPr>
        <a:noFill/>
        <a:ln w="3175">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80316949174616E-2"/>
          <c:y val="6.8930875703371253E-2"/>
          <c:w val="0.86418285894620417"/>
          <c:h val="0.64920560080216194"/>
        </c:manualLayout>
      </c:layout>
      <c:barChart>
        <c:barDir val="bar"/>
        <c:grouping val="stacked"/>
        <c:varyColors val="0"/>
        <c:ser>
          <c:idx val="0"/>
          <c:order val="0"/>
          <c:tx>
            <c:strRef>
              <c:f>data_grafy!$B$71</c:f>
              <c:strCache>
                <c:ptCount val="1"/>
                <c:pt idx="0">
                  <c:v>≤ 64</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data_grafy!$B$72:$B$73</c:f>
              <c:numCache>
                <c:formatCode>#\ ##0_ ;\-#\ ##0\ </c:formatCode>
                <c:ptCount val="2"/>
                <c:pt idx="0">
                  <c:v>8.6206642919438057</c:v>
                </c:pt>
                <c:pt idx="1">
                  <c:v>12.534832027935742</c:v>
                </c:pt>
              </c:numCache>
            </c:numRef>
          </c:val>
          <c:extLst>
            <c:ext xmlns:c16="http://schemas.microsoft.com/office/drawing/2014/chart" uri="{C3380CC4-5D6E-409C-BE32-E72D297353CC}">
              <c16:uniqueId val="{00000000-4AFE-4E4A-9FA2-90F2B0191075}"/>
            </c:ext>
          </c:extLst>
        </c:ser>
        <c:ser>
          <c:idx val="1"/>
          <c:order val="1"/>
          <c:tx>
            <c:strRef>
              <c:f>data_grafy!$C$71</c:f>
              <c:strCache>
                <c:ptCount val="1"/>
                <c:pt idx="0">
                  <c:v>65–69</c:v>
                </c:pt>
              </c:strCache>
            </c:strRef>
          </c:tx>
          <c:spPr>
            <a:solidFill>
              <a:srgbClr val="FFD966"/>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data_grafy!$C$72:$C$73</c:f>
              <c:numCache>
                <c:formatCode>#\ ##0_ ;\-#\ ##0\ </c:formatCode>
                <c:ptCount val="2"/>
                <c:pt idx="0">
                  <c:v>30.020489865397344</c:v>
                </c:pt>
                <c:pt idx="1">
                  <c:v>24.102711534011625</c:v>
                </c:pt>
              </c:numCache>
            </c:numRef>
          </c:val>
          <c:extLst>
            <c:ext xmlns:c16="http://schemas.microsoft.com/office/drawing/2014/chart" uri="{C3380CC4-5D6E-409C-BE32-E72D297353CC}">
              <c16:uniqueId val="{00000001-4AFE-4E4A-9FA2-90F2B0191075}"/>
            </c:ext>
          </c:extLst>
        </c:ser>
        <c:ser>
          <c:idx val="2"/>
          <c:order val="2"/>
          <c:tx>
            <c:strRef>
              <c:f>data_grafy!$D$71</c:f>
              <c:strCache>
                <c:ptCount val="1"/>
                <c:pt idx="0">
                  <c:v>70–74</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data_grafy!$D$72:$D$73</c:f>
              <c:numCache>
                <c:formatCode>#\ ##0_ ;\-#\ ##0\ </c:formatCode>
                <c:ptCount val="2"/>
                <c:pt idx="0">
                  <c:v>27.380029211192721</c:v>
                </c:pt>
                <c:pt idx="1">
                  <c:v>23.915070856093063</c:v>
                </c:pt>
              </c:numCache>
            </c:numRef>
          </c:val>
          <c:extLst>
            <c:ext xmlns:c16="http://schemas.microsoft.com/office/drawing/2014/chart" uri="{C3380CC4-5D6E-409C-BE32-E72D297353CC}">
              <c16:uniqueId val="{00000002-4AFE-4E4A-9FA2-90F2B0191075}"/>
            </c:ext>
          </c:extLst>
        </c:ser>
        <c:ser>
          <c:idx val="3"/>
          <c:order val="3"/>
          <c:tx>
            <c:strRef>
              <c:f>data_grafy!$E$71</c:f>
              <c:strCache>
                <c:ptCount val="1"/>
                <c:pt idx="0">
                  <c:v>75–79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data_grafy!$E$72:$E$73</c:f>
              <c:numCache>
                <c:formatCode>#\ ##0_ ;\-#\ ##0\ </c:formatCode>
                <c:ptCount val="2"/>
                <c:pt idx="0">
                  <c:v>18.376046821969339</c:v>
                </c:pt>
                <c:pt idx="1">
                  <c:v>18.386402361636037</c:v>
                </c:pt>
              </c:numCache>
            </c:numRef>
          </c:val>
          <c:extLst>
            <c:ext xmlns:c16="http://schemas.microsoft.com/office/drawing/2014/chart" uri="{C3380CC4-5D6E-409C-BE32-E72D297353CC}">
              <c16:uniqueId val="{00000003-4AFE-4E4A-9FA2-90F2B0191075}"/>
            </c:ext>
          </c:extLst>
        </c:ser>
        <c:ser>
          <c:idx val="4"/>
          <c:order val="4"/>
          <c:tx>
            <c:strRef>
              <c:f>data_grafy!$F$71</c:f>
              <c:strCache>
                <c:ptCount val="1"/>
                <c:pt idx="0">
                  <c:v>80–84</c:v>
                </c:pt>
              </c:strCache>
            </c:strRef>
          </c:tx>
          <c:spPr>
            <a:solidFill>
              <a:srgbClr val="A9D18E"/>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data_grafy!$F$72:$F$73</c:f>
              <c:numCache>
                <c:formatCode>#\ ##0_ ;\-#\ ##0\ </c:formatCode>
                <c:ptCount val="2"/>
                <c:pt idx="0">
                  <c:v>9.5559478401580353</c:v>
                </c:pt>
                <c:pt idx="1">
                  <c:v>11.186918443620147</c:v>
                </c:pt>
              </c:numCache>
            </c:numRef>
          </c:val>
          <c:extLst>
            <c:ext xmlns:c16="http://schemas.microsoft.com/office/drawing/2014/chart" uri="{C3380CC4-5D6E-409C-BE32-E72D297353CC}">
              <c16:uniqueId val="{00000004-4AFE-4E4A-9FA2-90F2B0191075}"/>
            </c:ext>
          </c:extLst>
        </c:ser>
        <c:ser>
          <c:idx val="5"/>
          <c:order val="5"/>
          <c:tx>
            <c:strRef>
              <c:f>data_grafy!$G$71</c:f>
              <c:strCache>
                <c:ptCount val="1"/>
                <c:pt idx="0">
                  <c:v>85+</c:v>
                </c:pt>
              </c:strCache>
            </c:strRef>
          </c:tx>
          <c:spPr>
            <a:solidFill>
              <a:srgbClr val="E2F0D9"/>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data_grafy!$A$72:$A$73</c:f>
              <c:strCache>
                <c:ptCount val="2"/>
                <c:pt idx="0">
                  <c:v>muži
Men</c:v>
                </c:pt>
                <c:pt idx="1">
                  <c:v>ženy
Women</c:v>
                </c:pt>
              </c:strCache>
            </c:strRef>
          </c:cat>
          <c:val>
            <c:numRef>
              <c:f>data_grafy!$G$72:$G$73</c:f>
              <c:numCache>
                <c:formatCode>#\ ##0_ ;\-#\ ##0\ </c:formatCode>
                <c:ptCount val="2"/>
                <c:pt idx="0">
                  <c:v>6.0468219693387555</c:v>
                </c:pt>
                <c:pt idx="1">
                  <c:v>9.8740647767033867</c:v>
                </c:pt>
              </c:numCache>
            </c:numRef>
          </c:val>
          <c:extLst>
            <c:ext xmlns:c16="http://schemas.microsoft.com/office/drawing/2014/chart" uri="{C3380CC4-5D6E-409C-BE32-E72D297353CC}">
              <c16:uniqueId val="{00000005-4AFE-4E4A-9FA2-90F2B0191075}"/>
            </c:ext>
          </c:extLst>
        </c:ser>
        <c:dLbls>
          <c:showLegendKey val="0"/>
          <c:showVal val="0"/>
          <c:showCatName val="0"/>
          <c:showSerName val="0"/>
          <c:showPercent val="0"/>
          <c:showBubbleSize val="0"/>
        </c:dLbls>
        <c:gapWidth val="58"/>
        <c:overlap val="100"/>
        <c:axId val="1213701263"/>
        <c:axId val="1213703343"/>
      </c:barChart>
      <c:catAx>
        <c:axId val="1213701263"/>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3343"/>
        <c:crosses val="autoZero"/>
        <c:auto val="1"/>
        <c:lblAlgn val="ctr"/>
        <c:lblOffset val="100"/>
        <c:noMultiLvlLbl val="0"/>
      </c:catAx>
      <c:valAx>
        <c:axId val="1213703343"/>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prstDash val="solid"/>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1263"/>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25728528106661847"/>
          <c:y val="0.83843928109249177"/>
          <c:w val="0.51218145566212092"/>
          <c:h val="0.12396200718181397"/>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1047950556983"/>
          <c:y val="3.8251407894401547E-2"/>
          <c:w val="0.88134892229380424"/>
          <c:h val="0.71164512924584211"/>
        </c:manualLayout>
      </c:layout>
      <c:barChart>
        <c:barDir val="col"/>
        <c:grouping val="clustered"/>
        <c:varyColors val="0"/>
        <c:ser>
          <c:idx val="0"/>
          <c:order val="0"/>
          <c:tx>
            <c:strRef>
              <c:f>data_grafy!$B$78</c:f>
              <c:strCache>
                <c:ptCount val="1"/>
                <c:pt idx="0">
                  <c:v>ženy  Women</c:v>
                </c:pt>
              </c:strCache>
            </c:strRef>
          </c:tx>
          <c:spPr>
            <a:solidFill>
              <a:srgbClr val="BD1B21"/>
            </a:solidFill>
            <a:ln w="3175">
              <a:solidFill>
                <a:schemeClr val="tx1"/>
              </a:solidFill>
            </a:ln>
          </c:spPr>
          <c:invertIfNegative val="0"/>
          <c:cat>
            <c:strRef>
              <c:f>data_grafy!$A$79:$A$86</c:f>
              <c:strCache>
                <c:ptCount val="8"/>
                <c:pt idx="0">
                  <c:v>&lt;10 000</c:v>
                </c:pt>
                <c:pt idx="1">
                  <c:v>10 000–
11 999</c:v>
                </c:pt>
                <c:pt idx="2">
                  <c:v>12 000–
13 999</c:v>
                </c:pt>
                <c:pt idx="3">
                  <c:v>14 000–
15 999</c:v>
                </c:pt>
                <c:pt idx="4">
                  <c:v>16 000–
17 999</c:v>
                </c:pt>
                <c:pt idx="5">
                  <c:v>18 000–
19 999</c:v>
                </c:pt>
                <c:pt idx="6">
                  <c:v>20 000–
21 999</c:v>
                </c:pt>
                <c:pt idx="7">
                  <c:v>22 000+</c:v>
                </c:pt>
              </c:strCache>
            </c:strRef>
          </c:cat>
          <c:val>
            <c:numRef>
              <c:f>data_grafy!$B$79:$B$86</c:f>
              <c:numCache>
                <c:formatCode>#\ ##0_ ;\-#\ ##0\ </c:formatCode>
                <c:ptCount val="8"/>
                <c:pt idx="0">
                  <c:v>64549</c:v>
                </c:pt>
                <c:pt idx="1">
                  <c:v>130664</c:v>
                </c:pt>
                <c:pt idx="2">
                  <c:v>271094</c:v>
                </c:pt>
                <c:pt idx="3">
                  <c:v>252474</c:v>
                </c:pt>
                <c:pt idx="4">
                  <c:v>139426</c:v>
                </c:pt>
                <c:pt idx="5">
                  <c:v>44835</c:v>
                </c:pt>
                <c:pt idx="6">
                  <c:v>13587</c:v>
                </c:pt>
                <c:pt idx="7">
                  <c:v>12387</c:v>
                </c:pt>
              </c:numCache>
            </c:numRef>
          </c:val>
          <c:extLst>
            <c:ext xmlns:c16="http://schemas.microsoft.com/office/drawing/2014/chart" uri="{C3380CC4-5D6E-409C-BE32-E72D297353CC}">
              <c16:uniqueId val="{00000000-75DE-48B4-9597-0B8169EEEA2D}"/>
            </c:ext>
          </c:extLst>
        </c:ser>
        <c:ser>
          <c:idx val="1"/>
          <c:order val="1"/>
          <c:tx>
            <c:strRef>
              <c:f>data_grafy!$C$78</c:f>
              <c:strCache>
                <c:ptCount val="1"/>
                <c:pt idx="0">
                  <c:v>muži  Men</c:v>
                </c:pt>
              </c:strCache>
            </c:strRef>
          </c:tx>
          <c:spPr>
            <a:solidFill>
              <a:srgbClr val="0071BC"/>
            </a:solidFill>
            <a:ln w="3175">
              <a:solidFill>
                <a:schemeClr val="tx1"/>
              </a:solidFill>
            </a:ln>
          </c:spPr>
          <c:invertIfNegative val="0"/>
          <c:cat>
            <c:strRef>
              <c:f>data_grafy!$A$79:$A$86</c:f>
              <c:strCache>
                <c:ptCount val="8"/>
                <c:pt idx="0">
                  <c:v>&lt;10 000</c:v>
                </c:pt>
                <c:pt idx="1">
                  <c:v>10 000–
11 999</c:v>
                </c:pt>
                <c:pt idx="2">
                  <c:v>12 000–
13 999</c:v>
                </c:pt>
                <c:pt idx="3">
                  <c:v>14 000–
15 999</c:v>
                </c:pt>
                <c:pt idx="4">
                  <c:v>16 000–
17 999</c:v>
                </c:pt>
                <c:pt idx="5">
                  <c:v>18 000–
19 999</c:v>
                </c:pt>
                <c:pt idx="6">
                  <c:v>20 000–
21 999</c:v>
                </c:pt>
                <c:pt idx="7">
                  <c:v>22 000+</c:v>
                </c:pt>
              </c:strCache>
            </c:strRef>
          </c:cat>
          <c:val>
            <c:numRef>
              <c:f>data_grafy!$C$79:$C$86</c:f>
              <c:numCache>
                <c:formatCode>#\ ##0_ ;\-#\ ##0\ </c:formatCode>
                <c:ptCount val="8"/>
                <c:pt idx="0">
                  <c:v>25953</c:v>
                </c:pt>
                <c:pt idx="1">
                  <c:v>28191</c:v>
                </c:pt>
                <c:pt idx="2">
                  <c:v>84782</c:v>
                </c:pt>
                <c:pt idx="3">
                  <c:v>190960</c:v>
                </c:pt>
                <c:pt idx="4">
                  <c:v>244693</c:v>
                </c:pt>
                <c:pt idx="5">
                  <c:v>164464</c:v>
                </c:pt>
                <c:pt idx="6">
                  <c:v>70315</c:v>
                </c:pt>
                <c:pt idx="7">
                  <c:v>50507</c:v>
                </c:pt>
              </c:numCache>
            </c:numRef>
          </c:val>
          <c:extLst>
            <c:ext xmlns:c16="http://schemas.microsoft.com/office/drawing/2014/chart" uri="{C3380CC4-5D6E-409C-BE32-E72D297353CC}">
              <c16:uniqueId val="{00000001-75DE-48B4-9597-0B8169EEEA2D}"/>
            </c:ext>
          </c:extLst>
        </c:ser>
        <c:dLbls>
          <c:showLegendKey val="0"/>
          <c:showVal val="0"/>
          <c:showCatName val="0"/>
          <c:showSerName val="0"/>
          <c:showPercent val="0"/>
          <c:showBubbleSize val="0"/>
        </c:dLbls>
        <c:gapWidth val="105"/>
        <c:axId val="79008896"/>
        <c:axId val="79010816"/>
      </c:barChart>
      <c:catAx>
        <c:axId val="79008896"/>
        <c:scaling>
          <c:orientation val="minMax"/>
        </c:scaling>
        <c:delete val="0"/>
        <c:axPos val="b"/>
        <c:title>
          <c:tx>
            <c:rich>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r>
                  <a:rPr lang="cs-CZ" sz="800" b="1" i="0" u="none" strike="noStrike" baseline="0">
                    <a:solidFill>
                      <a:srgbClr val="000000"/>
                    </a:solidFill>
                    <a:latin typeface="Arial" panose="020B0604020202020204" pitchFamily="34" charset="0"/>
                    <a:cs typeface="Arial" panose="020B0604020202020204" pitchFamily="34" charset="0"/>
                  </a:rPr>
                  <a:t>Kč  </a:t>
                </a:r>
                <a:r>
                  <a:rPr lang="cs-CZ" sz="800" b="0" i="1" u="none" strike="noStrike" baseline="0">
                    <a:solidFill>
                      <a:srgbClr val="000000"/>
                    </a:solidFill>
                    <a:latin typeface="Arial" panose="020B0604020202020204" pitchFamily="34" charset="0"/>
                    <a:cs typeface="Arial" panose="020B0604020202020204" pitchFamily="34" charset="0"/>
                  </a:rPr>
                  <a:t> CZK</a:t>
                </a:r>
                <a:endParaRPr lang="en-US" sz="800" b="0" i="1" u="none" strike="noStrike" baseline="0">
                  <a:solidFill>
                    <a:srgbClr val="000000"/>
                  </a:solidFill>
                  <a:latin typeface="Arial" panose="020B0604020202020204" pitchFamily="34" charset="0"/>
                  <a:cs typeface="Arial" panose="020B0604020202020204" pitchFamily="34" charset="0"/>
                </a:endParaRPr>
              </a:p>
            </c:rich>
          </c:tx>
          <c:layout>
            <c:manualLayout>
              <c:xMode val="edge"/>
              <c:yMode val="edge"/>
              <c:x val="0.48312549538902566"/>
              <c:y val="0.90041611465233518"/>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nchor="ctr" anchorCtr="0"/>
          <a:lstStyle/>
          <a:p>
            <a:pPr>
              <a:defRPr sz="800" b="0" i="0" u="none" strike="noStrike" baseline="0">
                <a:ln>
                  <a:noFill/>
                </a:ln>
                <a:solidFill>
                  <a:srgbClr val="000000"/>
                </a:solidFill>
                <a:latin typeface="Arial" panose="020B0604020202020204" pitchFamily="34" charset="0"/>
                <a:ea typeface="Arial CE"/>
                <a:cs typeface="Arial" panose="020B0604020202020204" pitchFamily="34" charset="0"/>
              </a:defRPr>
            </a:pPr>
            <a:endParaRPr lang="cs-CZ"/>
          </a:p>
        </c:txPr>
        <c:crossAx val="79010816"/>
        <c:crosses val="autoZero"/>
        <c:auto val="1"/>
        <c:lblAlgn val="ctr"/>
        <c:lblOffset val="100"/>
        <c:tickLblSkip val="1"/>
        <c:tickMarkSkip val="1"/>
        <c:noMultiLvlLbl val="0"/>
      </c:catAx>
      <c:valAx>
        <c:axId val="79010816"/>
        <c:scaling>
          <c:orientation val="minMax"/>
        </c:scaling>
        <c:delete val="0"/>
        <c:axPos val="l"/>
        <c:majorGridlines>
          <c:spPr>
            <a:ln w="3175" cmpd="sng">
              <a:solidFill>
                <a:sysClr val="windowText" lastClr="000000"/>
              </a:solidFill>
              <a:prstDash val="solid"/>
            </a:ln>
          </c:spPr>
        </c:majorGridlines>
        <c:title>
          <c:tx>
            <c:rich>
              <a:bodyPr/>
              <a:lstStyle/>
              <a:p>
                <a:pPr>
                  <a:defRPr/>
                </a:pPr>
                <a:r>
                  <a:rPr lang="cs-CZ"/>
                  <a:t>tis. osob   </a:t>
                </a:r>
                <a:r>
                  <a:rPr lang="cs-CZ" b="0" i="1">
                    <a:latin typeface="Arial" panose="020B0604020202020204" pitchFamily="34" charset="0"/>
                    <a:cs typeface="Arial" panose="020B0604020202020204" pitchFamily="34" charset="0"/>
                  </a:rPr>
                  <a:t>Persons (thous.)</a:t>
                </a:r>
                <a:endParaRPr lang="cs-CZ"/>
              </a:p>
            </c:rich>
          </c:tx>
          <c:layout>
            <c:manualLayout>
              <c:xMode val="edge"/>
              <c:yMode val="edge"/>
              <c:x val="1.3595145526595269E-2"/>
              <c:y val="0.12222507476592612"/>
            </c:manualLayout>
          </c:layout>
          <c:overlay val="0"/>
        </c:title>
        <c:numFmt formatCode="General"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cs-CZ"/>
          </a:p>
        </c:txPr>
        <c:crossAx val="79008896"/>
        <c:crosses val="autoZero"/>
        <c:crossBetween val="between"/>
        <c:dispUnits>
          <c:builtInUnit val="thousands"/>
        </c:dispUnits>
      </c:valAx>
      <c:spPr>
        <a:solidFill>
          <a:srgbClr val="FFFFFF"/>
        </a:solidFill>
        <a:ln w="3175">
          <a:solidFill>
            <a:sysClr val="windowText" lastClr="000000"/>
          </a:solidFill>
          <a:prstDash val="solid"/>
        </a:ln>
      </c:spPr>
    </c:plotArea>
    <c:legend>
      <c:legendPos val="b"/>
      <c:legendEntry>
        <c:idx val="0"/>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egendEntry>
        <c:idx val="1"/>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ayout>
        <c:manualLayout>
          <c:xMode val="edge"/>
          <c:yMode val="edge"/>
          <c:x val="0.7089756468463726"/>
          <c:y val="0.10654548267589758"/>
          <c:w val="0.24828884550991018"/>
          <c:h val="8.6061394499600596E-2"/>
        </c:manualLayout>
      </c:layout>
      <c:overlay val="0"/>
      <c:spPr>
        <a:solidFill>
          <a:srgbClr val="FFFFFF"/>
        </a:solidFill>
        <a:ln w="3175">
          <a:solidFill>
            <a:schemeClr val="tx1"/>
          </a:solidFill>
          <a:prstDash val="solid"/>
        </a:ln>
      </c:spPr>
      <c:txPr>
        <a:bodyPr/>
        <a:lstStyle/>
        <a:p>
          <a:pPr>
            <a:defRPr sz="800" b="1"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067" footer="0.49212598450000067"/>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01832692306672"/>
          <c:y val="2.821869488536155E-2"/>
          <c:w val="0.80725225885234519"/>
          <c:h val="0.59535645882102572"/>
        </c:manualLayout>
      </c:layout>
      <c:barChart>
        <c:barDir val="bar"/>
        <c:grouping val="stacked"/>
        <c:varyColors val="0"/>
        <c:ser>
          <c:idx val="0"/>
          <c:order val="0"/>
          <c:tx>
            <c:strRef>
              <c:f>data_grafy!$C$91</c:f>
              <c:strCache>
                <c:ptCount val="1"/>
                <c:pt idx="0">
                  <c:v>&lt;10 000</c:v>
                </c:pt>
              </c:strCache>
            </c:strRef>
          </c:tx>
          <c:spPr>
            <a:solidFill>
              <a:schemeClr val="accent4">
                <a:lumMod val="50000"/>
              </a:schemeClr>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data_grafy!$C$92:$C$93</c:f>
              <c:numCache>
                <c:formatCode>#\ ##0_ ;\-#\ ##0\ </c:formatCode>
                <c:ptCount val="2"/>
                <c:pt idx="0">
                  <c:v>3.0182644950079371</c:v>
                </c:pt>
                <c:pt idx="1">
                  <c:v>6.9481042307129259</c:v>
                </c:pt>
              </c:numCache>
            </c:numRef>
          </c:val>
          <c:extLst>
            <c:ext xmlns:c16="http://schemas.microsoft.com/office/drawing/2014/chart" uri="{C3380CC4-5D6E-409C-BE32-E72D297353CC}">
              <c16:uniqueId val="{00000000-9FD9-4EA9-987B-1F0C16361185}"/>
            </c:ext>
          </c:extLst>
        </c:ser>
        <c:ser>
          <c:idx val="1"/>
          <c:order val="1"/>
          <c:tx>
            <c:strRef>
              <c:f>data_grafy!$D$91</c:f>
              <c:strCache>
                <c:ptCount val="1"/>
                <c:pt idx="0">
                  <c:v>10 000–
11 999</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data_grafy!$D$92:$D$93</c:f>
              <c:numCache>
                <c:formatCode>#\ ##0_ ;\-#\ ##0\ </c:formatCode>
                <c:ptCount val="2"/>
                <c:pt idx="0">
                  <c:v>3.2785379100207592</c:v>
                </c:pt>
                <c:pt idx="1">
                  <c:v>14.064773911321225</c:v>
                </c:pt>
              </c:numCache>
            </c:numRef>
          </c:val>
          <c:extLst>
            <c:ext xmlns:c16="http://schemas.microsoft.com/office/drawing/2014/chart" uri="{C3380CC4-5D6E-409C-BE32-E72D297353CC}">
              <c16:uniqueId val="{00000001-9FD9-4EA9-987B-1F0C16361185}"/>
            </c:ext>
          </c:extLst>
        </c:ser>
        <c:ser>
          <c:idx val="2"/>
          <c:order val="2"/>
          <c:tx>
            <c:strRef>
              <c:f>data_grafy!$E$91</c:f>
              <c:strCache>
                <c:ptCount val="1"/>
                <c:pt idx="0">
                  <c:v>12 000–
13 999</c:v>
                </c:pt>
              </c:strCache>
            </c:strRef>
          </c:tx>
          <c:spPr>
            <a:solidFill>
              <a:srgbClr val="FFD966"/>
            </a:solidFill>
            <a:ln w="3175">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data_grafy!$E$92:$E$93</c:f>
              <c:numCache>
                <c:formatCode>#\ ##0_ ;\-#\ ##0\ </c:formatCode>
                <c:ptCount val="2"/>
                <c:pt idx="0">
                  <c:v>9.859919871142564</c:v>
                </c:pt>
                <c:pt idx="1">
                  <c:v>29.180767607877581</c:v>
                </c:pt>
              </c:numCache>
            </c:numRef>
          </c:val>
          <c:extLst>
            <c:ext xmlns:c16="http://schemas.microsoft.com/office/drawing/2014/chart" uri="{C3380CC4-5D6E-409C-BE32-E72D297353CC}">
              <c16:uniqueId val="{00000002-9FD9-4EA9-987B-1F0C16361185}"/>
            </c:ext>
          </c:extLst>
        </c:ser>
        <c:ser>
          <c:idx val="3"/>
          <c:order val="3"/>
          <c:tx>
            <c:strRef>
              <c:f>data_grafy!$F$91</c:f>
              <c:strCache>
                <c:ptCount val="1"/>
                <c:pt idx="0">
                  <c:v>14 000–
15 999</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data_grafy!$F$92:$F$93</c:f>
              <c:numCache>
                <c:formatCode>#\ ##0_ ;\-#\ ##0\ </c:formatCode>
                <c:ptCount val="2"/>
                <c:pt idx="0">
                  <c:v>22.208137323882237</c:v>
                </c:pt>
                <c:pt idx="1">
                  <c:v>27.176496422020719</c:v>
                </c:pt>
              </c:numCache>
            </c:numRef>
          </c:val>
          <c:extLst>
            <c:ext xmlns:c16="http://schemas.microsoft.com/office/drawing/2014/chart" uri="{C3380CC4-5D6E-409C-BE32-E72D297353CC}">
              <c16:uniqueId val="{00000003-9FD9-4EA9-987B-1F0C16361185}"/>
            </c:ext>
          </c:extLst>
        </c:ser>
        <c:ser>
          <c:idx val="4"/>
          <c:order val="4"/>
          <c:tx>
            <c:strRef>
              <c:f>data_grafy!$G$91</c:f>
              <c:strCache>
                <c:ptCount val="1"/>
                <c:pt idx="0">
                  <c:v>16 000–
17 999</c:v>
                </c:pt>
              </c:strCache>
            </c:strRef>
          </c:tx>
          <c:spPr>
            <a:solidFill>
              <a:srgbClr val="548235"/>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data_grafy!$G$92:$G$93</c:f>
              <c:numCache>
                <c:formatCode>#\ ##0_ ;\-#\ ##0\ </c:formatCode>
                <c:ptCount val="2"/>
                <c:pt idx="0">
                  <c:v>28.457141528030562</c:v>
                </c:pt>
                <c:pt idx="1">
                  <c:v>15.007922360863537</c:v>
                </c:pt>
              </c:numCache>
            </c:numRef>
          </c:val>
          <c:extLst>
            <c:ext xmlns:c16="http://schemas.microsoft.com/office/drawing/2014/chart" uri="{C3380CC4-5D6E-409C-BE32-E72D297353CC}">
              <c16:uniqueId val="{00000004-9FD9-4EA9-987B-1F0C16361185}"/>
            </c:ext>
          </c:extLst>
        </c:ser>
        <c:ser>
          <c:idx val="5"/>
          <c:order val="5"/>
          <c:tx>
            <c:strRef>
              <c:f>data_grafy!$H$91</c:f>
              <c:strCache>
                <c:ptCount val="1"/>
                <c:pt idx="0">
                  <c:v>18 000–
19 999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data_grafy!$H$92:$H$93</c:f>
              <c:numCache>
                <c:formatCode>#\ ##0_ ;\-#\ ##0\ </c:formatCode>
                <c:ptCount val="2"/>
                <c:pt idx="0">
                  <c:v>19.126723380995855</c:v>
                </c:pt>
                <c:pt idx="1">
                  <c:v>4.8260740396290265</c:v>
                </c:pt>
              </c:numCache>
            </c:numRef>
          </c:val>
          <c:extLst>
            <c:ext xmlns:c16="http://schemas.microsoft.com/office/drawing/2014/chart" uri="{C3380CC4-5D6E-409C-BE32-E72D297353CC}">
              <c16:uniqueId val="{00000005-9FD9-4EA9-987B-1F0C16361185}"/>
            </c:ext>
          </c:extLst>
        </c:ser>
        <c:ser>
          <c:idx val="6"/>
          <c:order val="6"/>
          <c:tx>
            <c:strRef>
              <c:f>data_grafy!$I$91</c:f>
              <c:strCache>
                <c:ptCount val="1"/>
                <c:pt idx="0">
                  <c:v>20 000+</c:v>
                </c:pt>
              </c:strCache>
            </c:strRef>
          </c:tx>
          <c:spPr>
            <a:solidFill>
              <a:srgbClr val="A9D18E"/>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data_grafy!$B$92:$B$93</c:f>
              <c:strCache>
                <c:ptCount val="2"/>
                <c:pt idx="0">
                  <c:v>muži  Men</c:v>
                </c:pt>
                <c:pt idx="1">
                  <c:v>ženy  Women</c:v>
                </c:pt>
              </c:strCache>
            </c:strRef>
          </c:cat>
          <c:val>
            <c:numRef>
              <c:f>data_grafy!$I$92:$I$93</c:f>
              <c:numCache>
                <c:formatCode>0</c:formatCode>
                <c:ptCount val="2"/>
                <c:pt idx="0">
                  <c:v>14.051275490920087</c:v>
                </c:pt>
                <c:pt idx="1">
                  <c:v>2.7958614275749825</c:v>
                </c:pt>
              </c:numCache>
            </c:numRef>
          </c:val>
          <c:extLst>
            <c:ext xmlns:c16="http://schemas.microsoft.com/office/drawing/2014/chart" uri="{C3380CC4-5D6E-409C-BE32-E72D297353CC}">
              <c16:uniqueId val="{00000001-8D60-4899-8C71-F791729B7772}"/>
            </c:ext>
          </c:extLst>
        </c:ser>
        <c:dLbls>
          <c:showLegendKey val="0"/>
          <c:showVal val="0"/>
          <c:showCatName val="0"/>
          <c:showSerName val="0"/>
          <c:showPercent val="0"/>
          <c:showBubbleSize val="0"/>
        </c:dLbls>
        <c:gapWidth val="25"/>
        <c:overlap val="100"/>
        <c:axId val="1213697935"/>
        <c:axId val="1213706255"/>
      </c:barChart>
      <c:catAx>
        <c:axId val="1213697935"/>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6255"/>
        <c:crosses val="autoZero"/>
        <c:auto val="1"/>
        <c:lblAlgn val="ctr"/>
        <c:lblOffset val="100"/>
        <c:noMultiLvlLbl val="0"/>
      </c:catAx>
      <c:valAx>
        <c:axId val="1213706255"/>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697935"/>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19922970753383218"/>
          <c:y val="0.76670284457686033"/>
          <c:w val="0.73182308972081445"/>
          <c:h val="0.23329715542313967"/>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114299</xdr:colOff>
      <xdr:row>27</xdr:row>
      <xdr:rowOff>28575</xdr:rowOff>
    </xdr:from>
    <xdr:to>
      <xdr:col>8</xdr:col>
      <xdr:colOff>619125</xdr:colOff>
      <xdr:row>39</xdr:row>
      <xdr:rowOff>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40</xdr:row>
      <xdr:rowOff>171449</xdr:rowOff>
    </xdr:from>
    <xdr:to>
      <xdr:col>8</xdr:col>
      <xdr:colOff>619125</xdr:colOff>
      <xdr:row>48</xdr:row>
      <xdr:rowOff>161924</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27</xdr:row>
      <xdr:rowOff>80961</xdr:rowOff>
    </xdr:from>
    <xdr:to>
      <xdr:col>8</xdr:col>
      <xdr:colOff>561975</xdr:colOff>
      <xdr:row>40</xdr:row>
      <xdr:rowOff>95250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44</xdr:row>
      <xdr:rowOff>104776</xdr:rowOff>
    </xdr:from>
    <xdr:to>
      <xdr:col>8</xdr:col>
      <xdr:colOff>561976</xdr:colOff>
      <xdr:row>52</xdr:row>
      <xdr:rowOff>142876</xdr:rowOff>
    </xdr:to>
    <xdr:graphicFrame macro="">
      <xdr:nvGraphicFramePr>
        <xdr:cNvPr id="3" name="Graf 5">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30</xdr:row>
      <xdr:rowOff>9526</xdr:rowOff>
    </xdr:from>
    <xdr:to>
      <xdr:col>10</xdr:col>
      <xdr:colOff>485775</xdr:colOff>
      <xdr:row>45</xdr:row>
      <xdr:rowOff>133350</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228599</xdr:colOff>
      <xdr:row>30</xdr:row>
      <xdr:rowOff>28575</xdr:rowOff>
    </xdr:from>
    <xdr:to>
      <xdr:col>10</xdr:col>
      <xdr:colOff>428624</xdr:colOff>
      <xdr:row>43</xdr:row>
      <xdr:rowOff>47625</xdr:rowOff>
    </xdr:to>
    <xdr:graphicFrame macro="">
      <xdr:nvGraphicFramePr>
        <xdr:cNvPr id="3" name="Graf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40</xdr:row>
      <xdr:rowOff>20110</xdr:rowOff>
    </xdr:from>
    <xdr:to>
      <xdr:col>7</xdr:col>
      <xdr:colOff>1066800</xdr:colOff>
      <xdr:row>52</xdr:row>
      <xdr:rowOff>123826</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40</xdr:row>
      <xdr:rowOff>39160</xdr:rowOff>
    </xdr:from>
    <xdr:to>
      <xdr:col>7</xdr:col>
      <xdr:colOff>1057276</xdr:colOff>
      <xdr:row>52</xdr:row>
      <xdr:rowOff>152400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40</xdr:row>
      <xdr:rowOff>67734</xdr:rowOff>
    </xdr:from>
    <xdr:to>
      <xdr:col>7</xdr:col>
      <xdr:colOff>981076</xdr:colOff>
      <xdr:row>52</xdr:row>
      <xdr:rowOff>123825</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38101</xdr:rowOff>
    </xdr:from>
    <xdr:to>
      <xdr:col>10</xdr:col>
      <xdr:colOff>447675</xdr:colOff>
      <xdr:row>39</xdr:row>
      <xdr:rowOff>104775</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19050</xdr:rowOff>
    </xdr:from>
    <xdr:to>
      <xdr:col>10</xdr:col>
      <xdr:colOff>366443</xdr:colOff>
      <xdr:row>54</xdr:row>
      <xdr:rowOff>142875</xdr:rowOff>
    </xdr:to>
    <xdr:graphicFrame macro="">
      <xdr:nvGraphicFramePr>
        <xdr:cNvPr id="3" name="Graf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107830</xdr:colOff>
      <xdr:row>23</xdr:row>
      <xdr:rowOff>26957</xdr:rowOff>
    </xdr:from>
    <xdr:to>
      <xdr:col>10</xdr:col>
      <xdr:colOff>314505</xdr:colOff>
      <xdr:row>36</xdr:row>
      <xdr:rowOff>116815</xdr:rowOff>
    </xdr:to>
    <xdr:graphicFrame macro="">
      <xdr:nvGraphicFramePr>
        <xdr:cNvPr id="2" name="Graf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23</xdr:row>
      <xdr:rowOff>62901</xdr:rowOff>
    </xdr:from>
    <xdr:to>
      <xdr:col>10</xdr:col>
      <xdr:colOff>233632</xdr:colOff>
      <xdr:row>35</xdr:row>
      <xdr:rowOff>8986</xdr:rowOff>
    </xdr:to>
    <xdr:graphicFrame macro="">
      <xdr:nvGraphicFramePr>
        <xdr:cNvPr id="3" name="Graf 5">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40</xdr:row>
      <xdr:rowOff>116457</xdr:rowOff>
    </xdr:from>
    <xdr:to>
      <xdr:col>10</xdr:col>
      <xdr:colOff>447675</xdr:colOff>
      <xdr:row>50</xdr:row>
      <xdr:rowOff>125801</xdr:rowOff>
    </xdr:to>
    <xdr:graphicFrame macro="">
      <xdr:nvGraphicFramePr>
        <xdr:cNvPr id="4" name="Graf 7">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47626</xdr:rowOff>
    </xdr:from>
    <xdr:to>
      <xdr:col>8</xdr:col>
      <xdr:colOff>571500</xdr:colOff>
      <xdr:row>42</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28575</xdr:rowOff>
    </xdr:from>
    <xdr:to>
      <xdr:col>8</xdr:col>
      <xdr:colOff>571501</xdr:colOff>
      <xdr:row>53</xdr:row>
      <xdr:rowOff>142875</xdr:rowOff>
    </xdr:to>
    <xdr:graphicFrame macro="">
      <xdr:nvGraphicFramePr>
        <xdr:cNvPr id="3" name="Graf 9">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xdr:colOff>
      <xdr:row>29</xdr:row>
      <xdr:rowOff>38100</xdr:rowOff>
    </xdr:from>
    <xdr:to>
      <xdr:col>12</xdr:col>
      <xdr:colOff>400050</xdr:colOff>
      <xdr:row>43</xdr:row>
      <xdr:rowOff>95250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295275</xdr:colOff>
      <xdr:row>29</xdr:row>
      <xdr:rowOff>57149</xdr:rowOff>
    </xdr:from>
    <xdr:to>
      <xdr:col>12</xdr:col>
      <xdr:colOff>342900</xdr:colOff>
      <xdr:row>41</xdr:row>
      <xdr:rowOff>152400</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26</xdr:row>
      <xdr:rowOff>28575</xdr:rowOff>
    </xdr:from>
    <xdr:to>
      <xdr:col>8</xdr:col>
      <xdr:colOff>600075</xdr:colOff>
      <xdr:row>43</xdr:row>
      <xdr:rowOff>11763</xdr:rowOff>
    </xdr:to>
    <xdr:pic>
      <xdr:nvPicPr>
        <xdr:cNvPr id="6" name="Obráze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52" t="14647" r="4937" b="5049"/>
        <a:stretch/>
      </xdr:blipFill>
      <xdr:spPr>
        <a:xfrm>
          <a:off x="0" y="4857750"/>
          <a:ext cx="5476875" cy="3335988"/>
        </a:xfrm>
        <a:prstGeom prst="rect">
          <a:avLst/>
        </a:prstGeom>
      </xdr:spPr>
    </xdr:pic>
    <xdr:clientData/>
  </xdr:twoCellAnchor>
  <xdr:twoCellAnchor editAs="oneCell">
    <xdr:from>
      <xdr:col>0</xdr:col>
      <xdr:colOff>0</xdr:colOff>
      <xdr:row>2</xdr:row>
      <xdr:rowOff>38100</xdr:rowOff>
    </xdr:from>
    <xdr:to>
      <xdr:col>8</xdr:col>
      <xdr:colOff>590550</xdr:colOff>
      <xdr:row>19</xdr:row>
      <xdr:rowOff>161925</xdr:rowOff>
    </xdr:to>
    <xdr:pic>
      <xdr:nvPicPr>
        <xdr:cNvPr id="7" name="Obrázek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94" t="13771" r="5475" b="5827"/>
        <a:stretch/>
      </xdr:blipFill>
      <xdr:spPr>
        <a:xfrm>
          <a:off x="0" y="419100"/>
          <a:ext cx="5467350" cy="3362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30</xdr:row>
      <xdr:rowOff>67214</xdr:rowOff>
    </xdr:from>
    <xdr:to>
      <xdr:col>10</xdr:col>
      <xdr:colOff>499254</xdr:colOff>
      <xdr:row>44</xdr:row>
      <xdr:rowOff>9525</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57150</xdr:rowOff>
    </xdr:from>
    <xdr:to>
      <xdr:col>8</xdr:col>
      <xdr:colOff>600074</xdr:colOff>
      <xdr:row>39</xdr:row>
      <xdr:rowOff>0</xdr:rowOff>
    </xdr:to>
    <xdr:graphicFrame macro="">
      <xdr:nvGraphicFramePr>
        <xdr:cNvPr id="2" name="Graf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25</xdr:row>
      <xdr:rowOff>85726</xdr:rowOff>
    </xdr:from>
    <xdr:to>
      <xdr:col>8</xdr:col>
      <xdr:colOff>547688</xdr:colOff>
      <xdr:row>38</xdr:row>
      <xdr:rowOff>9525</xdr:rowOff>
    </xdr:to>
    <xdr:graphicFrame macro="">
      <xdr:nvGraphicFramePr>
        <xdr:cNvPr id="3" name="Graf 3">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42</xdr:row>
      <xdr:rowOff>85725</xdr:rowOff>
    </xdr:from>
    <xdr:to>
      <xdr:col>8</xdr:col>
      <xdr:colOff>561975</xdr:colOff>
      <xdr:row>52</xdr:row>
      <xdr:rowOff>142874</xdr:rowOff>
    </xdr:to>
    <xdr:graphicFrame macro="">
      <xdr:nvGraphicFramePr>
        <xdr:cNvPr id="4" name="Graf 4">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19049</xdr:rowOff>
    </xdr:from>
    <xdr:to>
      <xdr:col>8</xdr:col>
      <xdr:colOff>571500</xdr:colOff>
      <xdr:row>46</xdr:row>
      <xdr:rowOff>95251</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26</xdr:row>
      <xdr:rowOff>104774</xdr:rowOff>
    </xdr:from>
    <xdr:to>
      <xdr:col>8</xdr:col>
      <xdr:colOff>561975</xdr:colOff>
      <xdr:row>44</xdr:row>
      <xdr:rowOff>38100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TAT_UDZ\PREHL_A_H\I_Nt_Rn_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STAT_UDZ\R2013\STAV1213\OCR_12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STAT_UDZ\R2014\STAV1214\OCR_12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TAT_UDZ\PREHL_A_H\I_Nt_Rn_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STAT_UDZ\R2000\STAV1200\OCR_12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TAT_UDZ\R2005\STAV1205\OCR_1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STAT_UDZ\R2008\STAV1208\OCR_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TAT_UDZ\R2009\STAV1209\OCR_1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STAT_UDZ\R2010\STAV1210\OCR_1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STAT_UDZ\R2011\STAV1211\OCR_1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TAT_UDZ\R2012\STAV1212\OCR_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P_S_zm"/>
      <sheetName val="nt_V2_zm"/>
      <sheetName val="nt_V2_zmp"/>
      <sheetName val="nt_V_S_zm"/>
      <sheetName val="g_nt_P_S"/>
      <sheetName val="g_nt_P_S_pohl"/>
      <sheetName val="g_nt_P_S_pod"/>
      <sheetName val="g_nt_V"/>
      <sheetName val="g_nt_V_S"/>
      <sheetName val="g_nt_P_X"/>
      <sheetName val="g_nt_V_X"/>
    </sheetNames>
    <sheetDataSet>
      <sheetData sheetId="0"/>
      <sheetData sheetId="1"/>
      <sheetData sheetId="2"/>
      <sheetData sheetId="3"/>
      <sheetData sheetId="4">
        <row r="1">
          <cell r="L1" t="str">
            <v>Tabulka č. 4</v>
          </cell>
        </row>
        <row r="2">
          <cell r="C2" t="str">
            <v>Vývoj průměrné výše*) nově přiznaných důchodů</v>
          </cell>
        </row>
        <row r="3">
          <cell r="D3" t="str">
            <v>Důchody přiznané v roce</v>
          </cell>
        </row>
        <row r="4">
          <cell r="A4" t="str">
            <v>Důchody</v>
          </cell>
          <cell r="D4" t="str">
            <v>2002</v>
          </cell>
          <cell r="E4" t="str">
            <v>2003</v>
          </cell>
          <cell r="F4" t="str">
            <v>2004</v>
          </cell>
          <cell r="G4" t="str">
            <v>2005</v>
          </cell>
          <cell r="H4" t="str">
            <v>2006</v>
          </cell>
          <cell r="I4" t="str">
            <v>2007</v>
          </cell>
          <cell r="J4" t="str">
            <v>2008</v>
          </cell>
          <cell r="K4" t="str">
            <v>2009</v>
          </cell>
          <cell r="L4" t="str">
            <v>2009</v>
          </cell>
          <cell r="M4" t="str">
            <v>řádek</v>
          </cell>
        </row>
        <row r="5">
          <cell r="B5" t="str">
            <v>muži a ženy</v>
          </cell>
          <cell r="C5" t="str">
            <v>ZZ_A</v>
          </cell>
          <cell r="D5">
            <v>2002</v>
          </cell>
          <cell r="E5">
            <v>2003</v>
          </cell>
          <cell r="F5">
            <v>2004</v>
          </cell>
          <cell r="G5">
            <v>2005</v>
          </cell>
          <cell r="H5">
            <v>2006</v>
          </cell>
          <cell r="I5">
            <v>2007</v>
          </cell>
          <cell r="J5">
            <v>2008</v>
          </cell>
          <cell r="K5">
            <v>2009</v>
          </cell>
          <cell r="L5">
            <v>2009</v>
          </cell>
          <cell r="M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10830.603107476043</v>
          </cell>
          <cell r="M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11410.482270335006</v>
          </cell>
          <cell r="M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13830.44683013696</v>
          </cell>
          <cell r="M8">
            <v>7</v>
          </cell>
        </row>
        <row r="9">
          <cell r="B9" t="str">
            <v>po věkové hranici celkem</v>
          </cell>
          <cell r="D9">
            <v>7781.1509994923981</v>
          </cell>
          <cell r="E9">
            <v>8095.8048508502925</v>
          </cell>
          <cell r="F9">
            <v>8489.156151672767</v>
          </cell>
          <cell r="G9">
            <v>9091.9793174767328</v>
          </cell>
          <cell r="H9">
            <v>9565.1590545640629</v>
          </cell>
          <cell r="I9">
            <v>9957.7628460915166</v>
          </cell>
          <cell r="J9">
            <v>10977.907142200007</v>
          </cell>
          <cell r="K9">
            <v>11775.48876009583</v>
          </cell>
          <cell r="L9">
            <v>11775.48876009583</v>
          </cell>
          <cell r="M9">
            <v>8</v>
          </cell>
        </row>
        <row r="10">
          <cell r="B10" t="str">
            <v>předčasné</v>
          </cell>
          <cell r="C10" t="str">
            <v>dočasné</v>
          </cell>
          <cell r="D10">
            <v>5994.436898395722</v>
          </cell>
          <cell r="E10">
            <v>6319.2463972210489</v>
          </cell>
          <cell r="F10">
            <v>6403.6471571906359</v>
          </cell>
          <cell r="G10">
            <v>6836.0336787564765</v>
          </cell>
          <cell r="H10">
            <v>7549.6548725637185</v>
          </cell>
          <cell r="I10">
            <v>8609.9315159574471</v>
          </cell>
          <cell r="J10">
            <v>9373.4269662921361</v>
          </cell>
          <cell r="K10">
            <v>0</v>
          </cell>
          <cell r="L10">
            <v>0</v>
          </cell>
          <cell r="M10">
            <v>9</v>
          </cell>
        </row>
        <row r="11">
          <cell r="C11" t="str">
            <v>trvalé</v>
          </cell>
          <cell r="D11">
            <v>5764.9836274042282</v>
          </cell>
          <cell r="E11">
            <v>6088.4778084768677</v>
          </cell>
          <cell r="F11">
            <v>6290.7052095130239</v>
          </cell>
          <cell r="G11">
            <v>6984.0771820553828</v>
          </cell>
          <cell r="H11">
            <v>7575.7639994264</v>
          </cell>
          <cell r="I11">
            <v>7950.8953496220302</v>
          </cell>
          <cell r="J11">
            <v>8648.1741893910548</v>
          </cell>
          <cell r="K11">
            <v>9473.2305869260581</v>
          </cell>
          <cell r="L11">
            <v>9473.2305869260581</v>
          </cell>
          <cell r="M11">
            <v>10</v>
          </cell>
        </row>
        <row r="12">
          <cell r="B12" t="str">
            <v>předčasné celkem</v>
          </cell>
          <cell r="D12">
            <v>5862.803620280868</v>
          </cell>
          <cell r="E12">
            <v>6216.7876494231878</v>
          </cell>
          <cell r="F12">
            <v>6307.9819978256701</v>
          </cell>
          <cell r="G12">
            <v>6959.926392899908</v>
          </cell>
          <cell r="H12">
            <v>7570.725581529915</v>
          </cell>
          <cell r="I12">
            <v>7982.72957348407</v>
          </cell>
          <cell r="J12">
            <v>8651.935808152919</v>
          </cell>
          <cell r="K12">
            <v>9473.2305869260581</v>
          </cell>
          <cell r="L12">
            <v>9473.2305869260581</v>
          </cell>
          <cell r="M12">
            <v>11</v>
          </cell>
        </row>
        <row r="13">
          <cell r="M13">
            <v>12</v>
          </cell>
        </row>
        <row r="14">
          <cell r="A14" t="str">
            <v>Poměrné starobní</v>
          </cell>
          <cell r="D14">
            <v>2300.9239543726235</v>
          </cell>
          <cell r="E14">
            <v>2371.8776371308018</v>
          </cell>
          <cell r="F14">
            <v>2365.8973214285716</v>
          </cell>
          <cell r="G14">
            <v>2488.6652173913044</v>
          </cell>
          <cell r="H14">
            <v>2526.3905579399143</v>
          </cell>
          <cell r="I14">
            <v>2665.2754237288136</v>
          </cell>
          <cell r="J14">
            <v>3196.8178137651821</v>
          </cell>
          <cell r="K14">
            <v>3272.1488549618321</v>
          </cell>
          <cell r="L14">
            <v>3272.1488549618321</v>
          </cell>
          <cell r="M14">
            <v>13</v>
          </cell>
        </row>
        <row r="15">
          <cell r="M15">
            <v>14</v>
          </cell>
        </row>
        <row r="16">
          <cell r="A16" t="str">
            <v>Starobní + poměrné starobní</v>
          </cell>
          <cell r="D16">
            <v>7096.5948777648427</v>
          </cell>
          <cell r="E16">
            <v>7234.7164072221831</v>
          </cell>
          <cell r="F16">
            <v>7747.2257703379892</v>
          </cell>
          <cell r="G16">
            <v>8375.7580790360553</v>
          </cell>
          <cell r="H16">
            <v>8840.0346659269071</v>
          </cell>
          <cell r="I16">
            <v>9304.5802688544245</v>
          </cell>
          <cell r="J16">
            <v>10158.668193297523</v>
          </cell>
          <cell r="K16">
            <v>10813.890601132556</v>
          </cell>
          <cell r="L16">
            <v>10813.890601132556</v>
          </cell>
          <cell r="M16">
            <v>15</v>
          </cell>
        </row>
        <row r="17">
          <cell r="M17">
            <v>16</v>
          </cell>
        </row>
        <row r="18">
          <cell r="A18" t="str">
            <v>Invalidní plné</v>
          </cell>
          <cell r="D18">
            <v>7163.945636155232</v>
          </cell>
          <cell r="E18">
            <v>7413.2471408428637</v>
          </cell>
          <cell r="F18">
            <v>7739.5994002201724</v>
          </cell>
          <cell r="G18">
            <v>8396.3054308226729</v>
          </cell>
          <cell r="H18">
            <v>8950.0931184128949</v>
          </cell>
          <cell r="I18">
            <v>9370.5522336916947</v>
          </cell>
          <cell r="J18">
            <v>10102.684251606979</v>
          </cell>
          <cell r="K18">
            <v>10801.53120830951</v>
          </cell>
          <cell r="L18">
            <v>10801.53120830951</v>
          </cell>
          <cell r="M18">
            <v>17</v>
          </cell>
        </row>
        <row r="19">
          <cell r="B19" t="str">
            <v xml:space="preserve">z toho </v>
          </cell>
          <cell r="C19" t="str">
            <v xml:space="preserve"> z mládí</v>
          </cell>
          <cell r="D19">
            <v>5566.7101694915254</v>
          </cell>
          <cell r="E19">
            <v>5766.3955094991361</v>
          </cell>
          <cell r="F19">
            <v>5978.5110732538333</v>
          </cell>
          <cell r="G19">
            <v>6483.4326599326596</v>
          </cell>
          <cell r="H19">
            <v>6907.9197761194027</v>
          </cell>
          <cell r="I19">
            <v>7344.3262032085559</v>
          </cell>
          <cell r="J19">
            <v>8049.3567662565902</v>
          </cell>
          <cell r="K19">
            <v>8658</v>
          </cell>
          <cell r="L19">
            <v>8658</v>
          </cell>
          <cell r="M19">
            <v>18</v>
          </cell>
        </row>
        <row r="20">
          <cell r="C20" t="str">
            <v xml:space="preserve"> ostatní</v>
          </cell>
          <cell r="D20">
            <v>7203.4778504908127</v>
          </cell>
          <cell r="E20">
            <v>7451.4600649220538</v>
          </cell>
          <cell r="F20">
            <v>7779.7360226743285</v>
          </cell>
          <cell r="G20">
            <v>8445.681687815053</v>
          </cell>
          <cell r="H20">
            <v>8996.3590177099632</v>
          </cell>
          <cell r="I20">
            <v>9420.4386904239436</v>
          </cell>
          <cell r="J20">
            <v>10157.766206213757</v>
          </cell>
          <cell r="K20">
            <v>10864.072328740254</v>
          </cell>
          <cell r="L20">
            <v>10864.072328740254</v>
          </cell>
          <cell r="M20">
            <v>19</v>
          </cell>
        </row>
        <row r="21">
          <cell r="M21">
            <v>20</v>
          </cell>
        </row>
        <row r="22">
          <cell r="A22" t="str">
            <v>Invalidní částečné</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6419.2239791218917</v>
          </cell>
          <cell r="M22">
            <v>21</v>
          </cell>
        </row>
        <row r="23">
          <cell r="M23">
            <v>22</v>
          </cell>
        </row>
        <row r="24">
          <cell r="A24" t="str">
            <v>Vdovské a vdovecké</v>
          </cell>
          <cell r="D24">
            <v>4385.757310523175</v>
          </cell>
          <cell r="E24">
            <v>4513.0682207421505</v>
          </cell>
          <cell r="F24">
            <v>4658.5685641627542</v>
          </cell>
          <cell r="G24">
            <v>4960.9878880407123</v>
          </cell>
          <cell r="H24">
            <v>5244.8378555083364</v>
          </cell>
          <cell r="I24">
            <v>5594.0639895527265</v>
          </cell>
          <cell r="J24">
            <v>6148.5487525749595</v>
          </cell>
          <cell r="K24">
            <v>6539.4733364794711</v>
          </cell>
          <cell r="L24">
            <v>6539.4733364794711</v>
          </cell>
          <cell r="M24">
            <v>23</v>
          </cell>
        </row>
        <row r="25">
          <cell r="M25">
            <v>24</v>
          </cell>
        </row>
        <row r="26">
          <cell r="A26" t="str">
            <v>Sirotčí</v>
          </cell>
          <cell r="D26">
            <v>3573.5763351915125</v>
          </cell>
          <cell r="E26">
            <v>3637.0842105263159</v>
          </cell>
          <cell r="F26">
            <v>3778.4386959603116</v>
          </cell>
          <cell r="G26">
            <v>4049.6068556108771</v>
          </cell>
          <cell r="H26">
            <v>4295.8077634011088</v>
          </cell>
          <cell r="I26">
            <v>4538.080760095012</v>
          </cell>
          <cell r="J26">
            <v>5118.9023793640208</v>
          </cell>
          <cell r="K26">
            <v>5414.9533820840952</v>
          </cell>
          <cell r="L26">
            <v>5414.9533820840952</v>
          </cell>
          <cell r="M26">
            <v>25</v>
          </cell>
        </row>
        <row r="27">
          <cell r="B27" t="str">
            <v>Ú H R N E M</v>
          </cell>
          <cell r="D27">
            <v>6230.7600568971857</v>
          </cell>
          <cell r="E27">
            <v>6488.1429620775543</v>
          </cell>
          <cell r="F27">
            <v>6915.6231371984968</v>
          </cell>
          <cell r="G27">
            <v>7458.2054020015439</v>
          </cell>
          <cell r="H27">
            <v>7944.5278145529937</v>
          </cell>
          <cell r="I27">
            <v>8315.3526117313213</v>
          </cell>
          <cell r="J27">
            <v>9119.6682513770156</v>
          </cell>
          <cell r="K27">
            <v>9835.0043332268251</v>
          </cell>
          <cell r="L27">
            <v>9835.0043332268251</v>
          </cell>
          <cell r="M27">
            <v>26</v>
          </cell>
        </row>
        <row r="28">
          <cell r="A28" t="str">
            <v>muži</v>
          </cell>
          <cell r="B28" t="str">
            <v>muži</v>
          </cell>
        </row>
        <row r="29">
          <cell r="A29" t="str">
            <v>Starobní</v>
          </cell>
          <cell r="D29">
            <v>7880.4949946309189</v>
          </cell>
          <cell r="E29">
            <v>8087.6783711357293</v>
          </cell>
          <cell r="F29">
            <v>8638.7175084257924</v>
          </cell>
          <cell r="G29">
            <v>9276.7036532101283</v>
          </cell>
          <cell r="H29">
            <v>9706.2086310055365</v>
          </cell>
          <cell r="I29">
            <v>10275.091549463934</v>
          </cell>
          <cell r="J29">
            <v>11080.087281194797</v>
          </cell>
          <cell r="K29">
            <v>11771.191831175438</v>
          </cell>
          <cell r="L29">
            <v>11771.191831175438</v>
          </cell>
          <cell r="M29">
            <v>5</v>
          </cell>
        </row>
        <row r="30">
          <cell r="A30" t="str">
            <v>z toho</v>
          </cell>
          <cell r="B30" t="str">
            <v>k věkové hranici</v>
          </cell>
          <cell r="D30">
            <v>8059.7458571327834</v>
          </cell>
          <cell r="E30">
            <v>8389.7132347306306</v>
          </cell>
          <cell r="F30">
            <v>8788.4597484276728</v>
          </cell>
          <cell r="G30">
            <v>9536.9152658505391</v>
          </cell>
          <cell r="H30">
            <v>10159.215080666034</v>
          </cell>
          <cell r="I30">
            <v>10718.094058300969</v>
          </cell>
          <cell r="J30">
            <v>11421.805986068061</v>
          </cell>
          <cell r="K30">
            <v>12231.333205349179</v>
          </cell>
          <cell r="L30">
            <v>12231.333205349179</v>
          </cell>
          <cell r="M30">
            <v>6</v>
          </cell>
        </row>
        <row r="31">
          <cell r="B31" t="str">
            <v>po přesluhování</v>
          </cell>
          <cell r="D31">
            <v>9484.6108977875301</v>
          </cell>
          <cell r="E31">
            <v>9984</v>
          </cell>
          <cell r="F31">
            <v>10339.426314601669</v>
          </cell>
          <cell r="G31">
            <v>11483.141908101126</v>
          </cell>
          <cell r="H31">
            <v>12178.774112208448</v>
          </cell>
          <cell r="I31">
            <v>13089.156800391389</v>
          </cell>
          <cell r="J31">
            <v>14141.500124223603</v>
          </cell>
          <cell r="K31">
            <v>15247.08545</v>
          </cell>
          <cell r="L31">
            <v>15247.08545</v>
          </cell>
          <cell r="M31">
            <v>7</v>
          </cell>
        </row>
        <row r="32">
          <cell r="B32" t="str">
            <v>po věkové hranici celkem</v>
          </cell>
          <cell r="D32">
            <v>8456.3151653944024</v>
          </cell>
          <cell r="E32">
            <v>8936</v>
          </cell>
          <cell r="F32">
            <v>9280.3596020327823</v>
          </cell>
          <cell r="G32">
            <v>9923.0820914649776</v>
          </cell>
          <cell r="H32">
            <v>10503.192799112416</v>
          </cell>
          <cell r="I32">
            <v>11084.015931141228</v>
          </cell>
          <cell r="J32">
            <v>11743.504848947925</v>
          </cell>
          <cell r="K32">
            <v>12565</v>
          </cell>
          <cell r="L32">
            <v>12565</v>
          </cell>
          <cell r="M32">
            <v>8</v>
          </cell>
        </row>
        <row r="33">
          <cell r="B33" t="str">
            <v>předčasné</v>
          </cell>
          <cell r="C33" t="str">
            <v>dočasné</v>
          </cell>
          <cell r="D33">
            <v>6831.4350477200423</v>
          </cell>
          <cell r="E33">
            <v>7160</v>
          </cell>
          <cell r="F33">
            <v>7228.3628480146053</v>
          </cell>
          <cell r="G33">
            <v>7856.675067024129</v>
          </cell>
          <cell r="H33">
            <v>8340.8094274146897</v>
          </cell>
          <cell r="I33">
            <v>9570.0996119016818</v>
          </cell>
          <cell r="J33">
            <v>10588.590163934427</v>
          </cell>
          <cell r="K33">
            <v>0</v>
          </cell>
          <cell r="L33">
            <v>0</v>
          </cell>
          <cell r="M33">
            <v>9</v>
          </cell>
        </row>
        <row r="34">
          <cell r="C34" t="str">
            <v>trvalé</v>
          </cell>
          <cell r="D34">
            <v>6529.6941435652652</v>
          </cell>
          <cell r="E34">
            <v>6927</v>
          </cell>
          <cell r="F34">
            <v>7227.6604222137694</v>
          </cell>
          <cell r="G34">
            <v>7838.4895044570112</v>
          </cell>
          <cell r="H34">
            <v>8396.047786156947</v>
          </cell>
          <cell r="I34">
            <v>8846.4372990353695</v>
          </cell>
          <cell r="J34">
            <v>9646.5785591657659</v>
          </cell>
          <cell r="K34">
            <v>10449</v>
          </cell>
          <cell r="L34">
            <v>10449</v>
          </cell>
          <cell r="M34">
            <v>10</v>
          </cell>
        </row>
        <row r="35">
          <cell r="B35" t="str">
            <v>předčasné celkem</v>
          </cell>
          <cell r="D35">
            <v>6653.1529450048811</v>
          </cell>
          <cell r="E35">
            <v>7057.4549125168232</v>
          </cell>
          <cell r="F35">
            <v>7227.7815377351062</v>
          </cell>
          <cell r="G35">
            <v>7841.2473572938688</v>
          </cell>
          <cell r="H35">
            <v>8384.7123019405353</v>
          </cell>
          <cell r="I35">
            <v>8882.7849902534108</v>
          </cell>
          <cell r="J35">
            <v>9650.2182036990125</v>
          </cell>
          <cell r="K35">
            <v>10449</v>
          </cell>
          <cell r="L35">
            <v>10449</v>
          </cell>
          <cell r="M35">
            <v>11</v>
          </cell>
        </row>
        <row r="36">
          <cell r="M36">
            <v>12</v>
          </cell>
        </row>
        <row r="37">
          <cell r="A37" t="str">
            <v>Poměrné starobní</v>
          </cell>
          <cell r="D37">
            <v>2440.957142857143</v>
          </cell>
          <cell r="E37">
            <v>2575</v>
          </cell>
          <cell r="F37">
            <v>2616.7460317460318</v>
          </cell>
          <cell r="G37">
            <v>2591.2549019607845</v>
          </cell>
          <cell r="H37">
            <v>2760.4074074074074</v>
          </cell>
          <cell r="I37">
            <v>3057.6521739130435</v>
          </cell>
          <cell r="J37">
            <v>3565.8987341772154</v>
          </cell>
          <cell r="K37">
            <v>3668</v>
          </cell>
          <cell r="L37">
            <v>3668</v>
          </cell>
          <cell r="M37">
            <v>13</v>
          </cell>
        </row>
        <row r="38">
          <cell r="M38">
            <v>14</v>
          </cell>
        </row>
        <row r="39">
          <cell r="A39" t="str">
            <v>Starobní + poměrné starobní</v>
          </cell>
          <cell r="D39">
            <v>7867.3373993572686</v>
          </cell>
          <cell r="E39">
            <v>8076.886483952796</v>
          </cell>
          <cell r="F39">
            <v>8629.3987767734325</v>
          </cell>
          <cell r="G39">
            <v>9268.1066313666161</v>
          </cell>
          <cell r="H39">
            <v>9697.8450474958754</v>
          </cell>
          <cell r="I39">
            <v>10263.219629064557</v>
          </cell>
          <cell r="J39">
            <v>11068.189878745365</v>
          </cell>
          <cell r="K39">
            <v>11761.761793148664</v>
          </cell>
          <cell r="L39">
            <v>11761.761793148664</v>
          </cell>
          <cell r="M39">
            <v>15</v>
          </cell>
        </row>
        <row r="40">
          <cell r="M40">
            <v>16</v>
          </cell>
        </row>
        <row r="41">
          <cell r="A41" t="str">
            <v>Invalidní plné</v>
          </cell>
          <cell r="D41">
            <v>7538.5674409127951</v>
          </cell>
          <cell r="E41">
            <v>7803.5304104598972</v>
          </cell>
          <cell r="F41">
            <v>8121.0574493747226</v>
          </cell>
          <cell r="G41">
            <v>8798.9910473213022</v>
          </cell>
          <cell r="H41">
            <v>9372.4798489529694</v>
          </cell>
          <cell r="I41">
            <v>9795.4592006963085</v>
          </cell>
          <cell r="J41">
            <v>10560.858355604465</v>
          </cell>
          <cell r="K41">
            <v>11273.188202247191</v>
          </cell>
          <cell r="L41">
            <v>11273.188202247191</v>
          </cell>
          <cell r="M41">
            <v>17</v>
          </cell>
        </row>
        <row r="42">
          <cell r="B42" t="str">
            <v xml:space="preserve">z toho </v>
          </cell>
          <cell r="C42" t="str">
            <v xml:space="preserve"> z mládí</v>
          </cell>
          <cell r="D42">
            <v>5561.8211143695016</v>
          </cell>
          <cell r="E42">
            <v>5766</v>
          </cell>
          <cell r="F42">
            <v>5982.666666666667</v>
          </cell>
          <cell r="G42">
            <v>6484.9889807162535</v>
          </cell>
          <cell r="H42">
            <v>6915.3782051282051</v>
          </cell>
          <cell r="I42">
            <v>7344.4688427299707</v>
          </cell>
          <cell r="J42">
            <v>8046.613636363636</v>
          </cell>
          <cell r="K42">
            <v>8658</v>
          </cell>
          <cell r="L42">
            <v>8658</v>
          </cell>
          <cell r="M42">
            <v>18</v>
          </cell>
        </row>
        <row r="43">
          <cell r="C43" t="str">
            <v xml:space="preserve"> ostatní</v>
          </cell>
          <cell r="D43">
            <v>7585.4332197733438</v>
          </cell>
          <cell r="E43">
            <v>7851</v>
          </cell>
          <cell r="F43">
            <v>8169.7897675626546</v>
          </cell>
          <cell r="G43">
            <v>8860.2544672161039</v>
          </cell>
          <cell r="H43">
            <v>9426.2661194134562</v>
          </cell>
          <cell r="I43">
            <v>9856.8706319702596</v>
          </cell>
          <cell r="J43">
            <v>10632.403556992724</v>
          </cell>
          <cell r="K43">
            <v>11353</v>
          </cell>
          <cell r="L43">
            <v>11353</v>
          </cell>
          <cell r="M43">
            <v>19</v>
          </cell>
        </row>
        <row r="44">
          <cell r="M44">
            <v>20</v>
          </cell>
        </row>
        <row r="45">
          <cell r="A45" t="str">
            <v>Invalidní částečné</v>
          </cell>
          <cell r="D45">
            <v>4389.025388601036</v>
          </cell>
          <cell r="E45">
            <v>4522</v>
          </cell>
          <cell r="F45">
            <v>4692.7676879343016</v>
          </cell>
          <cell r="G45">
            <v>5066.6754056362088</v>
          </cell>
          <cell r="H45">
            <v>5395.6839655040831</v>
          </cell>
          <cell r="I45">
            <v>5666.2251897465276</v>
          </cell>
          <cell r="J45">
            <v>6250.4931454972357</v>
          </cell>
          <cell r="K45">
            <v>6715</v>
          </cell>
          <cell r="L45">
            <v>6715</v>
          </cell>
          <cell r="M45">
            <v>21</v>
          </cell>
        </row>
        <row r="46">
          <cell r="M46">
            <v>22</v>
          </cell>
        </row>
        <row r="47">
          <cell r="A47" t="str">
            <v>Vdovské a vdovecké</v>
          </cell>
          <cell r="D47">
            <v>3858.4073319755603</v>
          </cell>
          <cell r="E47">
            <v>3949</v>
          </cell>
          <cell r="F47">
            <v>4079.959486166008</v>
          </cell>
          <cell r="G47">
            <v>4350.4795061728391</v>
          </cell>
          <cell r="H47">
            <v>4622.8746048472076</v>
          </cell>
          <cell r="I47">
            <v>4934.1931072210064</v>
          </cell>
          <cell r="J47">
            <v>5504.4354012521344</v>
          </cell>
          <cell r="K47">
            <v>5796</v>
          </cell>
          <cell r="L47">
            <v>5796</v>
          </cell>
          <cell r="M47">
            <v>23</v>
          </cell>
        </row>
        <row r="48">
          <cell r="M48">
            <v>24</v>
          </cell>
        </row>
        <row r="49">
          <cell r="A49" t="str">
            <v>Sirotčí</v>
          </cell>
          <cell r="D49">
            <v>3578.454004896817</v>
          </cell>
          <cell r="E49">
            <v>3642</v>
          </cell>
          <cell r="F49">
            <v>3742.4078993358967</v>
          </cell>
          <cell r="G49">
            <v>4021.5346798780488</v>
          </cell>
          <cell r="H49">
            <v>4269.7213584288056</v>
          </cell>
          <cell r="I49">
            <v>4495.0288544358309</v>
          </cell>
          <cell r="J49">
            <v>5085.6546438232645</v>
          </cell>
          <cell r="K49">
            <v>5381</v>
          </cell>
          <cell r="L49">
            <v>5381</v>
          </cell>
          <cell r="M49">
            <v>25</v>
          </cell>
        </row>
        <row r="50">
          <cell r="B50" t="str">
            <v>Ú H R N E M</v>
          </cell>
          <cell r="D50">
            <v>6780.9471248293539</v>
          </cell>
          <cell r="E50">
            <v>7073.4058015222827</v>
          </cell>
          <cell r="F50">
            <v>7534.3202367119738</v>
          </cell>
          <cell r="G50">
            <v>8133.5241179575705</v>
          </cell>
          <cell r="H50">
            <v>8604.7776360986772</v>
          </cell>
          <cell r="I50">
            <v>8993.2864280781578</v>
          </cell>
          <cell r="J50">
            <v>9901.3611128516823</v>
          </cell>
          <cell r="K50">
            <v>10685.214615545687</v>
          </cell>
          <cell r="L50">
            <v>10685.214615545687</v>
          </cell>
          <cell r="M50">
            <v>26</v>
          </cell>
        </row>
        <row r="51">
          <cell r="A51" t="str">
            <v>ženy</v>
          </cell>
          <cell r="B51" t="str">
            <v>ženy</v>
          </cell>
        </row>
        <row r="52">
          <cell r="A52" t="str">
            <v>Starobní</v>
          </cell>
          <cell r="D52">
            <v>6476.0119939594579</v>
          </cell>
          <cell r="E52">
            <v>6625.0058258800364</v>
          </cell>
          <cell r="F52">
            <v>7085.1922066632651</v>
          </cell>
          <cell r="G52">
            <v>7642.256916996047</v>
          </cell>
          <cell r="H52">
            <v>8126.3878097277457</v>
          </cell>
          <cell r="I52">
            <v>8589.7453444554194</v>
          </cell>
          <cell r="J52">
            <v>9270.0731079423167</v>
          </cell>
          <cell r="K52">
            <v>9830.1399322767575</v>
          </cell>
          <cell r="L52">
            <v>9830.1399322767575</v>
          </cell>
          <cell r="M52">
            <v>5</v>
          </cell>
        </row>
        <row r="53">
          <cell r="A53" t="str">
            <v>z toho</v>
          </cell>
          <cell r="B53" t="str">
            <v>k věkové hranici</v>
          </cell>
          <cell r="D53">
            <v>6650.7204030226703</v>
          </cell>
          <cell r="E53">
            <v>6908.9979677091569</v>
          </cell>
          <cell r="F53">
            <v>7211.7407711635096</v>
          </cell>
          <cell r="G53">
            <v>7844.9925626664217</v>
          </cell>
          <cell r="H53">
            <v>8382.2450680334823</v>
          </cell>
          <cell r="I53">
            <v>8798.4101666563402</v>
          </cell>
          <cell r="J53">
            <v>9632.030253713905</v>
          </cell>
          <cell r="K53">
            <v>10312.957123688802</v>
          </cell>
          <cell r="L53">
            <v>10312.957123688802</v>
          </cell>
          <cell r="M53">
            <v>6</v>
          </cell>
        </row>
        <row r="54">
          <cell r="B54" t="str">
            <v>po přesluhování</v>
          </cell>
          <cell r="D54">
            <v>8092.9778941988243</v>
          </cell>
          <cell r="E54">
            <v>8575</v>
          </cell>
          <cell r="F54">
            <v>8806.2487183243011</v>
          </cell>
          <cell r="G54">
            <v>9591.9924946790634</v>
          </cell>
          <cell r="H54">
            <v>10350.737687366167</v>
          </cell>
          <cell r="I54">
            <v>11101.617203977101</v>
          </cell>
          <cell r="J54">
            <v>11836.035427622475</v>
          </cell>
          <cell r="K54">
            <v>12883.24821</v>
          </cell>
          <cell r="L54">
            <v>12883.24821</v>
          </cell>
          <cell r="M54">
            <v>7</v>
          </cell>
        </row>
        <row r="55">
          <cell r="B55" t="str">
            <v>po věkové hranici celkem</v>
          </cell>
          <cell r="D55">
            <v>7170.3607108328342</v>
          </cell>
          <cell r="E55">
            <v>7473</v>
          </cell>
          <cell r="F55">
            <v>7845.5518777292573</v>
          </cell>
          <cell r="G55">
            <v>8352.8393956169202</v>
          </cell>
          <cell r="H55">
            <v>8807.4590500419181</v>
          </cell>
          <cell r="I55">
            <v>9191.233607399794</v>
          </cell>
          <cell r="J55">
            <v>10142.647162552101</v>
          </cell>
          <cell r="K55">
            <v>10825</v>
          </cell>
          <cell r="L55">
            <v>10825</v>
          </cell>
          <cell r="M55">
            <v>8</v>
          </cell>
        </row>
        <row r="56">
          <cell r="B56" t="str">
            <v>předčasné</v>
          </cell>
          <cell r="C56" t="str">
            <v>dočasné</v>
          </cell>
          <cell r="D56">
            <v>5428.4352814628901</v>
          </cell>
          <cell r="E56">
            <v>5686</v>
          </cell>
          <cell r="F56">
            <v>5706.7894330890858</v>
          </cell>
          <cell r="G56">
            <v>6148.1058908565237</v>
          </cell>
          <cell r="H56">
            <v>6697.9075342465758</v>
          </cell>
          <cell r="I56">
            <v>7594.5964432284545</v>
          </cell>
          <cell r="J56">
            <v>8739.8803418803436</v>
          </cell>
          <cell r="K56">
            <v>0</v>
          </cell>
          <cell r="L56">
            <v>0</v>
          </cell>
          <cell r="M56">
            <v>9</v>
          </cell>
        </row>
        <row r="57">
          <cell r="C57" t="str">
            <v>trvalé</v>
          </cell>
          <cell r="D57">
            <v>5181.1885073580943</v>
          </cell>
          <cell r="E57">
            <v>5474</v>
          </cell>
          <cell r="F57">
            <v>5673.8890697383249</v>
          </cell>
          <cell r="G57">
            <v>6315.3035486533126</v>
          </cell>
          <cell r="H57">
            <v>6818.1568857320181</v>
          </cell>
          <cell r="I57">
            <v>7079.0913752913757</v>
          </cell>
          <cell r="J57">
            <v>7795.4585641359836</v>
          </cell>
          <cell r="K57">
            <v>8604</v>
          </cell>
          <cell r="L57">
            <v>8604</v>
          </cell>
          <cell r="M57">
            <v>10</v>
          </cell>
        </row>
        <row r="58">
          <cell r="B58" t="str">
            <v>předčasné celkem</v>
          </cell>
          <cell r="D58">
            <v>5289.6713600251715</v>
          </cell>
          <cell r="E58">
            <v>5591.2620174799713</v>
          </cell>
          <cell r="F58">
            <v>5678.4838153713581</v>
          </cell>
          <cell r="G58">
            <v>6286.5612574552688</v>
          </cell>
          <cell r="H58">
            <v>6796.351380342122</v>
          </cell>
          <cell r="I58">
            <v>7103.0234345230538</v>
          </cell>
          <cell r="J58">
            <v>7801.4214019750689</v>
          </cell>
          <cell r="K58">
            <v>8604</v>
          </cell>
          <cell r="L58">
            <v>8604</v>
          </cell>
          <cell r="M58">
            <v>11</v>
          </cell>
        </row>
        <row r="59">
          <cell r="M59">
            <v>12</v>
          </cell>
        </row>
        <row r="60">
          <cell r="A60" t="str">
            <v>Poměrné starobní</v>
          </cell>
          <cell r="D60">
            <v>2250.1347150259066</v>
          </cell>
          <cell r="E60">
            <v>2285</v>
          </cell>
          <cell r="F60">
            <v>2267.7391304347825</v>
          </cell>
          <cell r="G60">
            <v>2459.435754189944</v>
          </cell>
          <cell r="H60">
            <v>2455.7932960893854</v>
          </cell>
          <cell r="I60">
            <v>2503.1556886227545</v>
          </cell>
          <cell r="J60">
            <v>3023.2619047619046</v>
          </cell>
          <cell r="K60">
            <v>3125</v>
          </cell>
          <cell r="L60">
            <v>3125</v>
          </cell>
          <cell r="M60">
            <v>13</v>
          </cell>
        </row>
        <row r="61">
          <cell r="M61">
            <v>14</v>
          </cell>
        </row>
        <row r="62">
          <cell r="A62" t="str">
            <v>Starobní + poměrné starobní</v>
          </cell>
          <cell r="D62">
            <v>6452.4582839980358</v>
          </cell>
          <cell r="E62">
            <v>6610.2770985811831</v>
          </cell>
          <cell r="F62">
            <v>7070.5795621538118</v>
          </cell>
          <cell r="G62">
            <v>7622.5113655712585</v>
          </cell>
          <cell r="H62">
            <v>8107.0475201493819</v>
          </cell>
          <cell r="I62">
            <v>8571.2079587109947</v>
          </cell>
          <cell r="J62">
            <v>9249.0371224117534</v>
          </cell>
          <cell r="K62">
            <v>9807.8606196614655</v>
          </cell>
          <cell r="L62">
            <v>9807.8606196614655</v>
          </cell>
          <cell r="M62">
            <v>15</v>
          </cell>
        </row>
        <row r="63">
          <cell r="M63">
            <v>16</v>
          </cell>
        </row>
        <row r="64">
          <cell r="A64" t="str">
            <v>Invalidní plné</v>
          </cell>
          <cell r="D64">
            <v>6595.5273083264628</v>
          </cell>
          <cell r="E64">
            <v>6822.6550841618273</v>
          </cell>
          <cell r="F64">
            <v>7172.1670443814919</v>
          </cell>
          <cell r="G64">
            <v>7801.7400335711291</v>
          </cell>
          <cell r="H64">
            <v>8311.2496365524403</v>
          </cell>
          <cell r="I64">
            <v>8757.7706066945611</v>
          </cell>
          <cell r="J64">
            <v>9459.1767498343997</v>
          </cell>
          <cell r="K64">
            <v>10112.407598499061</v>
          </cell>
          <cell r="L64">
            <v>10112.407598499061</v>
          </cell>
          <cell r="M64">
            <v>17</v>
          </cell>
        </row>
        <row r="65">
          <cell r="B65" t="str">
            <v xml:space="preserve">z toho </v>
          </cell>
          <cell r="C65" t="str">
            <v xml:space="preserve"> z mládí</v>
          </cell>
          <cell r="D65">
            <v>5573.4056224899596</v>
          </cell>
          <cell r="E65">
            <v>5767</v>
          </cell>
          <cell r="F65">
            <v>5972.3305084745762</v>
          </cell>
          <cell r="G65">
            <v>6480.9870129870133</v>
          </cell>
          <cell r="H65">
            <v>6897.53125</v>
          </cell>
          <cell r="I65">
            <v>7344.1116071428569</v>
          </cell>
          <cell r="J65">
            <v>8053.8064516129034</v>
          </cell>
          <cell r="K65">
            <v>8658</v>
          </cell>
          <cell r="L65">
            <v>8658</v>
          </cell>
          <cell r="M65">
            <v>18</v>
          </cell>
        </row>
        <row r="66">
          <cell r="C66" t="str">
            <v xml:space="preserve"> ostatní</v>
          </cell>
          <cell r="D66">
            <v>6622.4451612903222</v>
          </cell>
          <cell r="E66">
            <v>6847</v>
          </cell>
          <cell r="F66">
            <v>7199.5150666409118</v>
          </cell>
          <cell r="G66">
            <v>7834.5423072787871</v>
          </cell>
          <cell r="H66">
            <v>8344.9167552625986</v>
          </cell>
          <cell r="I66">
            <v>8791.6887317909168</v>
          </cell>
          <cell r="J66">
            <v>9493.671191041738</v>
          </cell>
          <cell r="K66">
            <v>10152</v>
          </cell>
          <cell r="L66">
            <v>10152</v>
          </cell>
          <cell r="M66">
            <v>19</v>
          </cell>
        </row>
        <row r="67">
          <cell r="M67">
            <v>20</v>
          </cell>
        </row>
        <row r="68">
          <cell r="A68" t="str">
            <v>Invalidní částečné</v>
          </cell>
          <cell r="D68">
            <v>3900.8806915267864</v>
          </cell>
          <cell r="E68">
            <v>4019</v>
          </cell>
          <cell r="F68">
            <v>4178.6207080590639</v>
          </cell>
          <cell r="G68">
            <v>4526.700252832662</v>
          </cell>
          <cell r="H68">
            <v>4842.139715507461</v>
          </cell>
          <cell r="I68">
            <v>5117.7613423028788</v>
          </cell>
          <cell r="J68">
            <v>5656.82970376301</v>
          </cell>
          <cell r="K68">
            <v>6105</v>
          </cell>
          <cell r="L68">
            <v>6105</v>
          </cell>
          <cell r="M68">
            <v>21</v>
          </cell>
        </row>
        <row r="69">
          <cell r="M69">
            <v>22</v>
          </cell>
        </row>
        <row r="70">
          <cell r="A70" t="str">
            <v>Vdovské a vdovecké</v>
          </cell>
          <cell r="D70">
            <v>4513.7814585908527</v>
          </cell>
          <cell r="E70">
            <v>4650</v>
          </cell>
          <cell r="F70">
            <v>4801.3862195121956</v>
          </cell>
          <cell r="G70">
            <v>5119.4852564102566</v>
          </cell>
          <cell r="H70">
            <v>5407.0148372029125</v>
          </cell>
          <cell r="I70">
            <v>5757.9335688085857</v>
          </cell>
          <cell r="J70">
            <v>6310.6612233204414</v>
          </cell>
          <cell r="K70">
            <v>6720</v>
          </cell>
          <cell r="L70">
            <v>6720</v>
          </cell>
          <cell r="M70">
            <v>23</v>
          </cell>
        </row>
        <row r="71">
          <cell r="M71">
            <v>24</v>
          </cell>
        </row>
        <row r="72">
          <cell r="A72" t="str">
            <v>Sirotčí</v>
          </cell>
          <cell r="D72">
            <v>3568.4152479644708</v>
          </cell>
          <cell r="E72">
            <v>3632</v>
          </cell>
          <cell r="F72">
            <v>3815.4793388429753</v>
          </cell>
          <cell r="G72">
            <v>4077.9599692070824</v>
          </cell>
          <cell r="H72">
            <v>4322.0985567010312</v>
          </cell>
          <cell r="I72">
            <v>4581.3750541359896</v>
          </cell>
          <cell r="J72">
            <v>5151.2602018429134</v>
          </cell>
          <cell r="K72">
            <v>5449</v>
          </cell>
          <cell r="L72">
            <v>5449</v>
          </cell>
          <cell r="M72">
            <v>25</v>
          </cell>
        </row>
        <row r="73">
          <cell r="B73" t="str">
            <v>Ú H R N E M</v>
          </cell>
          <cell r="D73">
            <v>5722.8989734447987</v>
          </cell>
          <cell r="E73">
            <v>5990.153431633069</v>
          </cell>
          <cell r="F73">
            <v>6382.4918328618169</v>
          </cell>
          <cell r="G73">
            <v>6848.1617800574795</v>
          </cell>
          <cell r="H73">
            <v>7335.1786589173353</v>
          </cell>
          <cell r="I73">
            <v>7738.8664893433279</v>
          </cell>
          <cell r="J73">
            <v>8346.7128517788769</v>
          </cell>
          <cell r="K73">
            <v>8954.8305647461493</v>
          </cell>
          <cell r="L73">
            <v>8954.8305647461493</v>
          </cell>
          <cell r="M73">
            <v>26</v>
          </cell>
        </row>
        <row r="74">
          <cell r="A74" t="str">
            <v>Poznámky :</v>
          </cell>
          <cell r="B74" t="str">
            <v>Podle statistických údajů ČSSZ.  Nejsou zahrnuty důchody vyplácené do ciziny.</v>
          </cell>
        </row>
        <row r="75">
          <cell r="B75" t="str">
            <v>Po přesluhování  =  starobní důchody zvýšené za další činnost po dosažení věkové hranice bez pobírání důchodu.</v>
          </cell>
        </row>
        <row r="76">
          <cell r="B76" t="str">
            <v>Předčasné dočasné  =  až o 2 roky před věkovou hranicí přiznané starobní důchody podle §30 zák. č. 155/1995 Sb.</v>
          </cell>
        </row>
        <row r="77">
          <cell r="B77" t="str">
            <v>Předčasné trvalé  =  až o 3 roky před věkovou hranicí přiznané starobní důchody podle §31 zák. č. 155/1995 Sb.</v>
          </cell>
        </row>
        <row r="78">
          <cell r="B78" t="str">
            <v>Poměrné starobní = starobní důchody přiznané podle §26 zák.č. 100/88 Sb. a podle §29 písm. b) zák.č. 155/95 Sb (krátká doba pojištění).</v>
          </cell>
        </row>
        <row r="79">
          <cell r="B79" t="str">
            <v>Invalidní z mládí  =  invalidní důchody podle §42 zák. č. 155/1995 Sb.</v>
          </cell>
        </row>
        <row r="80">
          <cell r="A80" t="str">
            <v>*)</v>
          </cell>
          <cell r="B80" t="str">
            <v>Průměrná výše důchodů nekrácených pro souběh s jiným důchodem</v>
          </cell>
        </row>
        <row r="81">
          <cell r="B81"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2013</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41609</v>
          </cell>
          <cell r="B5" t="str">
            <v>Počet důchodců</v>
          </cell>
        </row>
        <row r="6">
          <cell r="A6" t="str">
            <v>sólo</v>
          </cell>
          <cell r="B6" t="str">
            <v>muži</v>
          </cell>
          <cell r="C6">
            <v>796838</v>
          </cell>
          <cell r="D6">
            <v>537930</v>
          </cell>
          <cell r="E6">
            <v>40718</v>
          </cell>
          <cell r="F6">
            <v>217080</v>
          </cell>
          <cell r="G6">
            <v>1110</v>
          </cell>
          <cell r="H6">
            <v>1545</v>
          </cell>
          <cell r="I6">
            <v>107775</v>
          </cell>
          <cell r="J6">
            <v>34846</v>
          </cell>
          <cell r="K6">
            <v>81117</v>
          </cell>
          <cell r="L6">
            <v>6760</v>
          </cell>
          <cell r="M6">
            <v>21877</v>
          </cell>
          <cell r="N6">
            <v>1050758</v>
          </cell>
          <cell r="O6">
            <v>1</v>
          </cell>
        </row>
        <row r="7">
          <cell r="B7" t="str">
            <v>ženy</v>
          </cell>
          <cell r="C7">
            <v>926413</v>
          </cell>
          <cell r="D7">
            <v>631330</v>
          </cell>
          <cell r="E7">
            <v>33914</v>
          </cell>
          <cell r="F7">
            <v>260198</v>
          </cell>
          <cell r="G7">
            <v>971</v>
          </cell>
          <cell r="H7">
            <v>3296</v>
          </cell>
          <cell r="I7">
            <v>90171</v>
          </cell>
          <cell r="J7">
            <v>29699</v>
          </cell>
          <cell r="K7">
            <v>77654</v>
          </cell>
          <cell r="L7">
            <v>32103</v>
          </cell>
          <cell r="M7">
            <v>23381</v>
          </cell>
          <cell r="N7">
            <v>1182717</v>
          </cell>
          <cell r="O7">
            <v>2</v>
          </cell>
        </row>
        <row r="8">
          <cell r="B8" t="str">
            <v>celkem</v>
          </cell>
          <cell r="C8">
            <v>1723251</v>
          </cell>
          <cell r="D8">
            <v>1169260</v>
          </cell>
          <cell r="E8">
            <v>74632</v>
          </cell>
          <cell r="F8">
            <v>477278</v>
          </cell>
          <cell r="G8">
            <v>2081</v>
          </cell>
          <cell r="H8">
            <v>4841</v>
          </cell>
          <cell r="I8">
            <v>197946</v>
          </cell>
          <cell r="J8">
            <v>64545</v>
          </cell>
          <cell r="K8">
            <v>158771</v>
          </cell>
          <cell r="L8">
            <v>38863</v>
          </cell>
          <cell r="M8">
            <v>45258</v>
          </cell>
          <cell r="N8">
            <v>2233475</v>
          </cell>
          <cell r="O8">
            <v>3</v>
          </cell>
        </row>
        <row r="9">
          <cell r="A9" t="str">
            <v>s V</v>
          </cell>
          <cell r="B9" t="str">
            <v>muži</v>
          </cell>
          <cell r="C9">
            <v>88556</v>
          </cell>
          <cell r="D9">
            <v>70056</v>
          </cell>
          <cell r="E9">
            <v>5829</v>
          </cell>
          <cell r="F9">
            <v>12572</v>
          </cell>
          <cell r="G9">
            <v>99</v>
          </cell>
          <cell r="H9">
            <v>64</v>
          </cell>
          <cell r="I9">
            <v>1757</v>
          </cell>
          <cell r="J9">
            <v>244</v>
          </cell>
          <cell r="K9">
            <v>571</v>
          </cell>
          <cell r="N9">
            <v>91192</v>
          </cell>
          <cell r="O9">
            <v>1</v>
          </cell>
        </row>
        <row r="10">
          <cell r="B10" t="str">
            <v>ženy</v>
          </cell>
          <cell r="C10">
            <v>517243</v>
          </cell>
          <cell r="D10">
            <v>436099</v>
          </cell>
          <cell r="E10">
            <v>29818</v>
          </cell>
          <cell r="F10">
            <v>50861</v>
          </cell>
          <cell r="G10">
            <v>465</v>
          </cell>
          <cell r="H10">
            <v>6366</v>
          </cell>
          <cell r="I10">
            <v>6781</v>
          </cell>
          <cell r="J10">
            <v>827</v>
          </cell>
          <cell r="K10">
            <v>1972</v>
          </cell>
          <cell r="N10">
            <v>533189</v>
          </cell>
          <cell r="O10">
            <v>2</v>
          </cell>
        </row>
        <row r="11">
          <cell r="B11" t="str">
            <v>celkem</v>
          </cell>
          <cell r="C11">
            <v>605799</v>
          </cell>
          <cell r="D11">
            <v>506155</v>
          </cell>
          <cell r="E11">
            <v>35647</v>
          </cell>
          <cell r="F11">
            <v>63433</v>
          </cell>
          <cell r="G11">
            <v>564</v>
          </cell>
          <cell r="H11">
            <v>6430</v>
          </cell>
          <cell r="I11">
            <v>8538</v>
          </cell>
          <cell r="J11">
            <v>1071</v>
          </cell>
          <cell r="K11">
            <v>2543</v>
          </cell>
          <cell r="N11">
            <v>624381</v>
          </cell>
          <cell r="O11">
            <v>3</v>
          </cell>
        </row>
        <row r="12">
          <cell r="A12" t="str">
            <v>celkem</v>
          </cell>
          <cell r="B12" t="str">
            <v>muži</v>
          </cell>
          <cell r="C12">
            <v>885394</v>
          </cell>
          <cell r="D12">
            <v>607986</v>
          </cell>
          <cell r="E12">
            <v>46547</v>
          </cell>
          <cell r="F12">
            <v>229652</v>
          </cell>
          <cell r="G12">
            <v>1209</v>
          </cell>
          <cell r="H12">
            <v>1609</v>
          </cell>
          <cell r="I12">
            <v>109532</v>
          </cell>
          <cell r="J12">
            <v>35090</v>
          </cell>
          <cell r="K12">
            <v>81688</v>
          </cell>
          <cell r="L12">
            <v>6760</v>
          </cell>
          <cell r="M12">
            <v>21877</v>
          </cell>
          <cell r="N12">
            <v>1141950</v>
          </cell>
          <cell r="O12">
            <v>1</v>
          </cell>
        </row>
        <row r="13">
          <cell r="B13" t="str">
            <v>ženy</v>
          </cell>
          <cell r="C13">
            <v>1443656</v>
          </cell>
          <cell r="D13">
            <v>1067429</v>
          </cell>
          <cell r="E13">
            <v>63732</v>
          </cell>
          <cell r="F13">
            <v>311059</v>
          </cell>
          <cell r="G13">
            <v>1436</v>
          </cell>
          <cell r="H13">
            <v>9662</v>
          </cell>
          <cell r="I13">
            <v>96952</v>
          </cell>
          <cell r="J13">
            <v>30526</v>
          </cell>
          <cell r="K13">
            <v>79626</v>
          </cell>
          <cell r="L13">
            <v>32103</v>
          </cell>
          <cell r="M13">
            <v>23381</v>
          </cell>
          <cell r="N13">
            <v>1715906</v>
          </cell>
          <cell r="O13">
            <v>2</v>
          </cell>
        </row>
        <row r="14">
          <cell r="B14" t="str">
            <v>celkem</v>
          </cell>
          <cell r="C14">
            <v>2329050</v>
          </cell>
          <cell r="D14">
            <v>1675415</v>
          </cell>
          <cell r="E14">
            <v>110279</v>
          </cell>
          <cell r="F14">
            <v>540711</v>
          </cell>
          <cell r="G14">
            <v>2645</v>
          </cell>
          <cell r="H14">
            <v>11271</v>
          </cell>
          <cell r="I14">
            <v>206484</v>
          </cell>
          <cell r="J14">
            <v>65616</v>
          </cell>
          <cell r="K14">
            <v>161314</v>
          </cell>
          <cell r="L14">
            <v>38863</v>
          </cell>
          <cell r="M14">
            <v>45258</v>
          </cell>
          <cell r="N14">
            <v>2857856</v>
          </cell>
          <cell r="O14">
            <v>3</v>
          </cell>
        </row>
        <row r="15">
          <cell r="B15" t="str">
            <v xml:space="preserve">Průměrná výše důchodu </v>
          </cell>
        </row>
        <row r="16">
          <cell r="A16" t="str">
            <v>sólo</v>
          </cell>
          <cell r="B16" t="str">
            <v>muži</v>
          </cell>
          <cell r="C16">
            <v>12164.518403991777</v>
          </cell>
          <cell r="D16">
            <v>12713</v>
          </cell>
          <cell r="E16">
            <v>11559</v>
          </cell>
          <cell r="F16">
            <v>10929</v>
          </cell>
          <cell r="G16">
            <v>10277</v>
          </cell>
          <cell r="H16">
            <v>4300.8349514563106</v>
          </cell>
          <cell r="I16">
            <v>10676</v>
          </cell>
          <cell r="J16">
            <v>6961</v>
          </cell>
          <cell r="K16">
            <v>6305</v>
          </cell>
          <cell r="L16">
            <v>6240</v>
          </cell>
          <cell r="M16">
            <v>5645</v>
          </cell>
          <cell r="N16">
            <v>11201.60178461644</v>
          </cell>
          <cell r="O16">
            <v>4</v>
          </cell>
        </row>
        <row r="17">
          <cell r="B17" t="str">
            <v>ženy</v>
          </cell>
          <cell r="C17">
            <v>9970.0865218860272</v>
          </cell>
          <cell r="D17">
            <v>10463</v>
          </cell>
          <cell r="E17">
            <v>9304</v>
          </cell>
          <cell r="F17">
            <v>8868</v>
          </cell>
          <cell r="G17">
            <v>7717</v>
          </cell>
          <cell r="H17">
            <v>4452.8276699029129</v>
          </cell>
          <cell r="I17">
            <v>9730</v>
          </cell>
          <cell r="J17">
            <v>6338</v>
          </cell>
          <cell r="K17">
            <v>5659</v>
          </cell>
          <cell r="L17">
            <v>7216</v>
          </cell>
          <cell r="M17">
            <v>5668</v>
          </cell>
          <cell r="N17">
            <v>9402.0514383407026</v>
          </cell>
          <cell r="O17">
            <v>5</v>
          </cell>
        </row>
        <row r="18">
          <cell r="B18" t="str">
            <v>celkem</v>
          </cell>
          <cell r="C18">
            <v>10985.127395834965</v>
          </cell>
          <cell r="D18">
            <v>11498</v>
          </cell>
          <cell r="E18">
            <v>10535</v>
          </cell>
          <cell r="F18">
            <v>9806</v>
          </cell>
          <cell r="G18">
            <v>9082</v>
          </cell>
          <cell r="H18">
            <v>4404.6791985127038</v>
          </cell>
          <cell r="I18">
            <v>10245</v>
          </cell>
          <cell r="J18">
            <v>6675</v>
          </cell>
          <cell r="K18">
            <v>5989</v>
          </cell>
          <cell r="L18">
            <v>7046.2302961685918</v>
          </cell>
          <cell r="M18">
            <v>5657</v>
          </cell>
          <cell r="N18">
            <v>10248.758853356318</v>
          </cell>
          <cell r="O18">
            <v>6</v>
          </cell>
        </row>
        <row r="19">
          <cell r="A19" t="str">
            <v>s V</v>
          </cell>
          <cell r="B19" t="str">
            <v>muži</v>
          </cell>
          <cell r="C19">
            <v>13508.871685712995</v>
          </cell>
          <cell r="D19">
            <v>13715</v>
          </cell>
          <cell r="E19">
            <v>13203</v>
          </cell>
          <cell r="F19">
            <v>12515</v>
          </cell>
          <cell r="G19">
            <v>11866</v>
          </cell>
          <cell r="H19">
            <v>6305.625</v>
          </cell>
          <cell r="I19">
            <v>13549</v>
          </cell>
          <cell r="J19">
            <v>9223</v>
          </cell>
          <cell r="K19">
            <v>8765</v>
          </cell>
          <cell r="N19">
            <v>13463</v>
          </cell>
          <cell r="O19">
            <v>4</v>
          </cell>
        </row>
        <row r="20">
          <cell r="B20" t="str">
            <v>ženy</v>
          </cell>
          <cell r="C20">
            <v>11907.912530474072</v>
          </cell>
          <cell r="D20">
            <v>12040</v>
          </cell>
          <cell r="E20">
            <v>11362</v>
          </cell>
          <cell r="F20">
            <v>11110</v>
          </cell>
          <cell r="G20">
            <v>10311</v>
          </cell>
          <cell r="H20">
            <v>9229.0216776625821</v>
          </cell>
          <cell r="I20">
            <v>12212</v>
          </cell>
          <cell r="J20">
            <v>9106</v>
          </cell>
          <cell r="K20">
            <v>8748</v>
          </cell>
          <cell r="N20">
            <v>11864</v>
          </cell>
          <cell r="O20">
            <v>5</v>
          </cell>
        </row>
        <row r="21">
          <cell r="B21" t="str">
            <v>celkem</v>
          </cell>
          <cell r="C21">
            <v>12141.941538365036</v>
          </cell>
          <cell r="D21">
            <v>12271.833726822812</v>
          </cell>
          <cell r="E21">
            <v>11663.040452211968</v>
          </cell>
          <cell r="F21">
            <v>11388.461683981524</v>
          </cell>
          <cell r="G21">
            <v>10583.952127659575</v>
          </cell>
          <cell r="H21">
            <v>9199.9241057542768</v>
          </cell>
          <cell r="I21">
            <v>12487.135746076365</v>
          </cell>
          <cell r="J21">
            <v>9132.6554621848736</v>
          </cell>
          <cell r="K21">
            <v>8751.8171451042072</v>
          </cell>
          <cell r="N21">
            <v>12097.53690775344</v>
          </cell>
          <cell r="O21">
            <v>6</v>
          </cell>
        </row>
        <row r="22">
          <cell r="A22" t="str">
            <v>celkem</v>
          </cell>
          <cell r="B22" t="str">
            <v>muži</v>
          </cell>
          <cell r="C22">
            <v>12298.978937060789</v>
          </cell>
          <cell r="D22">
            <v>12828.456790123457</v>
          </cell>
          <cell r="E22">
            <v>11764.875265860313</v>
          </cell>
          <cell r="F22">
            <v>11015.823506871266</v>
          </cell>
          <cell r="G22">
            <v>10407.116625310173</v>
          </cell>
          <cell r="H22">
            <v>4380.5779987569922</v>
          </cell>
          <cell r="I22">
            <v>10722.085719241866</v>
          </cell>
          <cell r="J22">
            <v>6976.7289256198346</v>
          </cell>
          <cell r="K22">
            <v>6322.1954265008326</v>
          </cell>
          <cell r="L22">
            <v>6240</v>
          </cell>
          <cell r="M22">
            <v>5645</v>
          </cell>
          <cell r="N22">
            <v>11382</v>
          </cell>
          <cell r="O22">
            <v>4</v>
          </cell>
        </row>
        <row r="23">
          <cell r="B23" t="str">
            <v>ženy</v>
          </cell>
          <cell r="C23">
            <v>10664.384151072001</v>
          </cell>
          <cell r="D23">
            <v>11107.28465312447</v>
          </cell>
          <cell r="E23">
            <v>10266.867068348711</v>
          </cell>
          <cell r="F23">
            <v>9234.5875669888992</v>
          </cell>
          <cell r="G23">
            <v>8556.9791086350979</v>
          </cell>
          <cell r="H23">
            <v>7599.717656799834</v>
          </cell>
          <cell r="I23">
            <v>9903.5956143246149</v>
          </cell>
          <cell r="J23">
            <v>6412.989713686693</v>
          </cell>
          <cell r="K23">
            <v>5735.5014944867253</v>
          </cell>
          <cell r="L23">
            <v>7216</v>
          </cell>
          <cell r="M23">
            <v>5668</v>
          </cell>
          <cell r="N23">
            <v>10167</v>
          </cell>
          <cell r="O23">
            <v>5</v>
          </cell>
        </row>
        <row r="24">
          <cell r="B24" t="str">
            <v>celkem</v>
          </cell>
          <cell r="C24">
            <v>11286.021258453018</v>
          </cell>
          <cell r="D24">
            <v>11731.780770734415</v>
          </cell>
          <cell r="E24">
            <v>10899.632051433184</v>
          </cell>
          <cell r="F24">
            <v>9991.6449970501799</v>
          </cell>
          <cell r="G24">
            <v>9402.2650283553867</v>
          </cell>
          <cell r="H24">
            <v>7140.3215331381425</v>
          </cell>
          <cell r="I24">
            <v>10337.711081730304</v>
          </cell>
          <cell r="J24">
            <v>6715.1144385515727</v>
          </cell>
          <cell r="K24">
            <v>6032.5538390964202</v>
          </cell>
          <cell r="L24">
            <v>7046.2302961685918</v>
          </cell>
          <cell r="M24">
            <v>5657</v>
          </cell>
          <cell r="N24">
            <v>10653</v>
          </cell>
          <cell r="O24">
            <v>6</v>
          </cell>
        </row>
        <row r="25">
          <cell r="B25" t="str">
            <v xml:space="preserve">Průměrný věk důchodců </v>
          </cell>
        </row>
        <row r="26">
          <cell r="A26" t="str">
            <v>sólo</v>
          </cell>
          <cell r="B26" t="str">
            <v>muži</v>
          </cell>
          <cell r="C26">
            <v>69.9909078131314</v>
          </cell>
          <cell r="D26">
            <v>72</v>
          </cell>
          <cell r="E26">
            <v>72</v>
          </cell>
          <cell r="F26">
            <v>66</v>
          </cell>
          <cell r="G26">
            <v>71</v>
          </cell>
          <cell r="H26">
            <v>75.68349514563107</v>
          </cell>
          <cell r="I26">
            <v>50</v>
          </cell>
          <cell r="J26">
            <v>51</v>
          </cell>
          <cell r="K26">
            <v>50</v>
          </cell>
          <cell r="L26">
            <v>54</v>
          </cell>
          <cell r="M26">
            <v>16</v>
          </cell>
          <cell r="N26">
            <v>64.831764307290541</v>
          </cell>
          <cell r="O26">
            <v>7</v>
          </cell>
        </row>
        <row r="27">
          <cell r="B27" t="str">
            <v>ženy</v>
          </cell>
          <cell r="C27">
            <v>67.985745018690366</v>
          </cell>
          <cell r="D27">
            <v>69</v>
          </cell>
          <cell r="E27">
            <v>72</v>
          </cell>
          <cell r="F27">
            <v>64</v>
          </cell>
          <cell r="G27">
            <v>68</v>
          </cell>
          <cell r="H27">
            <v>77.654429611650485</v>
          </cell>
          <cell r="I27">
            <v>50</v>
          </cell>
          <cell r="J27">
            <v>49</v>
          </cell>
          <cell r="K27">
            <v>49</v>
          </cell>
          <cell r="L27">
            <v>56</v>
          </cell>
          <cell r="M27">
            <v>17</v>
          </cell>
          <cell r="N27">
            <v>63.364540291549034</v>
          </cell>
          <cell r="O27">
            <v>8</v>
          </cell>
        </row>
        <row r="28">
          <cell r="B28" t="str">
            <v>celkem</v>
          </cell>
          <cell r="C28">
            <v>68.987291462474133</v>
          </cell>
          <cell r="D28">
            <v>70</v>
          </cell>
          <cell r="E28">
            <v>72</v>
          </cell>
          <cell r="F28">
            <v>65</v>
          </cell>
          <cell r="G28">
            <v>69</v>
          </cell>
          <cell r="H28">
            <v>77.460235488535432</v>
          </cell>
          <cell r="I28">
            <v>50</v>
          </cell>
          <cell r="J28">
            <v>50</v>
          </cell>
          <cell r="K28">
            <v>49</v>
          </cell>
          <cell r="L28">
            <v>55.65211126264056</v>
          </cell>
          <cell r="M28">
            <v>17</v>
          </cell>
          <cell r="N28">
            <v>63.846638534122839</v>
          </cell>
          <cell r="O28">
            <v>9</v>
          </cell>
        </row>
        <row r="29">
          <cell r="A29" t="str">
            <v>s V</v>
          </cell>
          <cell r="B29" t="str">
            <v>muži</v>
          </cell>
          <cell r="C29">
            <v>77.440862279235745</v>
          </cell>
          <cell r="D29">
            <v>79</v>
          </cell>
          <cell r="E29">
            <v>77</v>
          </cell>
          <cell r="F29">
            <v>69</v>
          </cell>
          <cell r="G29">
            <v>72</v>
          </cell>
          <cell r="H29">
            <v>79.1875</v>
          </cell>
          <cell r="I29">
            <v>59</v>
          </cell>
          <cell r="J29">
            <v>59</v>
          </cell>
          <cell r="K29">
            <v>58</v>
          </cell>
          <cell r="N29">
            <v>77</v>
          </cell>
          <cell r="O29">
            <v>7</v>
          </cell>
        </row>
        <row r="30">
          <cell r="B30" t="str">
            <v>ženy</v>
          </cell>
          <cell r="C30">
            <v>76.754289569892677</v>
          </cell>
          <cell r="D30">
            <v>78</v>
          </cell>
          <cell r="E30">
            <v>77</v>
          </cell>
          <cell r="F30">
            <v>66</v>
          </cell>
          <cell r="G30">
            <v>69</v>
          </cell>
          <cell r="H30">
            <v>84.57304429783224</v>
          </cell>
          <cell r="I30">
            <v>59</v>
          </cell>
          <cell r="J30">
            <v>55</v>
          </cell>
          <cell r="K30">
            <v>55</v>
          </cell>
          <cell r="N30">
            <v>76</v>
          </cell>
          <cell r="O30">
            <v>8</v>
          </cell>
        </row>
        <row r="31">
          <cell r="B31" t="str">
            <v>celkem</v>
          </cell>
          <cell r="C31">
            <v>76.854653111015367</v>
          </cell>
          <cell r="D31">
            <v>78.138408195118103</v>
          </cell>
          <cell r="E31">
            <v>77</v>
          </cell>
          <cell r="F31">
            <v>66.594580108145607</v>
          </cell>
          <cell r="G31">
            <v>69.526595744680847</v>
          </cell>
          <cell r="H31">
            <v>84.519440124416789</v>
          </cell>
          <cell r="I31">
            <v>59</v>
          </cell>
          <cell r="J31">
            <v>55.91129785247432</v>
          </cell>
          <cell r="K31">
            <v>55.673613841918993</v>
          </cell>
          <cell r="N31">
            <v>76.146051849751998</v>
          </cell>
          <cell r="O31">
            <v>9</v>
          </cell>
        </row>
        <row r="32">
          <cell r="A32" t="str">
            <v>celkem</v>
          </cell>
          <cell r="B32" t="str">
            <v>muži</v>
          </cell>
          <cell r="C32">
            <v>70.73604293681683</v>
          </cell>
          <cell r="D32">
            <v>72.806584362139915</v>
          </cell>
          <cell r="E32">
            <v>72.626141319526496</v>
          </cell>
          <cell r="F32">
            <v>66.164231097486635</v>
          </cell>
          <cell r="G32">
            <v>71.08188585607941</v>
          </cell>
          <cell r="H32">
            <v>75.822871348663767</v>
          </cell>
          <cell r="I32">
            <v>50.144368768944233</v>
          </cell>
          <cell r="J32">
            <v>51.055628384155028</v>
          </cell>
          <cell r="K32">
            <v>50.055920086181565</v>
          </cell>
          <cell r="L32">
            <v>54</v>
          </cell>
          <cell r="M32">
            <v>16</v>
          </cell>
          <cell r="N32">
            <v>66</v>
          </cell>
          <cell r="O32">
            <v>7</v>
          </cell>
        </row>
        <row r="33">
          <cell r="B33" t="str">
            <v>ženy</v>
          </cell>
          <cell r="C33">
            <v>71.127399463584126</v>
          </cell>
          <cell r="D33">
            <v>72.676957436981752</v>
          </cell>
          <cell r="E33">
            <v>74.339327182577037</v>
          </cell>
          <cell r="F33">
            <v>64.327018347001697</v>
          </cell>
          <cell r="G33">
            <v>68.323816155988851</v>
          </cell>
          <cell r="H33">
            <v>82.21289588077002</v>
          </cell>
          <cell r="I33">
            <v>50.629476441950658</v>
          </cell>
          <cell r="J33">
            <v>49.162549957413354</v>
          </cell>
          <cell r="K33">
            <v>49.148594680129605</v>
          </cell>
          <cell r="L33">
            <v>56</v>
          </cell>
          <cell r="M33">
            <v>17</v>
          </cell>
          <cell r="N33">
            <v>67</v>
          </cell>
          <cell r="O33">
            <v>8</v>
          </cell>
        </row>
        <row r="34">
          <cell r="B34" t="str">
            <v>celkem</v>
          </cell>
          <cell r="C34">
            <v>71.033636461218094</v>
          </cell>
          <cell r="D34">
            <v>72.458672030511849</v>
          </cell>
          <cell r="E34">
            <v>73.616218863065498</v>
          </cell>
          <cell r="F34">
            <v>65.187066658529233</v>
          </cell>
          <cell r="G34">
            <v>69.112287334593574</v>
          </cell>
          <cell r="H34">
            <v>81.487445656995831</v>
          </cell>
          <cell r="I34">
            <v>50.372145057244147</v>
          </cell>
          <cell r="J34">
            <v>50.09648561326506</v>
          </cell>
          <cell r="K34">
            <v>49.105204755941827</v>
          </cell>
          <cell r="L34">
            <v>55.65211126264056</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2014</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41974</v>
          </cell>
          <cell r="B5" t="str">
            <v>Počet důchodců</v>
          </cell>
        </row>
        <row r="6">
          <cell r="A6" t="str">
            <v>sólo</v>
          </cell>
          <cell r="B6" t="str">
            <v>muži</v>
          </cell>
          <cell r="C6">
            <v>807410</v>
          </cell>
          <cell r="D6">
            <v>539614</v>
          </cell>
          <cell r="E6">
            <v>40507</v>
          </cell>
          <cell r="F6">
            <v>226260</v>
          </cell>
          <cell r="G6">
            <v>1029</v>
          </cell>
          <cell r="H6">
            <v>1534</v>
          </cell>
          <cell r="I6">
            <v>104065</v>
          </cell>
          <cell r="J6">
            <v>35359</v>
          </cell>
          <cell r="K6">
            <v>80026</v>
          </cell>
          <cell r="L6">
            <v>6471</v>
          </cell>
          <cell r="M6">
            <v>21089</v>
          </cell>
          <cell r="N6">
            <v>1055954</v>
          </cell>
          <cell r="O6">
            <v>1</v>
          </cell>
        </row>
        <row r="7">
          <cell r="B7" t="str">
            <v>ženy</v>
          </cell>
          <cell r="C7">
            <v>932288</v>
          </cell>
          <cell r="D7">
            <v>628800</v>
          </cell>
          <cell r="E7">
            <v>34668</v>
          </cell>
          <cell r="F7">
            <v>267909</v>
          </cell>
          <cell r="G7">
            <v>911</v>
          </cell>
          <cell r="H7">
            <v>2977</v>
          </cell>
          <cell r="I7">
            <v>87573</v>
          </cell>
          <cell r="J7">
            <v>30873</v>
          </cell>
          <cell r="K7">
            <v>79290</v>
          </cell>
          <cell r="L7">
            <v>29734</v>
          </cell>
          <cell r="M7">
            <v>22474</v>
          </cell>
          <cell r="N7">
            <v>1185209</v>
          </cell>
          <cell r="O7">
            <v>2</v>
          </cell>
        </row>
        <row r="8">
          <cell r="B8" t="str">
            <v>celkem</v>
          </cell>
          <cell r="C8">
            <v>1739698</v>
          </cell>
          <cell r="D8">
            <v>1168414</v>
          </cell>
          <cell r="E8">
            <v>75175</v>
          </cell>
          <cell r="F8">
            <v>494169</v>
          </cell>
          <cell r="G8">
            <v>1940</v>
          </cell>
          <cell r="H8">
            <v>4511</v>
          </cell>
          <cell r="I8">
            <v>191638</v>
          </cell>
          <cell r="J8">
            <v>66232</v>
          </cell>
          <cell r="K8">
            <v>159316</v>
          </cell>
          <cell r="L8">
            <v>36205</v>
          </cell>
          <cell r="M8">
            <v>43563</v>
          </cell>
          <cell r="N8">
            <v>2241163</v>
          </cell>
          <cell r="O8">
            <v>3</v>
          </cell>
        </row>
        <row r="9">
          <cell r="A9" t="str">
            <v>s V</v>
          </cell>
          <cell r="B9" t="str">
            <v>muži</v>
          </cell>
          <cell r="C9">
            <v>89149</v>
          </cell>
          <cell r="D9">
            <v>69706</v>
          </cell>
          <cell r="E9">
            <v>5671</v>
          </cell>
          <cell r="F9">
            <v>13679</v>
          </cell>
          <cell r="G9">
            <v>93</v>
          </cell>
          <cell r="H9">
            <v>69</v>
          </cell>
          <cell r="I9">
            <v>1557</v>
          </cell>
          <cell r="J9">
            <v>234</v>
          </cell>
          <cell r="K9">
            <v>516</v>
          </cell>
          <cell r="N9">
            <v>91525</v>
          </cell>
          <cell r="O9">
            <v>1</v>
          </cell>
        </row>
        <row r="10">
          <cell r="B10" t="str">
            <v>ženy</v>
          </cell>
          <cell r="C10">
            <v>515871</v>
          </cell>
          <cell r="D10">
            <v>430420</v>
          </cell>
          <cell r="E10">
            <v>29406</v>
          </cell>
          <cell r="F10">
            <v>55576</v>
          </cell>
          <cell r="G10">
            <v>469</v>
          </cell>
          <cell r="H10">
            <v>5846</v>
          </cell>
          <cell r="I10">
            <v>6182</v>
          </cell>
          <cell r="J10">
            <v>798</v>
          </cell>
          <cell r="K10">
            <v>1825</v>
          </cell>
          <cell r="N10">
            <v>530522</v>
          </cell>
          <cell r="O10">
            <v>2</v>
          </cell>
        </row>
        <row r="11">
          <cell r="B11" t="str">
            <v>celkem</v>
          </cell>
          <cell r="C11">
            <v>605020</v>
          </cell>
          <cell r="D11">
            <v>500126</v>
          </cell>
          <cell r="E11">
            <v>35077</v>
          </cell>
          <cell r="F11">
            <v>69255</v>
          </cell>
          <cell r="G11">
            <v>562</v>
          </cell>
          <cell r="H11">
            <v>5915</v>
          </cell>
          <cell r="I11">
            <v>7739</v>
          </cell>
          <cell r="J11">
            <v>1032</v>
          </cell>
          <cell r="K11">
            <v>2341</v>
          </cell>
          <cell r="N11">
            <v>622047</v>
          </cell>
          <cell r="O11">
            <v>3</v>
          </cell>
        </row>
        <row r="12">
          <cell r="A12" t="str">
            <v>celkem</v>
          </cell>
          <cell r="B12" t="str">
            <v>muži</v>
          </cell>
          <cell r="C12">
            <v>896559</v>
          </cell>
          <cell r="D12">
            <v>609320</v>
          </cell>
          <cell r="E12">
            <v>46178</v>
          </cell>
          <cell r="F12">
            <v>239939</v>
          </cell>
          <cell r="G12">
            <v>1122</v>
          </cell>
          <cell r="H12">
            <v>1603</v>
          </cell>
          <cell r="I12">
            <v>105622</v>
          </cell>
          <cell r="J12">
            <v>35593</v>
          </cell>
          <cell r="K12">
            <v>80542</v>
          </cell>
          <cell r="L12">
            <v>6471</v>
          </cell>
          <cell r="M12">
            <v>21089</v>
          </cell>
          <cell r="N12">
            <v>1147479</v>
          </cell>
          <cell r="O12">
            <v>1</v>
          </cell>
        </row>
        <row r="13">
          <cell r="B13" t="str">
            <v>ženy</v>
          </cell>
          <cell r="C13">
            <v>1448159</v>
          </cell>
          <cell r="D13">
            <v>1059220</v>
          </cell>
          <cell r="E13">
            <v>64074</v>
          </cell>
          <cell r="F13">
            <v>323485</v>
          </cell>
          <cell r="G13">
            <v>1380</v>
          </cell>
          <cell r="H13">
            <v>8823</v>
          </cell>
          <cell r="I13">
            <v>93755</v>
          </cell>
          <cell r="J13">
            <v>31671</v>
          </cell>
          <cell r="K13">
            <v>81115</v>
          </cell>
          <cell r="L13">
            <v>29734</v>
          </cell>
          <cell r="M13">
            <v>22474</v>
          </cell>
          <cell r="N13">
            <v>1715731</v>
          </cell>
          <cell r="O13">
            <v>2</v>
          </cell>
        </row>
        <row r="14">
          <cell r="B14" t="str">
            <v>celkem</v>
          </cell>
          <cell r="C14">
            <v>2344718</v>
          </cell>
          <cell r="D14">
            <v>1668540</v>
          </cell>
          <cell r="E14">
            <v>110252</v>
          </cell>
          <cell r="F14">
            <v>563424</v>
          </cell>
          <cell r="G14">
            <v>2502</v>
          </cell>
          <cell r="H14">
            <v>10426</v>
          </cell>
          <cell r="I14">
            <v>199377</v>
          </cell>
          <cell r="J14">
            <v>67264</v>
          </cell>
          <cell r="K14">
            <v>161657</v>
          </cell>
          <cell r="L14">
            <v>36205</v>
          </cell>
          <cell r="M14">
            <v>43563</v>
          </cell>
          <cell r="N14">
            <v>2863210</v>
          </cell>
          <cell r="O14">
            <v>3</v>
          </cell>
        </row>
        <row r="15">
          <cell r="B15" t="str">
            <v xml:space="preserve">Průměrná výše důchodu </v>
          </cell>
        </row>
        <row r="16">
          <cell r="A16" t="str">
            <v>sólo</v>
          </cell>
          <cell r="B16" t="str">
            <v>muži</v>
          </cell>
          <cell r="C16">
            <v>12273.548593651305</v>
          </cell>
          <cell r="D16">
            <v>12853</v>
          </cell>
          <cell r="E16">
            <v>11640</v>
          </cell>
          <cell r="F16">
            <v>11014</v>
          </cell>
          <cell r="G16">
            <v>10358</v>
          </cell>
          <cell r="H16">
            <v>4283.5541069100391</v>
          </cell>
          <cell r="I16">
            <v>10664</v>
          </cell>
          <cell r="J16">
            <v>6945</v>
          </cell>
          <cell r="K16">
            <v>6222</v>
          </cell>
          <cell r="L16">
            <v>6314</v>
          </cell>
          <cell r="M16">
            <v>5693</v>
          </cell>
          <cell r="N16">
            <v>11298.38418529595</v>
          </cell>
          <cell r="O16">
            <v>4</v>
          </cell>
        </row>
        <row r="17">
          <cell r="B17" t="str">
            <v>ženy</v>
          </cell>
          <cell r="C17">
            <v>10064.549373155076</v>
          </cell>
          <cell r="D17">
            <v>10580</v>
          </cell>
          <cell r="E17">
            <v>9420</v>
          </cell>
          <cell r="F17">
            <v>8947</v>
          </cell>
          <cell r="G17">
            <v>7755</v>
          </cell>
          <cell r="H17">
            <v>4354.4319785018479</v>
          </cell>
          <cell r="I17">
            <v>9784</v>
          </cell>
          <cell r="J17">
            <v>6338</v>
          </cell>
          <cell r="K17">
            <v>5598</v>
          </cell>
          <cell r="L17">
            <v>7250</v>
          </cell>
          <cell r="M17">
            <v>5713</v>
          </cell>
          <cell r="N17">
            <v>9480.6945610436633</v>
          </cell>
          <cell r="O17">
            <v>5</v>
          </cell>
        </row>
        <row r="18">
          <cell r="B18" t="str">
            <v>celkem</v>
          </cell>
          <cell r="C18">
            <v>11089.798646661662</v>
          </cell>
          <cell r="D18">
            <v>11630</v>
          </cell>
          <cell r="E18">
            <v>10616</v>
          </cell>
          <cell r="F18">
            <v>9893</v>
          </cell>
          <cell r="G18">
            <v>9136</v>
          </cell>
          <cell r="H18">
            <v>4330.6087342052761</v>
          </cell>
          <cell r="I18">
            <v>10262</v>
          </cell>
          <cell r="J18">
            <v>6662</v>
          </cell>
          <cell r="K18">
            <v>5911</v>
          </cell>
          <cell r="L18">
            <v>7082.7066427289046</v>
          </cell>
          <cell r="M18">
            <v>5703</v>
          </cell>
          <cell r="N18">
            <v>10337.132351372926</v>
          </cell>
          <cell r="O18">
            <v>6</v>
          </cell>
        </row>
        <row r="19">
          <cell r="A19" t="str">
            <v>s V</v>
          </cell>
          <cell r="B19" t="str">
            <v>muži</v>
          </cell>
          <cell r="C19">
            <v>13641.660669216704</v>
          </cell>
          <cell r="D19">
            <v>13873</v>
          </cell>
          <cell r="E19">
            <v>13300</v>
          </cell>
          <cell r="F19">
            <v>12615</v>
          </cell>
          <cell r="G19">
            <v>12088</v>
          </cell>
          <cell r="H19">
            <v>6280.826086956522</v>
          </cell>
          <cell r="I19">
            <v>13595</v>
          </cell>
          <cell r="J19">
            <v>9214</v>
          </cell>
          <cell r="K19">
            <v>8715</v>
          </cell>
          <cell r="N19">
            <v>13596</v>
          </cell>
          <cell r="O19">
            <v>4</v>
          </cell>
        </row>
        <row r="20">
          <cell r="B20" t="str">
            <v>ženy</v>
          </cell>
          <cell r="C20">
            <v>11997.214425699449</v>
          </cell>
          <cell r="D20">
            <v>12141</v>
          </cell>
          <cell r="E20">
            <v>11450</v>
          </cell>
          <cell r="F20">
            <v>11187</v>
          </cell>
          <cell r="G20">
            <v>10359</v>
          </cell>
          <cell r="H20">
            <v>9187.5726992815598</v>
          </cell>
          <cell r="I20">
            <v>12320</v>
          </cell>
          <cell r="J20">
            <v>9086</v>
          </cell>
          <cell r="K20">
            <v>8709</v>
          </cell>
          <cell r="N20">
            <v>11955</v>
          </cell>
          <cell r="O20">
            <v>5</v>
          </cell>
        </row>
        <row r="21">
          <cell r="B21" t="str">
            <v>celkem</v>
          </cell>
          <cell r="C21">
            <v>12239.521685233545</v>
          </cell>
          <cell r="D21">
            <v>12382.400751010746</v>
          </cell>
          <cell r="E21">
            <v>11749.09484847621</v>
          </cell>
          <cell r="F21">
            <v>11469.053454624214</v>
          </cell>
          <cell r="G21">
            <v>10645.115658362989</v>
          </cell>
          <cell r="H21">
            <v>9153.6647506339814</v>
          </cell>
          <cell r="I21">
            <v>12576.515699702804</v>
          </cell>
          <cell r="J21">
            <v>9115.0232558139542</v>
          </cell>
          <cell r="K21">
            <v>8710.3225117471175</v>
          </cell>
          <cell r="N21">
            <v>12196.448837467266</v>
          </cell>
          <cell r="O21">
            <v>6</v>
          </cell>
        </row>
        <row r="22">
          <cell r="A22" t="str">
            <v>celkem</v>
          </cell>
          <cell r="B22" t="str">
            <v>muži</v>
          </cell>
          <cell r="C22">
            <v>12409.586292703547</v>
          </cell>
          <cell r="D22">
            <v>12969.687651808574</v>
          </cell>
          <cell r="E22">
            <v>11843.860279786912</v>
          </cell>
          <cell r="F22">
            <v>11105.273527854997</v>
          </cell>
          <cell r="G22">
            <v>10501.395721925133</v>
          </cell>
          <cell r="H22">
            <v>4369.5252651278852</v>
          </cell>
          <cell r="I22">
            <v>10707.206595216905</v>
          </cell>
          <cell r="J22">
            <v>6959.9171466299549</v>
          </cell>
          <cell r="K22">
            <v>6237.9716421246058</v>
          </cell>
          <cell r="L22">
            <v>6314</v>
          </cell>
          <cell r="M22">
            <v>5693</v>
          </cell>
          <cell r="N22">
            <v>11482</v>
          </cell>
          <cell r="O22">
            <v>4</v>
          </cell>
        </row>
        <row r="23">
          <cell r="B23" t="str">
            <v>ženy</v>
          </cell>
          <cell r="C23">
            <v>10753.013729155431</v>
          </cell>
          <cell r="D23">
            <v>11214.321123090576</v>
          </cell>
          <cell r="E23">
            <v>10351.644348721791</v>
          </cell>
          <cell r="F23">
            <v>9331.8408426974984</v>
          </cell>
          <cell r="G23">
            <v>8639.9826086956527</v>
          </cell>
          <cell r="H23">
            <v>7556.805394990366</v>
          </cell>
          <cell r="I23">
            <v>9951.2183030238393</v>
          </cell>
          <cell r="J23">
            <v>6407.2401250355215</v>
          </cell>
          <cell r="K23">
            <v>5667.9941441163783</v>
          </cell>
          <cell r="L23">
            <v>7250</v>
          </cell>
          <cell r="M23">
            <v>5713</v>
          </cell>
          <cell r="N23">
            <v>10246</v>
          </cell>
          <cell r="O23">
            <v>5</v>
          </cell>
        </row>
        <row r="24">
          <cell r="B24" t="str">
            <v>celkem</v>
          </cell>
          <cell r="C24">
            <v>11386.467769684883</v>
          </cell>
          <cell r="D24">
            <v>11855.523618253084</v>
          </cell>
          <cell r="E24">
            <v>10976.497478503792</v>
          </cell>
          <cell r="F24">
            <v>10086.725474953144</v>
          </cell>
          <cell r="G24">
            <v>9474.9780175859305</v>
          </cell>
          <cell r="H24">
            <v>7066.8811624784194</v>
          </cell>
          <cell r="I24">
            <v>10351.840036714366</v>
          </cell>
          <cell r="J24">
            <v>6699.6355851569933</v>
          </cell>
          <cell r="K24">
            <v>5951.5377682376884</v>
          </cell>
          <cell r="L24">
            <v>7082.7066427289046</v>
          </cell>
          <cell r="M24">
            <v>5703</v>
          </cell>
          <cell r="N24">
            <v>10741</v>
          </cell>
          <cell r="O24">
            <v>6</v>
          </cell>
        </row>
        <row r="25">
          <cell r="B25" t="str">
            <v xml:space="preserve">Průměrný věk důchodců </v>
          </cell>
        </row>
        <row r="26">
          <cell r="A26" t="str">
            <v>sólo</v>
          </cell>
          <cell r="B26" t="str">
            <v>muži</v>
          </cell>
          <cell r="C26">
            <v>69.99100828575321</v>
          </cell>
          <cell r="D26">
            <v>72</v>
          </cell>
          <cell r="E26">
            <v>72</v>
          </cell>
          <cell r="F26">
            <v>67</v>
          </cell>
          <cell r="G26">
            <v>72</v>
          </cell>
          <cell r="H26">
            <v>75.588005215123857</v>
          </cell>
          <cell r="I26">
            <v>50</v>
          </cell>
          <cell r="J26">
            <v>51</v>
          </cell>
          <cell r="K26">
            <v>50</v>
          </cell>
          <cell r="L26">
            <v>54</v>
          </cell>
          <cell r="M26">
            <v>16</v>
          </cell>
          <cell r="N26">
            <v>65.166559338759072</v>
          </cell>
          <cell r="O26">
            <v>7</v>
          </cell>
        </row>
        <row r="27">
          <cell r="B27" t="str">
            <v>ženy</v>
          </cell>
          <cell r="C27">
            <v>67.984217323402206</v>
          </cell>
          <cell r="D27">
            <v>70</v>
          </cell>
          <cell r="E27">
            <v>72</v>
          </cell>
          <cell r="F27">
            <v>64</v>
          </cell>
          <cell r="G27">
            <v>68</v>
          </cell>
          <cell r="H27">
            <v>77.939200537453814</v>
          </cell>
          <cell r="I27">
            <v>50</v>
          </cell>
          <cell r="J27">
            <v>49</v>
          </cell>
          <cell r="K27">
            <v>49</v>
          </cell>
          <cell r="L27">
            <v>56</v>
          </cell>
          <cell r="M27">
            <v>17</v>
          </cell>
          <cell r="N27">
            <v>63.934752436068237</v>
          </cell>
          <cell r="O27">
            <v>8</v>
          </cell>
        </row>
        <row r="28">
          <cell r="B28" t="str">
            <v>celkem</v>
          </cell>
          <cell r="C28">
            <v>68.987742700169804</v>
          </cell>
          <cell r="D28">
            <v>71</v>
          </cell>
          <cell r="E28">
            <v>72</v>
          </cell>
          <cell r="F28">
            <v>65</v>
          </cell>
          <cell r="G28">
            <v>70</v>
          </cell>
          <cell r="H28">
            <v>77.333628907115937</v>
          </cell>
          <cell r="I28">
            <v>50</v>
          </cell>
          <cell r="J28">
            <v>50</v>
          </cell>
          <cell r="K28">
            <v>50</v>
          </cell>
          <cell r="L28">
            <v>55.642535561386552</v>
          </cell>
          <cell r="M28">
            <v>17</v>
          </cell>
          <cell r="N28">
            <v>64.515628715983624</v>
          </cell>
          <cell r="O28">
            <v>9</v>
          </cell>
        </row>
        <row r="29">
          <cell r="A29" t="str">
            <v>s V</v>
          </cell>
          <cell r="B29" t="str">
            <v>muži</v>
          </cell>
          <cell r="C29">
            <v>77.485557886235398</v>
          </cell>
          <cell r="D29">
            <v>79</v>
          </cell>
          <cell r="E29">
            <v>77</v>
          </cell>
          <cell r="F29">
            <v>70</v>
          </cell>
          <cell r="G29">
            <v>73</v>
          </cell>
          <cell r="H29">
            <v>79.231884057971016</v>
          </cell>
          <cell r="I29">
            <v>59</v>
          </cell>
          <cell r="J29">
            <v>59</v>
          </cell>
          <cell r="K29">
            <v>58</v>
          </cell>
          <cell r="N29">
            <v>77</v>
          </cell>
          <cell r="O29">
            <v>7</v>
          </cell>
        </row>
        <row r="30">
          <cell r="B30" t="str">
            <v>ženy</v>
          </cell>
          <cell r="C30">
            <v>76.750668287226844</v>
          </cell>
          <cell r="D30">
            <v>78</v>
          </cell>
          <cell r="E30">
            <v>77</v>
          </cell>
          <cell r="F30">
            <v>67</v>
          </cell>
          <cell r="G30">
            <v>70</v>
          </cell>
          <cell r="H30">
            <v>85.287033869312353</v>
          </cell>
          <cell r="I30">
            <v>59</v>
          </cell>
          <cell r="J30">
            <v>56</v>
          </cell>
          <cell r="K30">
            <v>55</v>
          </cell>
          <cell r="N30">
            <v>76</v>
          </cell>
          <cell r="O30">
            <v>8</v>
          </cell>
        </row>
        <row r="31">
          <cell r="B31" t="str">
            <v>celkem</v>
          </cell>
          <cell r="C31">
            <v>76.858953423027344</v>
          </cell>
          <cell r="D31">
            <v>78.13937687702699</v>
          </cell>
          <cell r="E31">
            <v>77</v>
          </cell>
          <cell r="F31">
            <v>67.59254927442062</v>
          </cell>
          <cell r="G31">
            <v>70.496441281138786</v>
          </cell>
          <cell r="H31">
            <v>85.216398985629752</v>
          </cell>
          <cell r="I31">
            <v>59</v>
          </cell>
          <cell r="J31">
            <v>56.680232558139537</v>
          </cell>
          <cell r="K31">
            <v>55.661255873558311</v>
          </cell>
          <cell r="N31">
            <v>76.14713518431887</v>
          </cell>
          <cell r="O31">
            <v>9</v>
          </cell>
        </row>
        <row r="32">
          <cell r="A32" t="str">
            <v>celkem</v>
          </cell>
          <cell r="B32" t="str">
            <v>muži</v>
          </cell>
          <cell r="C32">
            <v>70.736225948320183</v>
          </cell>
          <cell r="D32">
            <v>72.800797610450999</v>
          </cell>
          <cell r="E32">
            <v>72.614036987309973</v>
          </cell>
          <cell r="F32">
            <v>67.171030970371632</v>
          </cell>
          <cell r="G32">
            <v>72.082887700534755</v>
          </cell>
          <cell r="H32">
            <v>75.74485339987524</v>
          </cell>
          <cell r="I32">
            <v>50.13267122379807</v>
          </cell>
          <cell r="J32">
            <v>51.052594611299973</v>
          </cell>
          <cell r="K32">
            <v>50.051252762533835</v>
          </cell>
          <cell r="L32">
            <v>54</v>
          </cell>
          <cell r="M32">
            <v>16</v>
          </cell>
          <cell r="N32">
            <v>66</v>
          </cell>
          <cell r="O32">
            <v>7</v>
          </cell>
        </row>
        <row r="33">
          <cell r="B33" t="str">
            <v>ženy</v>
          </cell>
          <cell r="C33">
            <v>71.107049709320592</v>
          </cell>
          <cell r="D33">
            <v>73.250844961386676</v>
          </cell>
          <cell r="E33">
            <v>74.294690514093077</v>
          </cell>
          <cell r="F33">
            <v>64.51541184289843</v>
          </cell>
          <cell r="G33">
            <v>68.67971014492754</v>
          </cell>
          <cell r="H33">
            <v>82.807775133174658</v>
          </cell>
          <cell r="I33">
            <v>50.593440349848009</v>
          </cell>
          <cell r="J33">
            <v>49.176375864355407</v>
          </cell>
          <cell r="K33">
            <v>49.134993527707579</v>
          </cell>
          <cell r="L33">
            <v>56</v>
          </cell>
          <cell r="M33">
            <v>17</v>
          </cell>
          <cell r="N33">
            <v>68</v>
          </cell>
          <cell r="O33">
            <v>8</v>
          </cell>
        </row>
        <row r="34">
          <cell r="B34" t="str">
            <v>celkem</v>
          </cell>
          <cell r="C34">
            <v>71.018792878290697</v>
          </cell>
          <cell r="D34">
            <v>73.139947499011114</v>
          </cell>
          <cell r="E34">
            <v>73.590764793382434</v>
          </cell>
          <cell r="F34">
            <v>65.318671196115176</v>
          </cell>
          <cell r="G34">
            <v>70.111510791366911</v>
          </cell>
          <cell r="H34">
            <v>81.805774026472278</v>
          </cell>
          <cell r="I34">
            <v>50.349343204080711</v>
          </cell>
          <cell r="J34">
            <v>50.102491674595626</v>
          </cell>
          <cell r="K34">
            <v>50.081982221617373</v>
          </cell>
          <cell r="L34">
            <v>55.642535561386552</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V2_zm"/>
      <sheetName val="nt_V2_zmp"/>
      <sheetName val="g_nt_P_S"/>
      <sheetName val="g_nt_P_S_pohl"/>
      <sheetName val="g_nt_P_S_pod"/>
      <sheetName val="g_nt_V_S"/>
      <sheetName val="g_nt_P_X"/>
      <sheetName val="g_nt_V_X"/>
    </sheetNames>
    <sheetDataSet>
      <sheetData sheetId="0"/>
      <sheetData sheetId="1"/>
      <sheetData sheetId="2"/>
      <sheetData sheetId="3"/>
      <sheetData sheetId="4">
        <row r="1">
          <cell r="Q1" t="str">
            <v>Tabulka č. 4</v>
          </cell>
        </row>
        <row r="2">
          <cell r="C2" t="str">
            <v>Vývoj průměrné výše*) nově přiznaných důchodů</v>
          </cell>
        </row>
        <row r="3">
          <cell r="D3" t="str">
            <v>Důchody přiznané v roce</v>
          </cell>
          <cell r="R3">
            <v>2014</v>
          </cell>
          <cell r="S3" t="str">
            <v>do09</v>
          </cell>
          <cell r="T3" t="str">
            <v>od10</v>
          </cell>
        </row>
        <row r="4">
          <cell r="A4" t="str">
            <v>Důchody</v>
          </cell>
          <cell r="D4" t="str">
            <v>2002</v>
          </cell>
          <cell r="E4" t="str">
            <v>2003</v>
          </cell>
          <cell r="F4" t="str">
            <v>2004</v>
          </cell>
          <cell r="G4" t="str">
            <v>2005</v>
          </cell>
          <cell r="H4" t="str">
            <v>2006</v>
          </cell>
          <cell r="I4" t="str">
            <v>2007</v>
          </cell>
          <cell r="J4" t="str">
            <v>2008</v>
          </cell>
          <cell r="K4" t="str">
            <v>2009</v>
          </cell>
          <cell r="L4" t="str">
            <v>2010</v>
          </cell>
          <cell r="M4" t="str">
            <v>2011</v>
          </cell>
          <cell r="N4" t="str">
            <v>2012</v>
          </cell>
          <cell r="O4" t="str">
            <v>2013</v>
          </cell>
          <cell r="P4" t="str">
            <v>2014</v>
          </cell>
          <cell r="Q4" t="str">
            <v>2014</v>
          </cell>
          <cell r="R4" t="str">
            <v>řádek</v>
          </cell>
          <cell r="S4" t="str">
            <v>řádek</v>
          </cell>
          <cell r="T4" t="str">
            <v>řádek</v>
          </cell>
        </row>
        <row r="5">
          <cell r="B5" t="str">
            <v>muži a ženy</v>
          </cell>
          <cell r="C5" t="str">
            <v>ZZ_A</v>
          </cell>
          <cell r="D5">
            <v>2002</v>
          </cell>
          <cell r="E5">
            <v>2003</v>
          </cell>
          <cell r="F5">
            <v>2004</v>
          </cell>
          <cell r="G5">
            <v>2005</v>
          </cell>
          <cell r="H5">
            <v>2006</v>
          </cell>
          <cell r="I5">
            <v>2007</v>
          </cell>
          <cell r="J5">
            <v>2008</v>
          </cell>
          <cell r="K5">
            <v>2009</v>
          </cell>
          <cell r="L5">
            <v>2010</v>
          </cell>
          <cell r="M5">
            <v>2011</v>
          </cell>
          <cell r="N5">
            <v>2012</v>
          </cell>
          <cell r="O5">
            <v>2013</v>
          </cell>
          <cell r="P5">
            <v>2014</v>
          </cell>
          <cell r="Q5">
            <v>2014</v>
          </cell>
          <cell r="R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11274.240952736087</v>
          </cell>
          <cell r="M6">
            <v>10850.194109854276</v>
          </cell>
          <cell r="N6">
            <v>11321.872478213738</v>
          </cell>
          <cell r="O6">
            <v>11588.414885804066</v>
          </cell>
          <cell r="P6">
            <v>11661.331577167664</v>
          </cell>
          <cell r="Q6">
            <v>11661.331577167664</v>
          </cell>
          <cell r="R6">
            <v>5</v>
          </cell>
          <cell r="S6">
            <v>5</v>
          </cell>
          <cell r="T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11517.706406463556</v>
          </cell>
          <cell r="M7">
            <v>11736.404594645908</v>
          </cell>
          <cell r="N7">
            <v>12243.357568753119</v>
          </cell>
          <cell r="O7">
            <v>12484.1575306738</v>
          </cell>
          <cell r="P7">
            <v>12420.286592178771</v>
          </cell>
          <cell r="Q7">
            <v>12420.286592178771</v>
          </cell>
          <cell r="R7">
            <v>6</v>
          </cell>
          <cell r="S7">
            <v>6</v>
          </cell>
          <cell r="T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14640.925539083559</v>
          </cell>
          <cell r="M8">
            <v>15087.749312242091</v>
          </cell>
          <cell r="N8">
            <v>18127.553108808293</v>
          </cell>
          <cell r="O8">
            <v>16800.340892465254</v>
          </cell>
          <cell r="P8">
            <v>16896.528455284551</v>
          </cell>
          <cell r="Q8">
            <v>16896.528455284551</v>
          </cell>
          <cell r="R8">
            <v>7</v>
          </cell>
          <cell r="S8">
            <v>7</v>
          </cell>
          <cell r="T8">
            <v>7</v>
          </cell>
        </row>
        <row r="9">
          <cell r="B9" t="str">
            <v>po invalidním</v>
          </cell>
          <cell r="D9">
            <v>0</v>
          </cell>
          <cell r="E9">
            <v>0</v>
          </cell>
          <cell r="F9">
            <v>0</v>
          </cell>
          <cell r="G9">
            <v>0</v>
          </cell>
          <cell r="H9">
            <v>0</v>
          </cell>
          <cell r="I9">
            <v>0</v>
          </cell>
          <cell r="J9">
            <v>0</v>
          </cell>
          <cell r="K9">
            <v>0</v>
          </cell>
          <cell r="L9">
            <v>10009.241975960904</v>
          </cell>
          <cell r="M9">
            <v>10384.940195979392</v>
          </cell>
          <cell r="N9">
            <v>10518.176658223098</v>
          </cell>
          <cell r="O9">
            <v>10676.767030253139</v>
          </cell>
          <cell r="P9">
            <v>10781.85736906212</v>
          </cell>
          <cell r="Q9">
            <v>10781.85736906212</v>
          </cell>
          <cell r="R9">
            <v>8</v>
          </cell>
          <cell r="T9">
            <v>8</v>
          </cell>
        </row>
        <row r="10">
          <cell r="B10" t="str">
            <v>po věkové hranici celkem</v>
          </cell>
          <cell r="D10">
            <v>7781.1509994923981</v>
          </cell>
          <cell r="E10">
            <v>8095.8048508502925</v>
          </cell>
          <cell r="F10">
            <v>8489.156151672767</v>
          </cell>
          <cell r="G10">
            <v>9091.9793174767328</v>
          </cell>
          <cell r="H10">
            <v>9565.1590545640629</v>
          </cell>
          <cell r="I10">
            <v>9957.7628460915166</v>
          </cell>
          <cell r="J10">
            <v>10977.907142200007</v>
          </cell>
          <cell r="K10">
            <v>11775.48876009583</v>
          </cell>
          <cell r="L10">
            <v>11849.878139402414</v>
          </cell>
          <cell r="M10">
            <v>11685.058393644691</v>
          </cell>
          <cell r="N10">
            <v>12058.30156741059</v>
          </cell>
          <cell r="O10">
            <v>12272.768965892201</v>
          </cell>
          <cell r="P10">
            <v>12290.771898940506</v>
          </cell>
          <cell r="Q10">
            <v>12290.771898940506</v>
          </cell>
          <cell r="R10">
            <v>9</v>
          </cell>
          <cell r="S10">
            <v>8</v>
          </cell>
          <cell r="T10">
            <v>9</v>
          </cell>
        </row>
        <row r="11">
          <cell r="B11" t="str">
            <v>předčasné</v>
          </cell>
          <cell r="C11" t="str">
            <v>dočasné</v>
          </cell>
          <cell r="D11">
            <v>5994.436898395722</v>
          </cell>
          <cell r="E11">
            <v>6319.2463972210489</v>
          </cell>
          <cell r="F11">
            <v>6403.6471571906359</v>
          </cell>
          <cell r="G11">
            <v>6836.0336787564765</v>
          </cell>
          <cell r="H11">
            <v>7549.6548725637185</v>
          </cell>
          <cell r="I11">
            <v>8609.9315159574471</v>
          </cell>
          <cell r="J11">
            <v>9373.4269662921361</v>
          </cell>
          <cell r="K11">
            <v>0</v>
          </cell>
          <cell r="L11">
            <v>12588</v>
          </cell>
          <cell r="M11">
            <v>0</v>
          </cell>
          <cell r="N11">
            <v>0</v>
          </cell>
          <cell r="O11">
            <v>0</v>
          </cell>
          <cell r="P11">
            <v>0</v>
          </cell>
          <cell r="Q11">
            <v>0</v>
          </cell>
          <cell r="R11">
            <v>10</v>
          </cell>
          <cell r="S11">
            <v>9</v>
          </cell>
          <cell r="T11">
            <v>10</v>
          </cell>
        </row>
        <row r="12">
          <cell r="C12" t="str">
            <v>trvalé</v>
          </cell>
          <cell r="D12">
            <v>5764.9836274042282</v>
          </cell>
          <cell r="E12">
            <v>6088.4778084768677</v>
          </cell>
          <cell r="F12">
            <v>6290.7052095130239</v>
          </cell>
          <cell r="G12">
            <v>6984.0771820553828</v>
          </cell>
          <cell r="H12">
            <v>7575.7639994264</v>
          </cell>
          <cell r="I12">
            <v>7950.8953496220302</v>
          </cell>
          <cell r="J12">
            <v>8648.1741893910548</v>
          </cell>
          <cell r="K12">
            <v>9473.2305869260581</v>
          </cell>
          <cell r="L12">
            <v>9793.2806661115737</v>
          </cell>
          <cell r="M12">
            <v>10077.651711553806</v>
          </cell>
          <cell r="N12">
            <v>9538.2218528689118</v>
          </cell>
          <cell r="O12">
            <v>10234.0413184606</v>
          </cell>
          <cell r="P12">
            <v>10388.005374748574</v>
          </cell>
          <cell r="Q12">
            <v>10388.005374748574</v>
          </cell>
          <cell r="R12">
            <v>11</v>
          </cell>
          <cell r="S12">
            <v>10</v>
          </cell>
          <cell r="T12">
            <v>11</v>
          </cell>
        </row>
        <row r="13">
          <cell r="B13" t="str">
            <v>předčasné celkem</v>
          </cell>
          <cell r="D13">
            <v>5862.803620280868</v>
          </cell>
          <cell r="E13">
            <v>6216.7876494231878</v>
          </cell>
          <cell r="F13">
            <v>6307.9819978256701</v>
          </cell>
          <cell r="G13">
            <v>6959.926392899908</v>
          </cell>
          <cell r="H13">
            <v>7570.725581529915</v>
          </cell>
          <cell r="I13">
            <v>7982.72957348407</v>
          </cell>
          <cell r="J13">
            <v>8651.935808152919</v>
          </cell>
          <cell r="K13">
            <v>9473.2305869260581</v>
          </cell>
          <cell r="L13">
            <v>9793.3737427562774</v>
          </cell>
          <cell r="M13">
            <v>10077.651711553806</v>
          </cell>
          <cell r="N13">
            <v>9538.2218528689118</v>
          </cell>
          <cell r="O13">
            <v>10234.0413184606</v>
          </cell>
          <cell r="P13">
            <v>10388.005374748574</v>
          </cell>
          <cell r="Q13">
            <v>10388.005374748574</v>
          </cell>
          <cell r="R13">
            <v>12</v>
          </cell>
          <cell r="S13">
            <v>11</v>
          </cell>
          <cell r="T13">
            <v>12</v>
          </cell>
        </row>
        <row r="14">
          <cell r="R14">
            <v>0</v>
          </cell>
        </row>
        <row r="15">
          <cell r="A15" t="str">
            <v>Poměrné starobní</v>
          </cell>
          <cell r="D15">
            <v>2300.9239543726235</v>
          </cell>
          <cell r="E15">
            <v>2371.8776371308018</v>
          </cell>
          <cell r="F15">
            <v>2365.8973214285716</v>
          </cell>
          <cell r="G15">
            <v>2488.6652173913044</v>
          </cell>
          <cell r="H15">
            <v>2526.3905579399143</v>
          </cell>
          <cell r="I15">
            <v>2665.2754237288136</v>
          </cell>
          <cell r="J15">
            <v>3196.8178137651821</v>
          </cell>
          <cell r="K15">
            <v>3272.1488549618321</v>
          </cell>
          <cell r="L15">
            <v>4297.4857142857145</v>
          </cell>
          <cell r="M15">
            <v>3383.2835820895521</v>
          </cell>
          <cell r="N15">
            <v>3179.3109243697477</v>
          </cell>
          <cell r="O15">
            <v>3223.0229007633588</v>
          </cell>
          <cell r="P15">
            <v>3375.4444444444443</v>
          </cell>
          <cell r="Q15">
            <v>3375.4444444444443</v>
          </cell>
          <cell r="R15">
            <v>14</v>
          </cell>
          <cell r="S15">
            <v>13</v>
          </cell>
          <cell r="T15">
            <v>14</v>
          </cell>
        </row>
        <row r="16">
          <cell r="R16">
            <v>0</v>
          </cell>
        </row>
        <row r="17">
          <cell r="A17" t="str">
            <v>Starobní + poměrné starobní</v>
          </cell>
          <cell r="D17">
            <v>7096.5948777648427</v>
          </cell>
          <cell r="E17">
            <v>7234.7164072221831</v>
          </cell>
          <cell r="F17">
            <v>7747.2257703379892</v>
          </cell>
          <cell r="G17">
            <v>8375.7580790360553</v>
          </cell>
          <cell r="H17">
            <v>8840.0346659269071</v>
          </cell>
          <cell r="I17">
            <v>9304.5802688544245</v>
          </cell>
          <cell r="J17">
            <v>10158.668193297523</v>
          </cell>
          <cell r="K17">
            <v>10813.890601132556</v>
          </cell>
          <cell r="L17">
            <v>11271.965323144308</v>
          </cell>
          <cell r="M17">
            <v>10846.79687903193</v>
          </cell>
          <cell r="N17">
            <v>11308.253858046381</v>
          </cell>
          <cell r="O17">
            <v>11575.241831950956</v>
          </cell>
          <cell r="P17">
            <v>11649.9591625546</v>
          </cell>
          <cell r="Q17">
            <v>11649.9591625546</v>
          </cell>
          <cell r="R17">
            <v>16</v>
          </cell>
          <cell r="S17">
            <v>15</v>
          </cell>
          <cell r="T17">
            <v>16</v>
          </cell>
        </row>
        <row r="18">
          <cell r="R18">
            <v>0</v>
          </cell>
        </row>
        <row r="19">
          <cell r="A19" t="str">
            <v>Invalidní třetího stupně</v>
          </cell>
          <cell r="D19">
            <v>7163.945636155232</v>
          </cell>
          <cell r="E19">
            <v>7413.2471408428637</v>
          </cell>
          <cell r="F19">
            <v>7739.5994002201724</v>
          </cell>
          <cell r="G19">
            <v>8396.3054308226729</v>
          </cell>
          <cell r="H19">
            <v>8950.0931184128949</v>
          </cell>
          <cell r="I19">
            <v>9370.5522336916947</v>
          </cell>
          <cell r="J19">
            <v>10102.684251606979</v>
          </cell>
          <cell r="K19">
            <v>10801.53120830951</v>
          </cell>
          <cell r="L19">
            <v>10481.881090874416</v>
          </cell>
          <cell r="M19">
            <v>10852.567320261438</v>
          </cell>
          <cell r="N19">
            <v>10893.153544525849</v>
          </cell>
          <cell r="O19">
            <v>11129.313096361539</v>
          </cell>
          <cell r="P19">
            <v>11139.245560629121</v>
          </cell>
          <cell r="Q19">
            <v>11139.245560629121</v>
          </cell>
          <cell r="R19">
            <v>18</v>
          </cell>
          <cell r="S19">
            <v>17</v>
          </cell>
          <cell r="T19">
            <v>18</v>
          </cell>
        </row>
        <row r="20">
          <cell r="B20" t="str">
            <v xml:space="preserve">z toho </v>
          </cell>
          <cell r="C20" t="str">
            <v xml:space="preserve"> z mládí</v>
          </cell>
          <cell r="D20">
            <v>5566.7101694915254</v>
          </cell>
          <cell r="E20">
            <v>5766.3955094991361</v>
          </cell>
          <cell r="F20">
            <v>5978.5110732538333</v>
          </cell>
          <cell r="G20">
            <v>6483.4326599326596</v>
          </cell>
          <cell r="H20">
            <v>6907.9197761194027</v>
          </cell>
          <cell r="I20">
            <v>7344.3262032085559</v>
          </cell>
          <cell r="J20">
            <v>8049.3567662565902</v>
          </cell>
          <cell r="K20">
            <v>8658</v>
          </cell>
          <cell r="L20">
            <v>8701.5736738703345</v>
          </cell>
          <cell r="M20">
            <v>9040.6987740805598</v>
          </cell>
          <cell r="N20">
            <v>9031.3059440559446</v>
          </cell>
          <cell r="O20">
            <v>9237.8823529411766</v>
          </cell>
          <cell r="P20">
            <v>9212.1702127659573</v>
          </cell>
          <cell r="Q20">
            <v>9212.1702127659573</v>
          </cell>
          <cell r="R20">
            <v>19</v>
          </cell>
          <cell r="S20">
            <v>18</v>
          </cell>
          <cell r="T20">
            <v>19</v>
          </cell>
        </row>
        <row r="21">
          <cell r="C21" t="str">
            <v xml:space="preserve"> ostatní</v>
          </cell>
          <cell r="D21">
            <v>7203.4778504908127</v>
          </cell>
          <cell r="E21">
            <v>7451.4600649220538</v>
          </cell>
          <cell r="F21">
            <v>7779.7360226743285</v>
          </cell>
          <cell r="G21">
            <v>8445.681687815053</v>
          </cell>
          <cell r="H21">
            <v>8996.3590177099632</v>
          </cell>
          <cell r="I21">
            <v>9420.4386904239436</v>
          </cell>
          <cell r="J21">
            <v>10157.766206213757</v>
          </cell>
          <cell r="K21">
            <v>10864.072328740254</v>
          </cell>
          <cell r="L21">
            <v>10572.698536780917</v>
          </cell>
          <cell r="M21">
            <v>10962.933966289736</v>
          </cell>
          <cell r="N21">
            <v>11009.940125013707</v>
          </cell>
          <cell r="O21">
            <v>11239.943951165373</v>
          </cell>
          <cell r="P21">
            <v>11225.669741306192</v>
          </cell>
          <cell r="Q21">
            <v>11225.669741306192</v>
          </cell>
          <cell r="R21">
            <v>20</v>
          </cell>
          <cell r="S21">
            <v>19</v>
          </cell>
          <cell r="T21">
            <v>20</v>
          </cell>
        </row>
        <row r="22">
          <cell r="A22" t="str">
            <v>Invalidní druhého stupně</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6395.6493194555642</v>
          </cell>
          <cell r="M22">
            <v>6613.0136307311031</v>
          </cell>
          <cell r="N22">
            <v>6641.3384711518438</v>
          </cell>
          <cell r="O22">
            <v>6792.5072178477694</v>
          </cell>
          <cell r="P22">
            <v>6779.1475444992493</v>
          </cell>
          <cell r="Q22">
            <v>6779.1475444992493</v>
          </cell>
          <cell r="R22">
            <v>21</v>
          </cell>
          <cell r="S22">
            <v>21</v>
          </cell>
          <cell r="T22">
            <v>21</v>
          </cell>
        </row>
        <row r="23">
          <cell r="A23" t="str">
            <v>Invalidní prvního stupně</v>
          </cell>
          <cell r="D23">
            <v>0</v>
          </cell>
          <cell r="E23">
            <v>0</v>
          </cell>
          <cell r="F23">
            <v>0</v>
          </cell>
          <cell r="G23">
            <v>0</v>
          </cell>
          <cell r="H23">
            <v>0</v>
          </cell>
          <cell r="I23">
            <v>0</v>
          </cell>
          <cell r="J23">
            <v>0</v>
          </cell>
          <cell r="K23">
            <v>0</v>
          </cell>
          <cell r="L23">
            <v>5074.2785154375297</v>
          </cell>
          <cell r="M23">
            <v>5069.1316915623738</v>
          </cell>
          <cell r="N23">
            <v>5087.6633478977146</v>
          </cell>
          <cell r="O23">
            <v>5223.4613235294119</v>
          </cell>
          <cell r="P23">
            <v>5233.072419420645</v>
          </cell>
          <cell r="Q23">
            <v>5233.072419420645</v>
          </cell>
          <cell r="R23">
            <v>22</v>
          </cell>
          <cell r="T23">
            <v>22</v>
          </cell>
        </row>
        <row r="24">
          <cell r="R24">
            <v>0</v>
          </cell>
        </row>
        <row r="25">
          <cell r="A25" t="str">
            <v>Vdovské a vdovecké</v>
          </cell>
          <cell r="D25">
            <v>4385.757310523175</v>
          </cell>
          <cell r="E25">
            <v>4513.0682207421505</v>
          </cell>
          <cell r="F25">
            <v>4658.5685641627542</v>
          </cell>
          <cell r="G25">
            <v>4960.9878880407123</v>
          </cell>
          <cell r="H25">
            <v>5244.8378555083364</v>
          </cell>
          <cell r="I25">
            <v>5594.0639895527265</v>
          </cell>
          <cell r="J25">
            <v>6148.5487525749595</v>
          </cell>
          <cell r="K25">
            <v>6539.4733364794711</v>
          </cell>
          <cell r="L25">
            <v>6734.6470660597861</v>
          </cell>
          <cell r="M25">
            <v>7040.4760689215063</v>
          </cell>
          <cell r="N25">
            <v>7146.1775991703398</v>
          </cell>
          <cell r="O25">
            <v>7269.2897852960314</v>
          </cell>
          <cell r="P25">
            <v>7356.7770389469397</v>
          </cell>
          <cell r="Q25">
            <v>7356.7770389469397</v>
          </cell>
          <cell r="R25">
            <v>26</v>
          </cell>
          <cell r="S25">
            <v>23</v>
          </cell>
          <cell r="T25">
            <v>26</v>
          </cell>
        </row>
        <row r="26">
          <cell r="R26">
            <v>0</v>
          </cell>
        </row>
        <row r="27">
          <cell r="A27" t="str">
            <v>Sirotčí</v>
          </cell>
          <cell r="D27">
            <v>3573.5763351915125</v>
          </cell>
          <cell r="E27">
            <v>3637.0842105263159</v>
          </cell>
          <cell r="F27">
            <v>3778.4386959603116</v>
          </cell>
          <cell r="G27">
            <v>4049.6068556108771</v>
          </cell>
          <cell r="H27">
            <v>4295.8077634011088</v>
          </cell>
          <cell r="I27">
            <v>4538.080760095012</v>
          </cell>
          <cell r="J27">
            <v>5118.9023793640208</v>
          </cell>
          <cell r="K27">
            <v>5414.9533820840952</v>
          </cell>
          <cell r="L27">
            <v>5568.4990006662229</v>
          </cell>
          <cell r="M27">
            <v>5748.8616720955479</v>
          </cell>
          <cell r="N27">
            <v>5535.2037958356368</v>
          </cell>
          <cell r="O27">
            <v>5819.9535691039273</v>
          </cell>
          <cell r="P27">
            <v>5840.9502290712207</v>
          </cell>
          <cell r="Q27">
            <v>5840.9502290712207</v>
          </cell>
          <cell r="R27">
            <v>28</v>
          </cell>
          <cell r="S27">
            <v>25</v>
          </cell>
          <cell r="T27">
            <v>28</v>
          </cell>
        </row>
        <row r="28">
          <cell r="B28" t="str">
            <v>Ú H R N E M</v>
          </cell>
          <cell r="D28">
            <v>6230.7600568971857</v>
          </cell>
          <cell r="E28">
            <v>6488.1429620775543</v>
          </cell>
          <cell r="F28">
            <v>6915.6231371984968</v>
          </cell>
          <cell r="G28">
            <v>7458.2054020015439</v>
          </cell>
          <cell r="H28">
            <v>7944.5278145529937</v>
          </cell>
          <cell r="I28">
            <v>8315.3526117313213</v>
          </cell>
          <cell r="J28">
            <v>9119.6682513770156</v>
          </cell>
          <cell r="K28">
            <v>9835.0043332268251</v>
          </cell>
          <cell r="L28">
            <v>10104.473418423224</v>
          </cell>
          <cell r="M28">
            <v>10069.2614328371</v>
          </cell>
          <cell r="N28">
            <v>9740.890087277372</v>
          </cell>
          <cell r="O28">
            <v>10178.075880934794</v>
          </cell>
          <cell r="P28">
            <v>10286.246993198096</v>
          </cell>
          <cell r="Q28">
            <v>10286.246993198096</v>
          </cell>
          <cell r="R28">
            <v>29</v>
          </cell>
          <cell r="S28">
            <v>26</v>
          </cell>
          <cell r="T28">
            <v>29</v>
          </cell>
        </row>
        <row r="29">
          <cell r="A29" t="str">
            <v>muži</v>
          </cell>
          <cell r="B29" t="str">
            <v>muži</v>
          </cell>
        </row>
        <row r="30">
          <cell r="A30" t="str">
            <v>Starobní</v>
          </cell>
          <cell r="D30">
            <v>7880.4949946309189</v>
          </cell>
          <cell r="E30">
            <v>8087.6783711357293</v>
          </cell>
          <cell r="F30">
            <v>8638.7175084257924</v>
          </cell>
          <cell r="G30">
            <v>9276.7036532101283</v>
          </cell>
          <cell r="H30">
            <v>9706.2086310055365</v>
          </cell>
          <cell r="I30">
            <v>10275.091549463934</v>
          </cell>
          <cell r="J30">
            <v>11080.087281194797</v>
          </cell>
          <cell r="K30">
            <v>11771.191831175438</v>
          </cell>
          <cell r="L30">
            <v>12078.29606356745</v>
          </cell>
          <cell r="M30">
            <v>11758.547892503537</v>
          </cell>
          <cell r="N30">
            <v>12353.530277475516</v>
          </cell>
          <cell r="O30">
            <v>12528.284883720929</v>
          </cell>
          <cell r="P30">
            <v>12612.750427314355</v>
          </cell>
          <cell r="Q30">
            <v>12612.750427314355</v>
          </cell>
          <cell r="R30">
            <v>5</v>
          </cell>
        </row>
        <row r="31">
          <cell r="A31" t="str">
            <v>z toho</v>
          </cell>
          <cell r="B31" t="str">
            <v>k věkové hranici</v>
          </cell>
          <cell r="D31">
            <v>8059.7458571327834</v>
          </cell>
          <cell r="E31">
            <v>8389.7132347306306</v>
          </cell>
          <cell r="F31">
            <v>8788.4597484276728</v>
          </cell>
          <cell r="G31">
            <v>9536.9152658505391</v>
          </cell>
          <cell r="H31">
            <v>10159.215080666034</v>
          </cell>
          <cell r="I31">
            <v>10718.094058300969</v>
          </cell>
          <cell r="J31">
            <v>11421.805986068061</v>
          </cell>
          <cell r="K31">
            <v>12231.333205349179</v>
          </cell>
          <cell r="L31">
            <v>12403.46454511672</v>
          </cell>
          <cell r="M31">
            <v>12870.135443652849</v>
          </cell>
          <cell r="N31">
            <v>13294.563797468354</v>
          </cell>
          <cell r="O31">
            <v>13470.993958210958</v>
          </cell>
          <cell r="P31">
            <v>13414.986787075761</v>
          </cell>
          <cell r="Q31">
            <v>13414.986787075761</v>
          </cell>
          <cell r="R31">
            <v>6</v>
          </cell>
        </row>
        <row r="32">
          <cell r="B32" t="str">
            <v>po přesluhování</v>
          </cell>
          <cell r="D32">
            <v>9484.6108977875301</v>
          </cell>
          <cell r="E32">
            <v>9984</v>
          </cell>
          <cell r="F32">
            <v>10339.426314601669</v>
          </cell>
          <cell r="G32">
            <v>11483.141908101126</v>
          </cell>
          <cell r="H32">
            <v>12178.774112208448</v>
          </cell>
          <cell r="I32">
            <v>13089.156800391389</v>
          </cell>
          <cell r="J32">
            <v>14141.500124223603</v>
          </cell>
          <cell r="K32">
            <v>15247.08545</v>
          </cell>
          <cell r="L32">
            <v>15693.39287136599</v>
          </cell>
          <cell r="M32">
            <v>16532.775659824048</v>
          </cell>
          <cell r="N32">
            <v>19436.942982456141</v>
          </cell>
          <cell r="O32">
            <v>18948.450892857141</v>
          </cell>
          <cell r="P32">
            <v>18919.243285939967</v>
          </cell>
          <cell r="Q32">
            <v>18919.243285939967</v>
          </cell>
          <cell r="R32">
            <v>7</v>
          </cell>
        </row>
        <row r="33">
          <cell r="B33" t="str">
            <v>po invalidním</v>
          </cell>
          <cell r="D33">
            <v>0</v>
          </cell>
          <cell r="E33">
            <v>0</v>
          </cell>
          <cell r="F33">
            <v>0</v>
          </cell>
          <cell r="G33">
            <v>0</v>
          </cell>
          <cell r="H33">
            <v>0</v>
          </cell>
          <cell r="I33">
            <v>0</v>
          </cell>
          <cell r="J33">
            <v>0</v>
          </cell>
          <cell r="K33">
            <v>0</v>
          </cell>
          <cell r="L33">
            <v>10801.339810212381</v>
          </cell>
          <cell r="M33">
            <v>11226.907769703745</v>
          </cell>
          <cell r="N33">
            <v>11395.472467954505</v>
          </cell>
          <cell r="O33">
            <v>11528.870082711317</v>
          </cell>
          <cell r="P33">
            <v>11705.567182817183</v>
          </cell>
          <cell r="Q33">
            <v>11705.567182817183</v>
          </cell>
          <cell r="R33">
            <v>8</v>
          </cell>
        </row>
        <row r="34">
          <cell r="B34" t="str">
            <v>po věkové hranici celkem</v>
          </cell>
          <cell r="D34">
            <v>8456.3151653944024</v>
          </cell>
          <cell r="E34">
            <v>8936</v>
          </cell>
          <cell r="F34">
            <v>9280.3596020327823</v>
          </cell>
          <cell r="G34">
            <v>9923.0820914649776</v>
          </cell>
          <cell r="H34">
            <v>10503.192799112416</v>
          </cell>
          <cell r="I34">
            <v>11084.015931141228</v>
          </cell>
          <cell r="J34">
            <v>11743.504848947925</v>
          </cell>
          <cell r="K34">
            <v>12565</v>
          </cell>
          <cell r="L34">
            <v>12644.982022587006</v>
          </cell>
          <cell r="M34">
            <v>12748.50790520121</v>
          </cell>
          <cell r="N34">
            <v>13106.890920193886</v>
          </cell>
          <cell r="O34">
            <v>13269.172792994603</v>
          </cell>
          <cell r="P34">
            <v>13308.835607783674</v>
          </cell>
          <cell r="Q34">
            <v>13308.835607783674</v>
          </cell>
          <cell r="R34">
            <v>9</v>
          </cell>
        </row>
        <row r="35">
          <cell r="B35" t="str">
            <v>předčasné</v>
          </cell>
          <cell r="C35" t="str">
            <v>dočasné</v>
          </cell>
          <cell r="D35">
            <v>6831.4350477200423</v>
          </cell>
          <cell r="E35">
            <v>7160</v>
          </cell>
          <cell r="F35">
            <v>7228.3628480146053</v>
          </cell>
          <cell r="G35">
            <v>7856.675067024129</v>
          </cell>
          <cell r="H35">
            <v>8340.8094274146897</v>
          </cell>
          <cell r="I35">
            <v>9570.0996119016818</v>
          </cell>
          <cell r="J35">
            <v>10588.590163934427</v>
          </cell>
          <cell r="K35">
            <v>0</v>
          </cell>
          <cell r="L35">
            <v>12588</v>
          </cell>
          <cell r="M35">
            <v>0</v>
          </cell>
          <cell r="N35">
            <v>0</v>
          </cell>
          <cell r="O35">
            <v>0</v>
          </cell>
          <cell r="P35">
            <v>0</v>
          </cell>
          <cell r="Q35">
            <v>0</v>
          </cell>
          <cell r="R35">
            <v>10</v>
          </cell>
        </row>
        <row r="36">
          <cell r="C36" t="str">
            <v>trvalé</v>
          </cell>
          <cell r="D36">
            <v>6529.6941435652652</v>
          </cell>
          <cell r="E36">
            <v>6927</v>
          </cell>
          <cell r="F36">
            <v>7227.6604222137694</v>
          </cell>
          <cell r="G36">
            <v>7838.4895044570112</v>
          </cell>
          <cell r="H36">
            <v>8396.047786156947</v>
          </cell>
          <cell r="I36">
            <v>8846.4372990353695</v>
          </cell>
          <cell r="J36">
            <v>9646.5785591657659</v>
          </cell>
          <cell r="K36">
            <v>10449</v>
          </cell>
          <cell r="L36">
            <v>10668.354698948709</v>
          </cell>
          <cell r="M36">
            <v>10966</v>
          </cell>
          <cell r="N36">
            <v>10484.148498910881</v>
          </cell>
          <cell r="O36">
            <v>11047.464011939488</v>
          </cell>
          <cell r="P36">
            <v>11212.173774868112</v>
          </cell>
          <cell r="Q36">
            <v>11212.173774868112</v>
          </cell>
          <cell r="R36">
            <v>11</v>
          </cell>
        </row>
        <row r="37">
          <cell r="B37" t="str">
            <v>předčasné celkem</v>
          </cell>
          <cell r="D37">
            <v>6653.1529450048811</v>
          </cell>
          <cell r="E37">
            <v>7057.4549125168232</v>
          </cell>
          <cell r="F37">
            <v>7227.7815377351062</v>
          </cell>
          <cell r="G37">
            <v>7841.2473572938688</v>
          </cell>
          <cell r="H37">
            <v>8384.7123019405353</v>
          </cell>
          <cell r="I37">
            <v>8882.7849902534108</v>
          </cell>
          <cell r="J37">
            <v>9650.2182036990125</v>
          </cell>
          <cell r="K37">
            <v>10449</v>
          </cell>
          <cell r="L37">
            <v>10668.477000509683</v>
          </cell>
          <cell r="M37">
            <v>10966</v>
          </cell>
          <cell r="N37">
            <v>10484.148498910881</v>
          </cell>
          <cell r="O37">
            <v>11047.464011939488</v>
          </cell>
          <cell r="P37">
            <v>11212.173774868112</v>
          </cell>
          <cell r="Q37">
            <v>11212.173774868112</v>
          </cell>
          <cell r="R37">
            <v>12</v>
          </cell>
        </row>
        <row r="38">
          <cell r="R38">
            <v>0</v>
          </cell>
        </row>
        <row r="39">
          <cell r="A39" t="str">
            <v>Poměrné starobní</v>
          </cell>
          <cell r="D39">
            <v>2440.957142857143</v>
          </cell>
          <cell r="E39">
            <v>2575</v>
          </cell>
          <cell r="F39">
            <v>2616.7460317460318</v>
          </cell>
          <cell r="G39">
            <v>2591.2549019607845</v>
          </cell>
          <cell r="H39">
            <v>2760.4074074074074</v>
          </cell>
          <cell r="I39">
            <v>3057.6521739130435</v>
          </cell>
          <cell r="J39">
            <v>3565.8987341772154</v>
          </cell>
          <cell r="K39">
            <v>3668</v>
          </cell>
          <cell r="L39">
            <v>5220</v>
          </cell>
          <cell r="M39">
            <v>3924</v>
          </cell>
          <cell r="N39">
            <v>3457.5</v>
          </cell>
          <cell r="O39">
            <v>3334.8888888888887</v>
          </cell>
          <cell r="P39">
            <v>3736.037037037037</v>
          </cell>
          <cell r="Q39">
            <v>3736.037037037037</v>
          </cell>
          <cell r="R39">
            <v>14</v>
          </cell>
        </row>
        <row r="40">
          <cell r="R40">
            <v>0</v>
          </cell>
        </row>
        <row r="41">
          <cell r="A41" t="str">
            <v>Starobní + poměrné starobní</v>
          </cell>
          <cell r="D41">
            <v>7867.3373993572686</v>
          </cell>
          <cell r="E41">
            <v>8076.886483952796</v>
          </cell>
          <cell r="F41">
            <v>8629.3987767734325</v>
          </cell>
          <cell r="G41">
            <v>9268.1066313666161</v>
          </cell>
          <cell r="H41">
            <v>9697.8450474958754</v>
          </cell>
          <cell r="I41">
            <v>10263.219629064557</v>
          </cell>
          <cell r="J41">
            <v>11068.189878745365</v>
          </cell>
          <cell r="K41">
            <v>11761.761793148664</v>
          </cell>
          <cell r="L41">
            <v>12075.916624059601</v>
          </cell>
          <cell r="M41">
            <v>11756</v>
          </cell>
          <cell r="N41">
            <v>12344.826693118817</v>
          </cell>
          <cell r="O41">
            <v>12517.067852139726</v>
          </cell>
          <cell r="P41">
            <v>12602.646881520983</v>
          </cell>
          <cell r="Q41">
            <v>12602.646881520983</v>
          </cell>
          <cell r="R41">
            <v>16</v>
          </cell>
        </row>
        <row r="42">
          <cell r="R42">
            <v>0</v>
          </cell>
        </row>
        <row r="43">
          <cell r="A43" t="str">
            <v>Invalidní třetího stupně</v>
          </cell>
          <cell r="D43">
            <v>7538.5674409127951</v>
          </cell>
          <cell r="E43">
            <v>7803.5304104598972</v>
          </cell>
          <cell r="F43">
            <v>8121.0574493747226</v>
          </cell>
          <cell r="G43">
            <v>8798.9910473213022</v>
          </cell>
          <cell r="H43">
            <v>9372.4798489529694</v>
          </cell>
          <cell r="I43">
            <v>9795.4592006963085</v>
          </cell>
          <cell r="J43">
            <v>10560.858355604465</v>
          </cell>
          <cell r="K43">
            <v>11273.188202247191</v>
          </cell>
          <cell r="L43">
            <v>10857.846450369419</v>
          </cell>
          <cell r="M43">
            <v>11232</v>
          </cell>
          <cell r="N43">
            <v>11254.398351166463</v>
          </cell>
          <cell r="O43">
            <v>11489.665529622978</v>
          </cell>
          <cell r="P43">
            <v>11516.44536752754</v>
          </cell>
          <cell r="Q43">
            <v>11516.44536752754</v>
          </cell>
          <cell r="R43">
            <v>18</v>
          </cell>
        </row>
        <row r="44">
          <cell r="B44" t="str">
            <v xml:space="preserve">z toho </v>
          </cell>
          <cell r="C44" t="str">
            <v xml:space="preserve"> z mládí</v>
          </cell>
          <cell r="D44">
            <v>5561.8211143695016</v>
          </cell>
          <cell r="E44">
            <v>5766</v>
          </cell>
          <cell r="F44">
            <v>5982.666666666667</v>
          </cell>
          <cell r="G44">
            <v>6484.9889807162535</v>
          </cell>
          <cell r="H44">
            <v>6915.3782051282051</v>
          </cell>
          <cell r="I44">
            <v>7344.4688427299707</v>
          </cell>
          <cell r="J44">
            <v>8046.613636363636</v>
          </cell>
          <cell r="K44">
            <v>8658</v>
          </cell>
          <cell r="L44">
            <v>8698.4158415841575</v>
          </cell>
          <cell r="M44">
            <v>9042</v>
          </cell>
          <cell r="N44">
            <v>9032.3714285714286</v>
          </cell>
          <cell r="O44">
            <v>9247.6041666666661</v>
          </cell>
          <cell r="P44">
            <v>9226.7479674796741</v>
          </cell>
          <cell r="Q44">
            <v>9226.7479674796741</v>
          </cell>
          <cell r="R44">
            <v>19</v>
          </cell>
        </row>
        <row r="45">
          <cell r="C45" t="str">
            <v xml:space="preserve"> ostatní</v>
          </cell>
          <cell r="D45">
            <v>7585.4332197733438</v>
          </cell>
          <cell r="E45">
            <v>7851</v>
          </cell>
          <cell r="F45">
            <v>8169.7897675626546</v>
          </cell>
          <cell r="G45">
            <v>8860.2544672161039</v>
          </cell>
          <cell r="H45">
            <v>9426.2661194134562</v>
          </cell>
          <cell r="I45">
            <v>9856.8706319702596</v>
          </cell>
          <cell r="J45">
            <v>10632.403556992724</v>
          </cell>
          <cell r="K45">
            <v>11353</v>
          </cell>
          <cell r="L45">
            <v>10968.31538071923</v>
          </cell>
          <cell r="M45">
            <v>11371</v>
          </cell>
          <cell r="N45">
            <v>11399.737432255655</v>
          </cell>
          <cell r="O45">
            <v>11633.596102407337</v>
          </cell>
          <cell r="P45">
            <v>11622.902664902665</v>
          </cell>
          <cell r="Q45">
            <v>11622.902664902665</v>
          </cell>
          <cell r="R45">
            <v>20</v>
          </cell>
        </row>
        <row r="46">
          <cell r="A46" t="str">
            <v>Invalidní druhého stupně</v>
          </cell>
          <cell r="D46">
            <v>4389.025388601036</v>
          </cell>
          <cell r="E46">
            <v>4522</v>
          </cell>
          <cell r="F46">
            <v>4692.7676879343016</v>
          </cell>
          <cell r="G46">
            <v>5066.6754056362088</v>
          </cell>
          <cell r="H46">
            <v>5395.6839655040831</v>
          </cell>
          <cell r="I46">
            <v>5666.2251897465276</v>
          </cell>
          <cell r="J46">
            <v>6250.4931454972357</v>
          </cell>
          <cell r="K46">
            <v>6715</v>
          </cell>
          <cell r="L46">
            <v>6591.1148964595859</v>
          </cell>
          <cell r="M46">
            <v>6852</v>
          </cell>
          <cell r="N46">
            <v>6846.0245639017448</v>
          </cell>
          <cell r="O46">
            <v>7017.1342105263157</v>
          </cell>
          <cell r="P46">
            <v>7003.5689922480624</v>
          </cell>
          <cell r="Q46">
            <v>7003.5689922480624</v>
          </cell>
          <cell r="R46">
            <v>21</v>
          </cell>
        </row>
        <row r="47">
          <cell r="A47" t="str">
            <v>Invalidní prvního stupně</v>
          </cell>
          <cell r="D47">
            <v>0</v>
          </cell>
          <cell r="E47">
            <v>0</v>
          </cell>
          <cell r="F47">
            <v>0</v>
          </cell>
          <cell r="G47">
            <v>0</v>
          </cell>
          <cell r="H47">
            <v>0</v>
          </cell>
          <cell r="I47">
            <v>0</v>
          </cell>
          <cell r="J47">
            <v>0</v>
          </cell>
          <cell r="K47">
            <v>0</v>
          </cell>
          <cell r="L47">
            <v>5269.1347314423656</v>
          </cell>
          <cell r="M47">
            <v>5246</v>
          </cell>
          <cell r="N47">
            <v>5270.9960588146123</v>
          </cell>
          <cell r="O47">
            <v>5422.7010325165666</v>
          </cell>
          <cell r="P47">
            <v>5433.0317624464469</v>
          </cell>
          <cell r="Q47">
            <v>5433.0317624464469</v>
          </cell>
          <cell r="R47">
            <v>22</v>
          </cell>
        </row>
        <row r="48">
          <cell r="R48">
            <v>0</v>
          </cell>
        </row>
        <row r="49">
          <cell r="A49" t="str">
            <v>Vdovské a vdovecké</v>
          </cell>
          <cell r="D49">
            <v>3858.4073319755603</v>
          </cell>
          <cell r="E49">
            <v>3949</v>
          </cell>
          <cell r="F49">
            <v>4079.959486166008</v>
          </cell>
          <cell r="G49">
            <v>4350.4795061728391</v>
          </cell>
          <cell r="H49">
            <v>4622.8746048472076</v>
          </cell>
          <cell r="I49">
            <v>4934.1931072210064</v>
          </cell>
          <cell r="J49">
            <v>5504.4354012521344</v>
          </cell>
          <cell r="K49">
            <v>5796</v>
          </cell>
          <cell r="L49">
            <v>6007.5045427013929</v>
          </cell>
          <cell r="M49">
            <v>6246</v>
          </cell>
          <cell r="N49">
            <v>6331.751519243754</v>
          </cell>
          <cell r="O49">
            <v>6458.3791281373842</v>
          </cell>
          <cell r="P49">
            <v>6502.2291371994343</v>
          </cell>
          <cell r="Q49">
            <v>6502.2291371994343</v>
          </cell>
          <cell r="R49">
            <v>26</v>
          </cell>
        </row>
        <row r="50">
          <cell r="R50">
            <v>0</v>
          </cell>
        </row>
        <row r="51">
          <cell r="A51" t="str">
            <v>Sirotčí</v>
          </cell>
          <cell r="D51">
            <v>3578.454004896817</v>
          </cell>
          <cell r="E51">
            <v>3642</v>
          </cell>
          <cell r="F51">
            <v>3742.4078993358967</v>
          </cell>
          <cell r="G51">
            <v>4021.5346798780488</v>
          </cell>
          <cell r="H51">
            <v>4269.7213584288056</v>
          </cell>
          <cell r="I51">
            <v>4495.0288544358309</v>
          </cell>
          <cell r="J51">
            <v>5085.6546438232645</v>
          </cell>
          <cell r="K51">
            <v>5381</v>
          </cell>
          <cell r="L51">
            <v>5555.187070151308</v>
          </cell>
          <cell r="M51">
            <v>5707</v>
          </cell>
          <cell r="N51">
            <v>5530.7187028657618</v>
          </cell>
          <cell r="O51">
            <v>5815.2667566351774</v>
          </cell>
          <cell r="P51">
            <v>5821.0519045625788</v>
          </cell>
          <cell r="Q51">
            <v>5821.0519045625788</v>
          </cell>
          <cell r="R51">
            <v>28</v>
          </cell>
        </row>
        <row r="52">
          <cell r="B52" t="str">
            <v>Ú H R N E M</v>
          </cell>
          <cell r="D52">
            <v>6780.9471248293539</v>
          </cell>
          <cell r="E52">
            <v>7073.4058015222827</v>
          </cell>
          <cell r="F52">
            <v>7534.3202367119738</v>
          </cell>
          <cell r="G52">
            <v>8133.5241179575705</v>
          </cell>
          <cell r="H52">
            <v>8604.7776360986772</v>
          </cell>
          <cell r="I52">
            <v>8993.2864280781578</v>
          </cell>
          <cell r="J52">
            <v>9901.3611128516823</v>
          </cell>
          <cell r="K52">
            <v>10685.214615545687</v>
          </cell>
          <cell r="L52">
            <v>10821.803315243673</v>
          </cell>
          <cell r="M52">
            <v>10856</v>
          </cell>
          <cell r="N52">
            <v>10644.043150831609</v>
          </cell>
          <cell r="O52">
            <v>11074.666485952101</v>
          </cell>
          <cell r="P52">
            <v>11183.995327526765</v>
          </cell>
          <cell r="Q52">
            <v>11183.995327526765</v>
          </cell>
          <cell r="R52">
            <v>29</v>
          </cell>
        </row>
        <row r="53">
          <cell r="A53" t="str">
            <v>ženy</v>
          </cell>
          <cell r="B53" t="str">
            <v>ženy</v>
          </cell>
        </row>
        <row r="54">
          <cell r="A54" t="str">
            <v>Starobní</v>
          </cell>
          <cell r="D54">
            <v>6476.0119939594579</v>
          </cell>
          <cell r="E54">
            <v>6625.0058258800364</v>
          </cell>
          <cell r="F54">
            <v>7085.1922066632651</v>
          </cell>
          <cell r="G54">
            <v>7642.256916996047</v>
          </cell>
          <cell r="H54">
            <v>8126.3878097277457</v>
          </cell>
          <cell r="I54">
            <v>8589.7453444554194</v>
          </cell>
          <cell r="J54">
            <v>9270.0731079423167</v>
          </cell>
          <cell r="K54">
            <v>9830.1399322767575</v>
          </cell>
          <cell r="L54">
            <v>10436.201980009519</v>
          </cell>
          <cell r="M54">
            <v>10010.972691025348</v>
          </cell>
          <cell r="N54">
            <v>10215.28846546643</v>
          </cell>
          <cell r="O54">
            <v>10519.157045425301</v>
          </cell>
          <cell r="P54">
            <v>10643.295362174855</v>
          </cell>
          <cell r="Q54">
            <v>10643.295362174855</v>
          </cell>
          <cell r="R54">
            <v>5</v>
          </cell>
        </row>
        <row r="55">
          <cell r="A55" t="str">
            <v>z toho</v>
          </cell>
          <cell r="B55" t="str">
            <v>k věkové hranici</v>
          </cell>
          <cell r="D55">
            <v>6650.7204030226703</v>
          </cell>
          <cell r="E55">
            <v>6908.9979677091569</v>
          </cell>
          <cell r="F55">
            <v>7211.7407711635096</v>
          </cell>
          <cell r="G55">
            <v>7844.9925626664217</v>
          </cell>
          <cell r="H55">
            <v>8382.2450680334823</v>
          </cell>
          <cell r="I55">
            <v>8798.4101666563402</v>
          </cell>
          <cell r="J55">
            <v>9632.030253713905</v>
          </cell>
          <cell r="K55">
            <v>10312.957123688802</v>
          </cell>
          <cell r="L55">
            <v>10587.94304964539</v>
          </cell>
          <cell r="M55">
            <v>10895.06264857172</v>
          </cell>
          <cell r="N55">
            <v>11110.159434528685</v>
          </cell>
          <cell r="O55">
            <v>11323.179228984653</v>
          </cell>
          <cell r="P55">
            <v>11340.546743802979</v>
          </cell>
          <cell r="Q55">
            <v>11340.546743802979</v>
          </cell>
          <cell r="R55">
            <v>6</v>
          </cell>
        </row>
        <row r="56">
          <cell r="B56" t="str">
            <v>po přesluhování</v>
          </cell>
          <cell r="D56">
            <v>8092.9778941988243</v>
          </cell>
          <cell r="E56">
            <v>8575</v>
          </cell>
          <cell r="F56">
            <v>8806.2487183243011</v>
          </cell>
          <cell r="G56">
            <v>9591.9924946790634</v>
          </cell>
          <cell r="H56">
            <v>10350.737687366167</v>
          </cell>
          <cell r="I56">
            <v>11101.617203977101</v>
          </cell>
          <cell r="J56">
            <v>11836.035427622475</v>
          </cell>
          <cell r="K56">
            <v>12883.24821</v>
          </cell>
          <cell r="L56">
            <v>13869.321021897811</v>
          </cell>
          <cell r="M56">
            <v>13811.184585492229</v>
          </cell>
          <cell r="N56">
            <v>16238.053797468354</v>
          </cell>
          <cell r="O56">
            <v>14723.319424460431</v>
          </cell>
          <cell r="P56">
            <v>14751.840871021775</v>
          </cell>
          <cell r="Q56">
            <v>14751.840871021775</v>
          </cell>
          <cell r="R56">
            <v>7</v>
          </cell>
        </row>
        <row r="57">
          <cell r="B57" t="str">
            <v>po invalidním</v>
          </cell>
          <cell r="D57">
            <v>0</v>
          </cell>
          <cell r="E57">
            <v>0</v>
          </cell>
          <cell r="F57">
            <v>0</v>
          </cell>
          <cell r="G57">
            <v>0</v>
          </cell>
          <cell r="H57">
            <v>0</v>
          </cell>
          <cell r="I57">
            <v>0</v>
          </cell>
          <cell r="J57">
            <v>0</v>
          </cell>
          <cell r="K57">
            <v>0</v>
          </cell>
          <cell r="L57">
            <v>8894.5122416534177</v>
          </cell>
          <cell r="M57">
            <v>9388</v>
          </cell>
          <cell r="N57">
            <v>9569.0865234374996</v>
          </cell>
          <cell r="O57">
            <v>9789.5847511027096</v>
          </cell>
          <cell r="P57">
            <v>9902.5102234902515</v>
          </cell>
          <cell r="Q57">
            <v>9902.5102234902515</v>
          </cell>
          <cell r="R57">
            <v>8</v>
          </cell>
        </row>
        <row r="58">
          <cell r="B58" t="str">
            <v>po věkové hranici celkem</v>
          </cell>
          <cell r="D58">
            <v>7170.3607108328342</v>
          </cell>
          <cell r="E58">
            <v>7473</v>
          </cell>
          <cell r="F58">
            <v>7845.5518777292573</v>
          </cell>
          <cell r="G58">
            <v>8352.8393956169202</v>
          </cell>
          <cell r="H58">
            <v>8807.4590500419181</v>
          </cell>
          <cell r="I58">
            <v>9191.233607399794</v>
          </cell>
          <cell r="J58">
            <v>10142.647162552101</v>
          </cell>
          <cell r="K58">
            <v>10825</v>
          </cell>
          <cell r="L58">
            <v>11036.996570231706</v>
          </cell>
          <cell r="M58">
            <v>10835.851891423948</v>
          </cell>
          <cell r="N58">
            <v>10917.019233165789</v>
          </cell>
          <cell r="O58">
            <v>11131.137779506127</v>
          </cell>
          <cell r="P58">
            <v>11205.440695089916</v>
          </cell>
          <cell r="Q58">
            <v>11205.440695089916</v>
          </cell>
          <cell r="R58">
            <v>9</v>
          </cell>
        </row>
        <row r="59">
          <cell r="B59" t="str">
            <v>předčasné</v>
          </cell>
          <cell r="C59" t="str">
            <v>dočasné</v>
          </cell>
          <cell r="D59">
            <v>5428.4352814628901</v>
          </cell>
          <cell r="E59">
            <v>5686</v>
          </cell>
          <cell r="F59">
            <v>5706.7894330890858</v>
          </cell>
          <cell r="G59">
            <v>6148.1058908565237</v>
          </cell>
          <cell r="H59">
            <v>6697.9075342465758</v>
          </cell>
          <cell r="I59">
            <v>7594.5964432284545</v>
          </cell>
          <cell r="J59">
            <v>8739.8803418803436</v>
          </cell>
          <cell r="K59">
            <v>0</v>
          </cell>
          <cell r="L59">
            <v>0</v>
          </cell>
          <cell r="M59">
            <v>0</v>
          </cell>
          <cell r="N59">
            <v>0</v>
          </cell>
          <cell r="O59">
            <v>0</v>
          </cell>
          <cell r="P59">
            <v>0</v>
          </cell>
          <cell r="Q59">
            <v>0</v>
          </cell>
          <cell r="R59">
            <v>10</v>
          </cell>
        </row>
        <row r="60">
          <cell r="C60" t="str">
            <v>trvalé</v>
          </cell>
          <cell r="D60">
            <v>5181.1885073580943</v>
          </cell>
          <cell r="E60">
            <v>5474</v>
          </cell>
          <cell r="F60">
            <v>5673.8890697383249</v>
          </cell>
          <cell r="G60">
            <v>6315.3035486533126</v>
          </cell>
          <cell r="H60">
            <v>6818.1568857320181</v>
          </cell>
          <cell r="I60">
            <v>7079.0913752913757</v>
          </cell>
          <cell r="J60">
            <v>7795.4585641359836</v>
          </cell>
          <cell r="K60">
            <v>8604</v>
          </cell>
          <cell r="L60">
            <v>8834.8517096999294</v>
          </cell>
          <cell r="M60">
            <v>9139</v>
          </cell>
          <cell r="N60">
            <v>8558.8102569131206</v>
          </cell>
          <cell r="O60">
            <v>9321.509817351598</v>
          </cell>
          <cell r="P60">
            <v>9499.5141153898858</v>
          </cell>
          <cell r="Q60">
            <v>9499.5141153898858</v>
          </cell>
          <cell r="R60">
            <v>11</v>
          </cell>
        </row>
        <row r="61">
          <cell r="B61" t="str">
            <v>předčasné celkem</v>
          </cell>
          <cell r="D61">
            <v>5289.6713600251715</v>
          </cell>
          <cell r="E61">
            <v>5591.2620174799713</v>
          </cell>
          <cell r="F61">
            <v>5678.4838153713581</v>
          </cell>
          <cell r="G61">
            <v>6286.5612574552688</v>
          </cell>
          <cell r="H61">
            <v>6796.351380342122</v>
          </cell>
          <cell r="I61">
            <v>7103.0234345230538</v>
          </cell>
          <cell r="J61">
            <v>7801.4214019750689</v>
          </cell>
          <cell r="K61">
            <v>8604</v>
          </cell>
          <cell r="L61">
            <v>8834.8517096999294</v>
          </cell>
          <cell r="M61">
            <v>9139</v>
          </cell>
          <cell r="N61">
            <v>8558.8102569131206</v>
          </cell>
          <cell r="O61">
            <v>9321.509817351598</v>
          </cell>
          <cell r="P61">
            <v>9499.5141153898858</v>
          </cell>
          <cell r="Q61">
            <v>9499.5141153898858</v>
          </cell>
          <cell r="R61">
            <v>12</v>
          </cell>
        </row>
        <row r="62">
          <cell r="R62">
            <v>0</v>
          </cell>
        </row>
        <row r="63">
          <cell r="A63" t="str">
            <v>Poměrné starobní</v>
          </cell>
          <cell r="D63">
            <v>2250.1347150259066</v>
          </cell>
          <cell r="E63">
            <v>2285</v>
          </cell>
          <cell r="F63">
            <v>2267.7391304347825</v>
          </cell>
          <cell r="G63">
            <v>2459.435754189944</v>
          </cell>
          <cell r="H63">
            <v>2455.7932960893854</v>
          </cell>
          <cell r="I63">
            <v>2503.1556886227545</v>
          </cell>
          <cell r="J63">
            <v>3023.2619047619046</v>
          </cell>
          <cell r="K63">
            <v>3125</v>
          </cell>
          <cell r="L63">
            <v>3202</v>
          </cell>
          <cell r="M63">
            <v>3100.386364</v>
          </cell>
          <cell r="N63">
            <v>3058.6506024096384</v>
          </cell>
          <cell r="O63">
            <v>3144.5714285714284</v>
          </cell>
          <cell r="P63">
            <v>3105</v>
          </cell>
          <cell r="Q63">
            <v>3105</v>
          </cell>
          <cell r="R63">
            <v>14</v>
          </cell>
        </row>
        <row r="64">
          <cell r="R64">
            <v>0</v>
          </cell>
        </row>
        <row r="65">
          <cell r="A65" t="str">
            <v>Starobní + poměrné starobní</v>
          </cell>
          <cell r="D65">
            <v>6452.4582839980358</v>
          </cell>
          <cell r="E65">
            <v>6610.2770985811831</v>
          </cell>
          <cell r="F65">
            <v>7070.5795621538118</v>
          </cell>
          <cell r="G65">
            <v>7622.5113655712585</v>
          </cell>
          <cell r="H65">
            <v>8107.0475201493819</v>
          </cell>
          <cell r="I65">
            <v>8571.2079587109947</v>
          </cell>
          <cell r="J65">
            <v>9249.0371224117534</v>
          </cell>
          <cell r="K65">
            <v>9807.8606196614655</v>
          </cell>
          <cell r="L65">
            <v>10433.998991263965</v>
          </cell>
          <cell r="M65">
            <v>10007</v>
          </cell>
          <cell r="N65">
            <v>10197.997875065495</v>
          </cell>
          <cell r="O65">
            <v>10504.571534984076</v>
          </cell>
          <cell r="P65">
            <v>10631.060076645626</v>
          </cell>
          <cell r="Q65">
            <v>10631.060076645626</v>
          </cell>
          <cell r="R65">
            <v>16</v>
          </cell>
        </row>
        <row r="66">
          <cell r="R66">
            <v>0</v>
          </cell>
        </row>
        <row r="67">
          <cell r="A67" t="str">
            <v>Invalidní třetího stupně</v>
          </cell>
          <cell r="D67">
            <v>6595.5273083264628</v>
          </cell>
          <cell r="E67">
            <v>6822.6550841618273</v>
          </cell>
          <cell r="F67">
            <v>7172.1670443814919</v>
          </cell>
          <cell r="G67">
            <v>7801.7400335711291</v>
          </cell>
          <cell r="H67">
            <v>8311.2496365524403</v>
          </cell>
          <cell r="I67">
            <v>8757.7706066945611</v>
          </cell>
          <cell r="J67">
            <v>9459.1767498343997</v>
          </cell>
          <cell r="K67">
            <v>10112.407598499061</v>
          </cell>
          <cell r="L67">
            <v>9932.5357897207232</v>
          </cell>
          <cell r="M67">
            <v>10307</v>
          </cell>
          <cell r="N67">
            <v>10376.998997493734</v>
          </cell>
          <cell r="O67">
            <v>10623.348122006553</v>
          </cell>
          <cell r="P67">
            <v>10655.559749884205</v>
          </cell>
          <cell r="Q67">
            <v>10655.559749884205</v>
          </cell>
          <cell r="R67">
            <v>18</v>
          </cell>
        </row>
        <row r="68">
          <cell r="B68" t="str">
            <v xml:space="preserve">z toho </v>
          </cell>
          <cell r="C68" t="str">
            <v xml:space="preserve"> z mládí</v>
          </cell>
          <cell r="D68">
            <v>5573.4056224899596</v>
          </cell>
          <cell r="E68">
            <v>5767</v>
          </cell>
          <cell r="F68">
            <v>5972.3305084745762</v>
          </cell>
          <cell r="G68">
            <v>6480.9870129870133</v>
          </cell>
          <cell r="H68">
            <v>6897.53125</v>
          </cell>
          <cell r="I68">
            <v>7344.1116071428569</v>
          </cell>
          <cell r="J68">
            <v>8053.8064516129034</v>
          </cell>
          <cell r="K68">
            <v>8658</v>
          </cell>
          <cell r="L68">
            <v>8706.2184466019426</v>
          </cell>
          <cell r="M68">
            <v>9039.1045450000001</v>
          </cell>
          <cell r="N68">
            <v>9029.6261261261261</v>
          </cell>
          <cell r="O68">
            <v>9220.7801047120411</v>
          </cell>
          <cell r="P68">
            <v>9191.9096045197748</v>
          </cell>
          <cell r="Q68">
            <v>9191.9096045197748</v>
          </cell>
          <cell r="R68">
            <v>19</v>
          </cell>
        </row>
        <row r="69">
          <cell r="C69" t="str">
            <v xml:space="preserve"> ostatní</v>
          </cell>
          <cell r="D69">
            <v>6622.4451612903222</v>
          </cell>
          <cell r="E69">
            <v>6847</v>
          </cell>
          <cell r="F69">
            <v>7199.5150666409118</v>
          </cell>
          <cell r="G69">
            <v>7834.5423072787871</v>
          </cell>
          <cell r="H69">
            <v>8344.9167552625986</v>
          </cell>
          <cell r="I69">
            <v>8791.6887317909168</v>
          </cell>
          <cell r="J69">
            <v>9493.671191041738</v>
          </cell>
          <cell r="K69">
            <v>10152</v>
          </cell>
          <cell r="L69">
            <v>9994.8345252774361</v>
          </cell>
          <cell r="M69">
            <v>10380</v>
          </cell>
          <cell r="N69">
            <v>10456.382430997877</v>
          </cell>
          <cell r="O69">
            <v>10694.293697033898</v>
          </cell>
          <cell r="P69">
            <v>10718.120985269259</v>
          </cell>
          <cell r="Q69">
            <v>10718.120985269259</v>
          </cell>
          <cell r="R69">
            <v>20</v>
          </cell>
        </row>
        <row r="70">
          <cell r="A70" t="str">
            <v>Invalidní druhého stupně</v>
          </cell>
          <cell r="D70">
            <v>3900.8806915267864</v>
          </cell>
          <cell r="E70">
            <v>4019</v>
          </cell>
          <cell r="F70">
            <v>4178.6207080590639</v>
          </cell>
          <cell r="G70">
            <v>4526.700252832662</v>
          </cell>
          <cell r="H70">
            <v>4842.139715507461</v>
          </cell>
          <cell r="I70">
            <v>5117.7613423028788</v>
          </cell>
          <cell r="J70">
            <v>5656.82970376301</v>
          </cell>
          <cell r="K70">
            <v>6105</v>
          </cell>
          <cell r="L70">
            <v>6103.3296703296701</v>
          </cell>
          <cell r="M70">
            <v>6276</v>
          </cell>
          <cell r="N70">
            <v>6352.7023092369482</v>
          </cell>
          <cell r="O70">
            <v>6480.0031380753135</v>
          </cell>
          <cell r="P70">
            <v>6501.1795487277968</v>
          </cell>
          <cell r="Q70">
            <v>6501.1795487277968</v>
          </cell>
          <cell r="R70">
            <v>21</v>
          </cell>
        </row>
        <row r="71">
          <cell r="A71" t="str">
            <v>Invalidní prvního stupně</v>
          </cell>
          <cell r="D71">
            <v>0</v>
          </cell>
          <cell r="E71">
            <v>0</v>
          </cell>
          <cell r="F71">
            <v>0</v>
          </cell>
          <cell r="G71">
            <v>0</v>
          </cell>
          <cell r="H71">
            <v>0</v>
          </cell>
          <cell r="I71">
            <v>0</v>
          </cell>
          <cell r="J71">
            <v>0</v>
          </cell>
          <cell r="K71">
            <v>0</v>
          </cell>
          <cell r="L71">
            <v>4854.4101123595501</v>
          </cell>
          <cell r="M71">
            <v>4888</v>
          </cell>
          <cell r="N71">
            <v>4923.4257197175448</v>
          </cell>
          <cell r="O71">
            <v>5041.6491351427367</v>
          </cell>
          <cell r="P71">
            <v>5062.5388685901471</v>
          </cell>
          <cell r="Q71">
            <v>5062.5388685901471</v>
          </cell>
          <cell r="R71">
            <v>22</v>
          </cell>
        </row>
        <row r="72">
          <cell r="R72">
            <v>0</v>
          </cell>
        </row>
        <row r="73">
          <cell r="A73" t="str">
            <v>Vdovské a vdovecké</v>
          </cell>
          <cell r="D73">
            <v>4513.7814585908527</v>
          </cell>
          <cell r="E73">
            <v>4650</v>
          </cell>
          <cell r="F73">
            <v>4801.3862195121956</v>
          </cell>
          <cell r="G73">
            <v>5119.4852564102566</v>
          </cell>
          <cell r="H73">
            <v>5407.0148372029125</v>
          </cell>
          <cell r="I73">
            <v>5757.9335688085857</v>
          </cell>
          <cell r="J73">
            <v>6310.6612233204414</v>
          </cell>
          <cell r="K73">
            <v>6720</v>
          </cell>
          <cell r="L73">
            <v>6919.9685087990119</v>
          </cell>
          <cell r="M73">
            <v>7241</v>
          </cell>
          <cell r="N73">
            <v>7339.6903577731428</v>
          </cell>
          <cell r="O73">
            <v>7468.2395073731968</v>
          </cell>
          <cell r="P73">
            <v>7559.6873215785054</v>
          </cell>
          <cell r="Q73">
            <v>7559.6873215785054</v>
          </cell>
          <cell r="R73">
            <v>26</v>
          </cell>
        </row>
        <row r="74">
          <cell r="R74">
            <v>0</v>
          </cell>
        </row>
        <row r="75">
          <cell r="A75" t="str">
            <v>Sirotčí</v>
          </cell>
          <cell r="D75">
            <v>3568.4152479644708</v>
          </cell>
          <cell r="E75">
            <v>3632</v>
          </cell>
          <cell r="F75">
            <v>3815.4793388429753</v>
          </cell>
          <cell r="G75">
            <v>4077.9599692070824</v>
          </cell>
          <cell r="H75">
            <v>4322.0985567010312</v>
          </cell>
          <cell r="I75">
            <v>4581.3750541359896</v>
          </cell>
          <cell r="J75">
            <v>5151.2602018429134</v>
          </cell>
          <cell r="K75">
            <v>5449</v>
          </cell>
          <cell r="L75">
            <v>5581.0025839793279</v>
          </cell>
          <cell r="M75">
            <v>5792</v>
          </cell>
          <cell r="N75">
            <v>5539.4900900900902</v>
          </cell>
          <cell r="O75">
            <v>5824.320201173512</v>
          </cell>
          <cell r="P75">
            <v>5860.6506423539158</v>
          </cell>
          <cell r="Q75">
            <v>5860.6506423539158</v>
          </cell>
          <cell r="R75">
            <v>28</v>
          </cell>
        </row>
        <row r="76">
          <cell r="B76" t="str">
            <v>Ú H R N E M</v>
          </cell>
          <cell r="D76">
            <v>5722.8989734447987</v>
          </cell>
          <cell r="E76">
            <v>5990.153431633069</v>
          </cell>
          <cell r="F76">
            <v>6382.4918328618169</v>
          </cell>
          <cell r="G76">
            <v>6848.1617800574795</v>
          </cell>
          <cell r="H76">
            <v>7335.1786589173353</v>
          </cell>
          <cell r="I76">
            <v>7738.8664893433279</v>
          </cell>
          <cell r="J76">
            <v>8346.7128517788769</v>
          </cell>
          <cell r="K76">
            <v>8954.8305647461493</v>
          </cell>
          <cell r="L76">
            <v>9377.7129344837904</v>
          </cell>
          <cell r="M76">
            <v>9344</v>
          </cell>
          <cell r="N76">
            <v>8848.4395499753118</v>
          </cell>
          <cell r="O76">
            <v>9248.351791530944</v>
          </cell>
          <cell r="P76">
            <v>9401.0012226761701</v>
          </cell>
          <cell r="Q76">
            <v>9401.0012226761701</v>
          </cell>
          <cell r="R76">
            <v>29</v>
          </cell>
        </row>
        <row r="77">
          <cell r="A77" t="str">
            <v>Poznámky :</v>
          </cell>
          <cell r="B77" t="str">
            <v>Podle statistických údajů ČSSZ.  Nejsou zahrnuty důchody vyplácené do ciziny.</v>
          </cell>
        </row>
        <row r="78">
          <cell r="B78" t="str">
            <v>Po přesluhování  =  starobní důchody zvýšené za další činnost po dosažení věkové hranice bez pobírání důchodu.</v>
          </cell>
        </row>
        <row r="79">
          <cell r="B79" t="str">
            <v>Předčasné dočasné  =  až o 2 roky před věkovou hranicí přiznané starobní důchody podle §30 zák. č. 155/1995 Sb.</v>
          </cell>
        </row>
        <row r="80">
          <cell r="B80" t="str">
            <v>Předčasné trvalé  =  až o 3 roky před věkovou hranicí přiznané starobní důchody podle §31 zák. č. 155/1995 Sb.</v>
          </cell>
        </row>
        <row r="81">
          <cell r="B81" t="str">
            <v>Poměrné starobní = starobní důchody přiznané podle §26 zák.č. 100/88 Sb. a podle §29 písm. b) zák.č. 155/95 Sb (krátká doba pojištění).</v>
          </cell>
        </row>
        <row r="82">
          <cell r="B82" t="str">
            <v>Invalidní z mládí  =  invalidní důchody podle §42 zák. č. 155/1995 Sb.</v>
          </cell>
        </row>
        <row r="83">
          <cell r="B83" t="str">
            <v>Jako invalidní třetího stupně jsou před rokem 2010 uvedeny plné invalidní důchody</v>
          </cell>
        </row>
        <row r="84">
          <cell r="B84" t="str">
            <v>Jako invalidní druhého stupně jsou před rokem 2010 uvedeny částečné invalidní důchody</v>
          </cell>
        </row>
        <row r="85">
          <cell r="A85" t="str">
            <v>*)</v>
          </cell>
          <cell r="B85" t="str">
            <v>Průměrná výše důchodů nekrácených pro souběh s jiným důchodem</v>
          </cell>
        </row>
        <row r="86">
          <cell r="B86"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Ps"/>
      <sheetName val="okr_V"/>
      <sheetName val="okr_Vs"/>
      <sheetName val="okr_PK"/>
      <sheetName val="okr_PKs"/>
      <sheetName val="okr_PKV"/>
      <sheetName val="okr_PKVs"/>
    </sheetNames>
    <sheetDataSet>
      <sheetData sheetId="0">
        <row r="1">
          <cell r="A1" t="str">
            <v>Důchody vyplácené za prosinec 2000</v>
          </cell>
          <cell r="F1" t="str">
            <v>Česká republika</v>
          </cell>
          <cell r="L1">
            <v>10195</v>
          </cell>
          <cell r="N1" t="str">
            <v>NEMAZAT</v>
          </cell>
        </row>
        <row r="2">
          <cell r="N2" t="str">
            <v>nepřemísťovat</v>
          </cell>
        </row>
        <row r="3">
          <cell r="A3" t="str">
            <v>Druh</v>
          </cell>
          <cell r="C3" t="str">
            <v>starobní</v>
          </cell>
          <cell r="G3" t="str">
            <v>poměrný</v>
          </cell>
          <cell r="H3" t="str">
            <v>invalidní</v>
          </cell>
          <cell r="J3" t="str">
            <v>vdovský</v>
          </cell>
          <cell r="N3" t="str">
            <v>slouží pro</v>
          </cell>
        </row>
        <row r="4">
          <cell r="A4" t="str">
            <v>důchodu</v>
          </cell>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36861</v>
          </cell>
          <cell r="B5" t="str">
            <v>počet důchodců</v>
          </cell>
        </row>
        <row r="6">
          <cell r="A6" t="str">
            <v>sólo</v>
          </cell>
          <cell r="B6" t="str">
            <v>muži</v>
          </cell>
          <cell r="C6">
            <v>594588</v>
          </cell>
          <cell r="D6">
            <v>526518</v>
          </cell>
          <cell r="E6">
            <v>59733</v>
          </cell>
          <cell r="F6">
            <v>8337</v>
          </cell>
          <cell r="G6">
            <v>859</v>
          </cell>
          <cell r="H6">
            <v>179770</v>
          </cell>
          <cell r="I6">
            <v>84409</v>
          </cell>
          <cell r="J6">
            <v>6664</v>
          </cell>
          <cell r="K6">
            <v>26249</v>
          </cell>
          <cell r="L6">
            <v>892539</v>
          </cell>
          <cell r="N6" t="str">
            <v>P_m_j</v>
          </cell>
        </row>
        <row r="7">
          <cell r="B7" t="str">
            <v>ženy</v>
          </cell>
          <cell r="C7">
            <v>742295</v>
          </cell>
          <cell r="D7">
            <v>645416</v>
          </cell>
          <cell r="E7">
            <v>87340</v>
          </cell>
          <cell r="F7">
            <v>9539</v>
          </cell>
          <cell r="G7">
            <v>9314</v>
          </cell>
          <cell r="H7">
            <v>145792</v>
          </cell>
          <cell r="I7">
            <v>62456</v>
          </cell>
          <cell r="J7">
            <v>70881</v>
          </cell>
          <cell r="K7">
            <v>29024</v>
          </cell>
          <cell r="L7">
            <v>1059762</v>
          </cell>
          <cell r="N7" t="str">
            <v>P_z_j</v>
          </cell>
        </row>
        <row r="8">
          <cell r="B8" t="str">
            <v>celkem</v>
          </cell>
          <cell r="C8">
            <v>1336883</v>
          </cell>
          <cell r="D8">
            <v>1171934</v>
          </cell>
          <cell r="E8">
            <v>147073</v>
          </cell>
          <cell r="F8">
            <v>17876</v>
          </cell>
          <cell r="G8">
            <v>10173</v>
          </cell>
          <cell r="H8">
            <v>325562</v>
          </cell>
          <cell r="I8">
            <v>146865</v>
          </cell>
          <cell r="J8">
            <v>77545</v>
          </cell>
          <cell r="K8">
            <v>55273</v>
          </cell>
          <cell r="L8">
            <v>1952301</v>
          </cell>
          <cell r="N8" t="str">
            <v>P_mz_j</v>
          </cell>
        </row>
        <row r="9">
          <cell r="A9" t="str">
            <v>s V</v>
          </cell>
          <cell r="B9" t="str">
            <v>muži</v>
          </cell>
          <cell r="C9">
            <v>63901</v>
          </cell>
          <cell r="D9">
            <v>62021</v>
          </cell>
          <cell r="E9">
            <v>1657</v>
          </cell>
          <cell r="F9">
            <v>223</v>
          </cell>
          <cell r="G9">
            <v>32</v>
          </cell>
          <cell r="H9">
            <v>7600</v>
          </cell>
          <cell r="I9">
            <v>378</v>
          </cell>
          <cell r="L9">
            <v>71911</v>
          </cell>
          <cell r="N9" t="str">
            <v>ne</v>
          </cell>
        </row>
        <row r="10">
          <cell r="B10" t="str">
            <v>ženy</v>
          </cell>
          <cell r="C10">
            <v>477771</v>
          </cell>
          <cell r="D10">
            <v>468891</v>
          </cell>
          <cell r="E10">
            <v>7690</v>
          </cell>
          <cell r="F10">
            <v>1190</v>
          </cell>
          <cell r="G10">
            <v>17999</v>
          </cell>
          <cell r="H10">
            <v>44517</v>
          </cell>
          <cell r="I10">
            <v>3366</v>
          </cell>
          <cell r="L10">
            <v>543653</v>
          </cell>
          <cell r="N10" t="str">
            <v>ne</v>
          </cell>
        </row>
        <row r="11">
          <cell r="B11" t="str">
            <v>celkem</v>
          </cell>
          <cell r="C11">
            <v>541672</v>
          </cell>
          <cell r="D11">
            <v>530912</v>
          </cell>
          <cell r="E11">
            <v>9347</v>
          </cell>
          <cell r="F11">
            <v>1413</v>
          </cell>
          <cell r="G11">
            <v>18031</v>
          </cell>
          <cell r="H11">
            <v>52117</v>
          </cell>
          <cell r="I11">
            <v>3744</v>
          </cell>
          <cell r="L11">
            <v>615564</v>
          </cell>
          <cell r="N11" t="str">
            <v>ne</v>
          </cell>
        </row>
        <row r="12">
          <cell r="A12" t="str">
            <v>celkem</v>
          </cell>
          <cell r="B12" t="str">
            <v>muži</v>
          </cell>
          <cell r="C12">
            <v>658489</v>
          </cell>
          <cell r="D12">
            <v>588539</v>
          </cell>
          <cell r="E12">
            <v>61390</v>
          </cell>
          <cell r="F12">
            <v>8560</v>
          </cell>
          <cell r="G12">
            <v>891</v>
          </cell>
          <cell r="H12">
            <v>187370</v>
          </cell>
          <cell r="I12">
            <v>84787</v>
          </cell>
          <cell r="J12">
            <v>6664</v>
          </cell>
          <cell r="K12">
            <v>26249</v>
          </cell>
          <cell r="L12">
            <v>964450</v>
          </cell>
          <cell r="N12" t="str">
            <v>P_m_U</v>
          </cell>
        </row>
        <row r="13">
          <cell r="B13" t="str">
            <v>ženy</v>
          </cell>
          <cell r="C13">
            <v>1220066</v>
          </cell>
          <cell r="D13">
            <v>1114307</v>
          </cell>
          <cell r="E13">
            <v>95030</v>
          </cell>
          <cell r="F13">
            <v>10729</v>
          </cell>
          <cell r="G13">
            <v>27313</v>
          </cell>
          <cell r="H13">
            <v>190309</v>
          </cell>
          <cell r="I13">
            <v>65822</v>
          </cell>
          <cell r="J13">
            <v>70881</v>
          </cell>
          <cell r="K13">
            <v>29024</v>
          </cell>
          <cell r="L13">
            <v>1603415</v>
          </cell>
          <cell r="N13" t="str">
            <v>P_z_U</v>
          </cell>
        </row>
        <row r="14">
          <cell r="B14" t="str">
            <v>celkem</v>
          </cell>
          <cell r="C14">
            <v>1878555</v>
          </cell>
          <cell r="D14">
            <v>1702846</v>
          </cell>
          <cell r="E14">
            <v>156420</v>
          </cell>
          <cell r="F14">
            <v>19289</v>
          </cell>
          <cell r="G14">
            <v>28204</v>
          </cell>
          <cell r="H14">
            <v>377679</v>
          </cell>
          <cell r="I14">
            <v>150609</v>
          </cell>
          <cell r="J14">
            <v>77545</v>
          </cell>
          <cell r="K14">
            <v>55273</v>
          </cell>
          <cell r="L14">
            <v>2567865</v>
          </cell>
          <cell r="N14" t="str">
            <v>P_mz_U</v>
          </cell>
        </row>
        <row r="15">
          <cell r="B15" t="str">
            <v xml:space="preserve">průměrná výše důchodu </v>
          </cell>
          <cell r="N15" t="str">
            <v>ne</v>
          </cell>
        </row>
        <row r="16">
          <cell r="A16" t="str">
            <v>sólo</v>
          </cell>
          <cell r="B16" t="str">
            <v>muži</v>
          </cell>
          <cell r="C16">
            <v>6997.9719738709828</v>
          </cell>
          <cell r="D16">
            <v>7047</v>
          </cell>
          <cell r="E16">
            <v>6650</v>
          </cell>
          <cell r="F16">
            <v>6350</v>
          </cell>
          <cell r="G16">
            <v>3561.663562281723</v>
          </cell>
          <cell r="H16">
            <v>6611</v>
          </cell>
          <cell r="I16">
            <v>4132</v>
          </cell>
          <cell r="J16">
            <v>3378</v>
          </cell>
          <cell r="K16">
            <v>3064</v>
          </cell>
          <cell r="L16">
            <v>6502.5411785927563</v>
          </cell>
          <cell r="N16" t="str">
            <v>V_m_j</v>
          </cell>
        </row>
        <row r="17">
          <cell r="B17" t="str">
            <v>ženy</v>
          </cell>
          <cell r="C17">
            <v>5734.4700085545501</v>
          </cell>
          <cell r="D17">
            <v>5781</v>
          </cell>
          <cell r="E17">
            <v>5459</v>
          </cell>
          <cell r="F17">
            <v>5106</v>
          </cell>
          <cell r="G17">
            <v>3654.7047455443417</v>
          </cell>
          <cell r="H17">
            <v>5510</v>
          </cell>
          <cell r="I17">
            <v>3598</v>
          </cell>
          <cell r="J17">
            <v>4584</v>
          </cell>
          <cell r="K17">
            <v>3089</v>
          </cell>
          <cell r="L17">
            <v>5409.9781441493469</v>
          </cell>
          <cell r="N17" t="str">
            <v>V_z_j</v>
          </cell>
        </row>
        <row r="18">
          <cell r="B18" t="str">
            <v>celkem</v>
          </cell>
          <cell r="C18">
            <v>6296.4212836875031</v>
          </cell>
          <cell r="D18">
            <v>6349.7792896186984</v>
          </cell>
          <cell r="E18">
            <v>5942.7189898893748</v>
          </cell>
          <cell r="F18">
            <v>5686.1761020362501</v>
          </cell>
          <cell r="G18">
            <v>3646.8484222943084</v>
          </cell>
          <cell r="H18">
            <v>6118</v>
          </cell>
          <cell r="I18">
            <v>3905</v>
          </cell>
          <cell r="J18">
            <v>4480.3597395060933</v>
          </cell>
          <cell r="K18">
            <v>3077.1275668047692</v>
          </cell>
          <cell r="L18">
            <v>5909.4826740343833</v>
          </cell>
          <cell r="N18" t="str">
            <v>V_mz_j</v>
          </cell>
        </row>
        <row r="19">
          <cell r="A19" t="str">
            <v>s V</v>
          </cell>
          <cell r="B19" t="str">
            <v>muži</v>
          </cell>
          <cell r="C19">
            <v>7731.5498349008622</v>
          </cell>
          <cell r="D19">
            <v>7736</v>
          </cell>
          <cell r="E19">
            <v>7631</v>
          </cell>
          <cell r="F19">
            <v>7241</v>
          </cell>
          <cell r="G19">
            <v>5584.25</v>
          </cell>
          <cell r="H19">
            <v>7670</v>
          </cell>
          <cell r="I19">
            <v>5150</v>
          </cell>
          <cell r="L19">
            <v>7711</v>
          </cell>
          <cell r="N19" t="str">
            <v>ne</v>
          </cell>
        </row>
        <row r="20">
          <cell r="B20" t="str">
            <v>ženy</v>
          </cell>
          <cell r="C20">
            <v>6953.7155122433132</v>
          </cell>
          <cell r="D20">
            <v>6954</v>
          </cell>
          <cell r="E20">
            <v>6973</v>
          </cell>
          <cell r="F20">
            <v>6717</v>
          </cell>
          <cell r="G20">
            <v>5956.3567975998667</v>
          </cell>
          <cell r="H20">
            <v>6741</v>
          </cell>
          <cell r="I20">
            <v>5439</v>
          </cell>
          <cell r="L20">
            <v>6894</v>
          </cell>
          <cell r="N20" t="str">
            <v>ne</v>
          </cell>
        </row>
        <row r="21">
          <cell r="B21" t="str">
            <v>celkem</v>
          </cell>
          <cell r="C21">
            <v>7045.476561461549</v>
          </cell>
          <cell r="D21">
            <v>7045.3530340244715</v>
          </cell>
          <cell r="E21">
            <v>7089.6476944474161</v>
          </cell>
          <cell r="F21">
            <v>6799.6978060863412</v>
          </cell>
          <cell r="G21">
            <v>5955.6964117353446</v>
          </cell>
          <cell r="H21">
            <v>6876.4721108275608</v>
          </cell>
          <cell r="I21">
            <v>5409.8221153846152</v>
          </cell>
          <cell r="L21">
            <v>6989.4430197347474</v>
          </cell>
          <cell r="N21" t="str">
            <v>ne</v>
          </cell>
        </row>
        <row r="22">
          <cell r="A22" t="str">
            <v>celkem</v>
          </cell>
          <cell r="B22" t="str">
            <v>muži</v>
          </cell>
          <cell r="C22">
            <v>7069.1597369128413</v>
          </cell>
          <cell r="D22">
            <v>7119.6077099393588</v>
          </cell>
          <cell r="E22">
            <v>6676.4785307053262</v>
          </cell>
          <cell r="F22">
            <v>6373.2117990654206</v>
          </cell>
          <cell r="G22">
            <v>3634.3041526374859</v>
          </cell>
          <cell r="H22">
            <v>6653.9545818434117</v>
          </cell>
          <cell r="I22">
            <v>4136.5384787762277</v>
          </cell>
          <cell r="J22">
            <v>3378</v>
          </cell>
          <cell r="K22">
            <v>3064</v>
          </cell>
          <cell r="L22">
            <v>6592.6100502877289</v>
          </cell>
          <cell r="N22" t="str">
            <v>V_m_U</v>
          </cell>
        </row>
        <row r="23">
          <cell r="B23" t="str">
            <v>ženy</v>
          </cell>
          <cell r="C23">
            <v>6211.919706802747</v>
          </cell>
          <cell r="D23">
            <v>6274.5885200398097</v>
          </cell>
          <cell r="E23">
            <v>5581.5156266442173</v>
          </cell>
          <cell r="F23">
            <v>5284.6830086680957</v>
          </cell>
          <cell r="G23">
            <v>5171.4709479002677</v>
          </cell>
          <cell r="H23">
            <v>5797.9549942461999</v>
          </cell>
          <cell r="I23">
            <v>3692.1449059584943</v>
          </cell>
          <cell r="J23">
            <v>4584</v>
          </cell>
          <cell r="K23">
            <v>3089</v>
          </cell>
          <cell r="L23">
            <v>5913.1155122036407</v>
          </cell>
          <cell r="N23" t="str">
            <v>V_z_U</v>
          </cell>
        </row>
        <row r="24">
          <cell r="B24" t="str">
            <v>celkem</v>
          </cell>
          <cell r="C24">
            <v>6512.4076510935265</v>
          </cell>
          <cell r="D24">
            <v>6566.6447300577975</v>
          </cell>
          <cell r="E24">
            <v>6011.2546157780334</v>
          </cell>
          <cell r="F24">
            <v>5767.746228420343</v>
          </cell>
          <cell r="G24">
            <v>5122.9099063962558</v>
          </cell>
          <cell r="H24">
            <v>6222.6242046817533</v>
          </cell>
          <cell r="I24">
            <v>3942.3211760253371</v>
          </cell>
          <cell r="J24">
            <v>4480.3597395060933</v>
          </cell>
          <cell r="K24">
            <v>3077.1275668047692</v>
          </cell>
          <cell r="L24">
            <v>6168.3230512507471</v>
          </cell>
          <cell r="N24" t="str">
            <v>V_mz_U</v>
          </cell>
        </row>
        <row r="25">
          <cell r="B25" t="str">
            <v xml:space="preserve">průměrný věk důchodců </v>
          </cell>
        </row>
        <row r="26">
          <cell r="A26" t="str">
            <v>sólo</v>
          </cell>
          <cell r="B26" t="str">
            <v>muži</v>
          </cell>
          <cell r="C26">
            <v>69.000724871675843</v>
          </cell>
          <cell r="D26">
            <v>70</v>
          </cell>
          <cell r="E26">
            <v>55</v>
          </cell>
          <cell r="F26">
            <v>59</v>
          </cell>
          <cell r="G26">
            <v>71.986030267753208</v>
          </cell>
          <cell r="H26">
            <v>55</v>
          </cell>
          <cell r="I26">
            <v>48</v>
          </cell>
          <cell r="J26">
            <v>49</v>
          </cell>
          <cell r="K26">
            <v>15</v>
          </cell>
          <cell r="L26">
            <v>62.01919131825052</v>
          </cell>
        </row>
        <row r="27">
          <cell r="B27" t="str">
            <v>ženy</v>
          </cell>
          <cell r="C27">
            <v>64.99670481412376</v>
          </cell>
          <cell r="D27">
            <v>66</v>
          </cell>
          <cell r="E27">
            <v>57</v>
          </cell>
          <cell r="F27">
            <v>55</v>
          </cell>
          <cell r="G27">
            <v>73.949538329396603</v>
          </cell>
          <cell r="H27">
            <v>54</v>
          </cell>
          <cell r="I27">
            <v>46</v>
          </cell>
          <cell r="J27">
            <v>61</v>
          </cell>
          <cell r="K27">
            <v>16</v>
          </cell>
          <cell r="L27">
            <v>60.695812833447512</v>
          </cell>
        </row>
        <row r="28">
          <cell r="B28" t="str">
            <v>celkem</v>
          </cell>
          <cell r="C28">
            <v>66.777520545926592</v>
          </cell>
          <cell r="D28">
            <v>67.797090962460345</v>
          </cell>
          <cell r="E28">
            <v>56.187709504803735</v>
          </cell>
          <cell r="F28">
            <v>56.865518012978292</v>
          </cell>
          <cell r="G28">
            <v>73.783741275926474</v>
          </cell>
          <cell r="H28">
            <v>54</v>
          </cell>
          <cell r="I28">
            <v>47</v>
          </cell>
          <cell r="J28">
            <v>59.968753626926301</v>
          </cell>
          <cell r="K28">
            <v>15.525102672190762</v>
          </cell>
          <cell r="L28">
            <v>61.197499770783296</v>
          </cell>
        </row>
        <row r="29">
          <cell r="A29" t="str">
            <v>s V</v>
          </cell>
          <cell r="B29" t="str">
            <v>muži</v>
          </cell>
          <cell r="C29">
            <v>74.558692352232356</v>
          </cell>
          <cell r="D29">
            <v>75</v>
          </cell>
          <cell r="E29">
            <v>60</v>
          </cell>
          <cell r="F29">
            <v>60</v>
          </cell>
          <cell r="G29">
            <v>82</v>
          </cell>
          <cell r="H29">
            <v>69</v>
          </cell>
          <cell r="I29">
            <v>53</v>
          </cell>
          <cell r="L29">
            <v>74</v>
          </cell>
        </row>
        <row r="30">
          <cell r="B30" t="str">
            <v>ženy</v>
          </cell>
          <cell r="C30">
            <v>72.681541993967826</v>
          </cell>
          <cell r="D30">
            <v>73</v>
          </cell>
          <cell r="E30">
            <v>56</v>
          </cell>
          <cell r="F30">
            <v>55</v>
          </cell>
          <cell r="G30">
            <v>80.665592532918495</v>
          </cell>
          <cell r="H30">
            <v>69</v>
          </cell>
          <cell r="I30">
            <v>60</v>
          </cell>
          <cell r="L30">
            <v>73</v>
          </cell>
        </row>
        <row r="31">
          <cell r="B31" t="str">
            <v>celkem</v>
          </cell>
          <cell r="C31">
            <v>72.902989262874954</v>
          </cell>
          <cell r="D31">
            <v>73.23363947320837</v>
          </cell>
          <cell r="E31">
            <v>56.70910452551621</v>
          </cell>
          <cell r="F31">
            <v>55.789101203113944</v>
          </cell>
          <cell r="G31">
            <v>80.667960734290943</v>
          </cell>
          <cell r="H31">
            <v>69</v>
          </cell>
          <cell r="I31">
            <v>59.293269230769234</v>
          </cell>
          <cell r="L31">
            <v>73.116821321584752</v>
          </cell>
        </row>
        <row r="32">
          <cell r="A32" t="str">
            <v>celkem</v>
          </cell>
          <cell r="B32" t="str">
            <v>muži</v>
          </cell>
          <cell r="C32">
            <v>69.540080396179732</v>
          </cell>
          <cell r="D32">
            <v>70.52690645819564</v>
          </cell>
          <cell r="E32">
            <v>55.134956833360484</v>
          </cell>
          <cell r="F32">
            <v>59.026051401869161</v>
          </cell>
          <cell r="G32">
            <v>72.345679012345684</v>
          </cell>
          <cell r="H32">
            <v>55.567860383199019</v>
          </cell>
          <cell r="I32">
            <v>48.02229115312489</v>
          </cell>
          <cell r="J32">
            <v>49</v>
          </cell>
          <cell r="K32">
            <v>15</v>
          </cell>
          <cell r="L32">
            <v>62.902151485302511</v>
          </cell>
        </row>
        <row r="33">
          <cell r="B33" t="str">
            <v>ženy</v>
          </cell>
          <cell r="C33">
            <v>68.006043935328094</v>
          </cell>
          <cell r="D33">
            <v>68.94554104030577</v>
          </cell>
          <cell r="E33">
            <v>56.919078185836049</v>
          </cell>
          <cell r="F33">
            <v>55</v>
          </cell>
          <cell r="G33">
            <v>78.375352396294801</v>
          </cell>
          <cell r="H33">
            <v>57.508793593576762</v>
          </cell>
          <cell r="I33">
            <v>46.715930843790829</v>
          </cell>
          <cell r="J33">
            <v>61</v>
          </cell>
          <cell r="K33">
            <v>16</v>
          </cell>
          <cell r="L33">
            <v>64.720475984071498</v>
          </cell>
        </row>
        <row r="34">
          <cell r="B34" t="str">
            <v>celkem</v>
          </cell>
          <cell r="C34">
            <v>68.543769013949557</v>
          </cell>
          <cell r="D34">
            <v>69.492093824103875</v>
          </cell>
          <cell r="E34">
            <v>56.218865873929168</v>
          </cell>
          <cell r="F34">
            <v>56.786665975426409</v>
          </cell>
          <cell r="G34">
            <v>78.184867394695786</v>
          </cell>
          <cell r="H34">
            <v>56.545878907749703</v>
          </cell>
          <cell r="I34">
            <v>47.451360808451021</v>
          </cell>
          <cell r="J34">
            <v>59.968753626926301</v>
          </cell>
          <cell r="K34">
            <v>15.525102672190762</v>
          </cell>
          <cell r="L34">
            <v>64.037541693196488</v>
          </cell>
        </row>
        <row r="35">
          <cell r="A35" t="str">
            <v>Poznámky:</v>
          </cell>
          <cell r="B35" t="str">
            <v>Uvedeny údaje ze statistiky okresů za zabezpečení celkem a bez důchodů vyplácených do ciziny</v>
          </cell>
        </row>
        <row r="36">
          <cell r="B36" t="str">
            <v>sólo  =  důchod vyplácen samostatně (bez současně vypláceného pozůstalostního důchodu)</v>
          </cell>
        </row>
        <row r="37">
          <cell r="B37" t="str">
            <v>s V    = důchod je vyplácen spolu s pozůstalostním důchodem</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 xml:space="preserve">nekrácený = starobní důchod při dosažení důchodového věku  </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2005</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38687</v>
          </cell>
          <cell r="B5" t="str">
            <v>Počet důchodců</v>
          </cell>
        </row>
        <row r="6">
          <cell r="A6" t="str">
            <v>sólo</v>
          </cell>
          <cell r="B6" t="str">
            <v>muži</v>
          </cell>
          <cell r="C6">
            <v>606883</v>
          </cell>
          <cell r="D6">
            <v>500727</v>
          </cell>
          <cell r="E6">
            <v>100332</v>
          </cell>
          <cell r="F6">
            <v>5824</v>
          </cell>
          <cell r="G6">
            <v>1284</v>
          </cell>
          <cell r="H6">
            <v>185283</v>
          </cell>
          <cell r="I6">
            <v>101062</v>
          </cell>
          <cell r="J6">
            <v>7701</v>
          </cell>
          <cell r="K6">
            <v>23871</v>
          </cell>
          <cell r="L6">
            <v>926084</v>
          </cell>
          <cell r="N6" t="str">
            <v>P_m_j</v>
          </cell>
        </row>
        <row r="7">
          <cell r="B7" t="str">
            <v>ženy</v>
          </cell>
          <cell r="C7">
            <v>779042</v>
          </cell>
          <cell r="D7">
            <v>626051</v>
          </cell>
          <cell r="E7">
            <v>145722</v>
          </cell>
          <cell r="F7">
            <v>7269</v>
          </cell>
          <cell r="G7">
            <v>6315</v>
          </cell>
          <cell r="H7">
            <v>148590</v>
          </cell>
          <cell r="I7">
            <v>79893</v>
          </cell>
          <cell r="J7">
            <v>52931</v>
          </cell>
          <cell r="K7">
            <v>28672</v>
          </cell>
          <cell r="L7">
            <v>1095443</v>
          </cell>
          <cell r="N7" t="str">
            <v>P_z_j</v>
          </cell>
        </row>
        <row r="8">
          <cell r="B8" t="str">
            <v>celkem</v>
          </cell>
          <cell r="C8">
            <v>1385925</v>
          </cell>
          <cell r="D8">
            <v>1126778</v>
          </cell>
          <cell r="E8">
            <v>246054</v>
          </cell>
          <cell r="F8">
            <v>13093</v>
          </cell>
          <cell r="G8">
            <v>7599</v>
          </cell>
          <cell r="H8">
            <v>333873</v>
          </cell>
          <cell r="I8">
            <v>180955</v>
          </cell>
          <cell r="J8">
            <v>60632</v>
          </cell>
          <cell r="K8">
            <v>52543</v>
          </cell>
          <cell r="L8">
            <v>2021527</v>
          </cell>
          <cell r="N8" t="str">
            <v>P_mz_j</v>
          </cell>
        </row>
        <row r="9">
          <cell r="A9" t="str">
            <v>s V</v>
          </cell>
          <cell r="B9" t="str">
            <v>muži</v>
          </cell>
          <cell r="C9">
            <v>72188</v>
          </cell>
          <cell r="D9">
            <v>67510</v>
          </cell>
          <cell r="E9">
            <v>4448</v>
          </cell>
          <cell r="F9">
            <v>230</v>
          </cell>
          <cell r="G9">
            <v>43</v>
          </cell>
          <cell r="H9">
            <v>8553</v>
          </cell>
          <cell r="I9">
            <v>648</v>
          </cell>
          <cell r="L9">
            <v>81432</v>
          </cell>
          <cell r="N9" t="str">
            <v>ne</v>
          </cell>
        </row>
        <row r="10">
          <cell r="B10" t="str">
            <v>ženy</v>
          </cell>
          <cell r="C10">
            <v>483966</v>
          </cell>
          <cell r="D10">
            <v>462602</v>
          </cell>
          <cell r="E10">
            <v>20390</v>
          </cell>
          <cell r="F10">
            <v>974</v>
          </cell>
          <cell r="G10">
            <v>12149</v>
          </cell>
          <cell r="H10">
            <v>42723</v>
          </cell>
          <cell r="I10">
            <v>3303</v>
          </cell>
          <cell r="L10">
            <v>542141</v>
          </cell>
          <cell r="N10" t="str">
            <v>ne</v>
          </cell>
        </row>
        <row r="11">
          <cell r="B11" t="str">
            <v>celkem</v>
          </cell>
          <cell r="C11">
            <v>556154</v>
          </cell>
          <cell r="D11">
            <v>530112</v>
          </cell>
          <cell r="E11">
            <v>24838</v>
          </cell>
          <cell r="F11">
            <v>1204</v>
          </cell>
          <cell r="G11">
            <v>12192</v>
          </cell>
          <cell r="H11">
            <v>51276</v>
          </cell>
          <cell r="I11">
            <v>3951</v>
          </cell>
          <cell r="L11">
            <v>623573</v>
          </cell>
          <cell r="N11" t="str">
            <v>ne</v>
          </cell>
        </row>
        <row r="12">
          <cell r="A12" t="str">
            <v>celkem</v>
          </cell>
          <cell r="B12" t="str">
            <v>muži</v>
          </cell>
          <cell r="C12">
            <v>679071</v>
          </cell>
          <cell r="D12">
            <v>568237</v>
          </cell>
          <cell r="E12">
            <v>104780</v>
          </cell>
          <cell r="F12">
            <v>6054</v>
          </cell>
          <cell r="G12">
            <v>1327</v>
          </cell>
          <cell r="H12">
            <v>193836</v>
          </cell>
          <cell r="I12">
            <v>101710</v>
          </cell>
          <cell r="J12">
            <v>7701</v>
          </cell>
          <cell r="K12">
            <v>23871</v>
          </cell>
          <cell r="L12">
            <v>1007516</v>
          </cell>
          <cell r="N12" t="str">
            <v>P_m_U</v>
          </cell>
        </row>
        <row r="13">
          <cell r="B13" t="str">
            <v>ženy</v>
          </cell>
          <cell r="C13">
            <v>1263008</v>
          </cell>
          <cell r="D13">
            <v>1088653</v>
          </cell>
          <cell r="E13">
            <v>166112</v>
          </cell>
          <cell r="F13">
            <v>8243</v>
          </cell>
          <cell r="G13">
            <v>18464</v>
          </cell>
          <cell r="H13">
            <v>191313</v>
          </cell>
          <cell r="I13">
            <v>83196</v>
          </cell>
          <cell r="J13">
            <v>52931</v>
          </cell>
          <cell r="K13">
            <v>28672</v>
          </cell>
          <cell r="L13">
            <v>1637584</v>
          </cell>
          <cell r="N13" t="str">
            <v>P_z_U</v>
          </cell>
        </row>
        <row r="14">
          <cell r="B14" t="str">
            <v>celkem</v>
          </cell>
          <cell r="C14">
            <v>1942079</v>
          </cell>
          <cell r="D14">
            <v>1656890</v>
          </cell>
          <cell r="E14">
            <v>270892</v>
          </cell>
          <cell r="F14">
            <v>14297</v>
          </cell>
          <cell r="G14">
            <v>19791</v>
          </cell>
          <cell r="H14">
            <v>385149</v>
          </cell>
          <cell r="I14">
            <v>184906</v>
          </cell>
          <cell r="J14">
            <v>60632</v>
          </cell>
          <cell r="K14">
            <v>52543</v>
          </cell>
          <cell r="L14">
            <v>2645100</v>
          </cell>
          <cell r="N14" t="str">
            <v>P_mz_U</v>
          </cell>
        </row>
        <row r="15">
          <cell r="B15" t="str">
            <v xml:space="preserve">Průměrná výše důchodu </v>
          </cell>
          <cell r="N15" t="str">
            <v>ne</v>
          </cell>
        </row>
        <row r="16">
          <cell r="A16" t="str">
            <v>sólo</v>
          </cell>
          <cell r="B16" t="str">
            <v>muži</v>
          </cell>
          <cell r="C16">
            <v>8671.3541226233065</v>
          </cell>
          <cell r="D16">
            <v>8860</v>
          </cell>
          <cell r="E16">
            <v>7802</v>
          </cell>
          <cell r="F16">
            <v>7406</v>
          </cell>
          <cell r="G16">
            <v>3412.6168224299067</v>
          </cell>
          <cell r="H16">
            <v>8096</v>
          </cell>
          <cell r="I16">
            <v>4861</v>
          </cell>
          <cell r="J16">
            <v>4123</v>
          </cell>
          <cell r="K16">
            <v>3761</v>
          </cell>
          <cell r="L16">
            <v>7968.5961878188155</v>
          </cell>
          <cell r="N16" t="str">
            <v>V_m_j</v>
          </cell>
        </row>
        <row r="17">
          <cell r="B17" t="str">
            <v>ženy</v>
          </cell>
          <cell r="C17">
            <v>7041.5321638627956</v>
          </cell>
          <cell r="D17">
            <v>7227</v>
          </cell>
          <cell r="E17">
            <v>6302</v>
          </cell>
          <cell r="F17">
            <v>5839</v>
          </cell>
          <cell r="G17">
            <v>3848.4232779097388</v>
          </cell>
          <cell r="H17">
            <v>6840</v>
          </cell>
          <cell r="I17">
            <v>4235</v>
          </cell>
          <cell r="J17">
            <v>5291</v>
          </cell>
          <cell r="K17">
            <v>3796</v>
          </cell>
          <cell r="L17">
            <v>6621.2083997067857</v>
          </cell>
          <cell r="N17" t="str">
            <v>V_z_j</v>
          </cell>
        </row>
        <row r="18">
          <cell r="B18" t="str">
            <v>celkem</v>
          </cell>
          <cell r="C18">
            <v>7755.2152562368092</v>
          </cell>
          <cell r="D18">
            <v>7952.6861520192979</v>
          </cell>
          <cell r="E18">
            <v>6913.6462239996099</v>
          </cell>
          <cell r="F18">
            <v>6536.0295577789657</v>
          </cell>
          <cell r="G18">
            <v>3774.7852348993288</v>
          </cell>
          <cell r="H18">
            <v>7537</v>
          </cell>
          <cell r="I18">
            <v>4584</v>
          </cell>
          <cell r="J18">
            <v>5142.6498218762372</v>
          </cell>
          <cell r="K18">
            <v>3780.0990236568146</v>
          </cell>
          <cell r="L18">
            <v>7238.4036132092224</v>
          </cell>
          <cell r="N18" t="str">
            <v>V_mz_j</v>
          </cell>
        </row>
        <row r="19">
          <cell r="A19" t="str">
            <v>s V</v>
          </cell>
          <cell r="B19" t="str">
            <v>muži</v>
          </cell>
          <cell r="C19">
            <v>9644.8516096858202</v>
          </cell>
          <cell r="D19">
            <v>9683</v>
          </cell>
          <cell r="E19">
            <v>9116</v>
          </cell>
          <cell r="F19">
            <v>8675</v>
          </cell>
          <cell r="G19">
            <v>5818.604651162791</v>
          </cell>
          <cell r="H19">
            <v>9594</v>
          </cell>
          <cell r="I19">
            <v>6288</v>
          </cell>
          <cell r="L19">
            <v>9611</v>
          </cell>
          <cell r="N19" t="str">
            <v>ne</v>
          </cell>
        </row>
        <row r="20">
          <cell r="B20" t="str">
            <v>ženy</v>
          </cell>
          <cell r="C20">
            <v>8569.6681006516992</v>
          </cell>
          <cell r="D20">
            <v>8589</v>
          </cell>
          <cell r="E20">
            <v>8174</v>
          </cell>
          <cell r="F20">
            <v>7671</v>
          </cell>
          <cell r="G20">
            <v>7052.7180014816031</v>
          </cell>
          <cell r="H20">
            <v>8309</v>
          </cell>
          <cell r="I20">
            <v>6430</v>
          </cell>
          <cell r="L20">
            <v>8502</v>
          </cell>
          <cell r="N20" t="str">
            <v>ne</v>
          </cell>
        </row>
        <row r="21">
          <cell r="B21" t="str">
            <v>celkem</v>
          </cell>
          <cell r="C21">
            <v>8709.2253944051463</v>
          </cell>
          <cell r="D21">
            <v>8728.3213886876729</v>
          </cell>
          <cell r="E21">
            <v>8342.6937756663174</v>
          </cell>
          <cell r="F21">
            <v>7862.7940199335544</v>
          </cell>
          <cell r="G21">
            <v>7048.3654035433074</v>
          </cell>
          <cell r="H21">
            <v>8523.3420898666045</v>
          </cell>
          <cell r="I21">
            <v>6406.710706150342</v>
          </cell>
          <cell r="L21">
            <v>8646.8236020481963</v>
          </cell>
          <cell r="N21" t="str">
            <v>ne</v>
          </cell>
        </row>
        <row r="22">
          <cell r="A22" t="str">
            <v>celkem</v>
          </cell>
          <cell r="B22" t="str">
            <v>muži</v>
          </cell>
          <cell r="C22">
            <v>8774.840851692974</v>
          </cell>
          <cell r="D22">
            <v>8957.7773886600135</v>
          </cell>
          <cell r="E22">
            <v>7857.7804161099448</v>
          </cell>
          <cell r="F22">
            <v>7454.2111000991081</v>
          </cell>
          <cell r="G22">
            <v>3490.5802562170311</v>
          </cell>
          <cell r="H22">
            <v>8162.0991456695347</v>
          </cell>
          <cell r="I22">
            <v>4870.091495428178</v>
          </cell>
          <cell r="J22">
            <v>4123</v>
          </cell>
          <cell r="K22">
            <v>3761</v>
          </cell>
          <cell r="L22">
            <v>8101.3247293343229</v>
          </cell>
          <cell r="N22" t="str">
            <v>V_m_U</v>
          </cell>
        </row>
        <row r="23">
          <cell r="B23" t="str">
            <v>ženy</v>
          </cell>
          <cell r="C23">
            <v>7627.0912709974918</v>
          </cell>
          <cell r="D23">
            <v>7805.7555116276717</v>
          </cell>
          <cell r="E23">
            <v>6531.7852051627815</v>
          </cell>
          <cell r="F23">
            <v>6055.4707024141699</v>
          </cell>
          <cell r="G23">
            <v>5956.7950606585791</v>
          </cell>
          <cell r="H23">
            <v>7168.0492543632681</v>
          </cell>
          <cell r="I23">
            <v>4322.1446343574207</v>
          </cell>
          <cell r="J23">
            <v>5291</v>
          </cell>
          <cell r="K23">
            <v>3796</v>
          </cell>
          <cell r="L23">
            <v>7243.8980553058655</v>
          </cell>
          <cell r="N23" t="str">
            <v>V_z_U</v>
          </cell>
        </row>
        <row r="24">
          <cell r="B24" t="str">
            <v>celkem</v>
          </cell>
          <cell r="C24">
            <v>8028.4155505517538</v>
          </cell>
          <cell r="D24">
            <v>8200.8459855512428</v>
          </cell>
          <cell r="E24">
            <v>7044.6751325251389</v>
          </cell>
          <cell r="F24">
            <v>6647.7609988109398</v>
          </cell>
          <cell r="G24">
            <v>5791.4336819766559</v>
          </cell>
          <cell r="H24">
            <v>7668.3300670649542</v>
          </cell>
          <cell r="I24">
            <v>4623.5500794998543</v>
          </cell>
          <cell r="J24">
            <v>5142.6498218762372</v>
          </cell>
          <cell r="K24">
            <v>3780.0990236568146</v>
          </cell>
          <cell r="L24">
            <v>7570.4910358776606</v>
          </cell>
          <cell r="N24" t="str">
            <v>V_mz_U</v>
          </cell>
        </row>
        <row r="25">
          <cell r="B25" t="str">
            <v xml:space="preserve">průměrný věk důchodců </v>
          </cell>
        </row>
        <row r="26">
          <cell r="A26" t="str">
            <v>sólo</v>
          </cell>
          <cell r="B26" t="str">
            <v>muži</v>
          </cell>
          <cell r="C26">
            <v>68.998342349349045</v>
          </cell>
          <cell r="D26">
            <v>70</v>
          </cell>
          <cell r="E26">
            <v>63</v>
          </cell>
          <cell r="F26">
            <v>61</v>
          </cell>
          <cell r="G26">
            <v>71.94859813084112</v>
          </cell>
          <cell r="H26">
            <v>55</v>
          </cell>
          <cell r="I26">
            <v>49</v>
          </cell>
          <cell r="J26">
            <v>51</v>
          </cell>
          <cell r="K26">
            <v>16</v>
          </cell>
          <cell r="L26">
            <v>62.345037815144195</v>
          </cell>
        </row>
        <row r="27">
          <cell r="B27" t="str">
            <v>ženy</v>
          </cell>
          <cell r="C27">
            <v>64.986984013698873</v>
          </cell>
          <cell r="D27">
            <v>67</v>
          </cell>
          <cell r="E27">
            <v>59</v>
          </cell>
          <cell r="F27">
            <v>57</v>
          </cell>
          <cell r="G27">
            <v>75.430878859857486</v>
          </cell>
          <cell r="H27">
            <v>54</v>
          </cell>
          <cell r="I27">
            <v>47</v>
          </cell>
          <cell r="J27">
            <v>59</v>
          </cell>
          <cell r="K27">
            <v>17</v>
          </cell>
          <cell r="L27">
            <v>61.000780506151393</v>
          </cell>
        </row>
        <row r="28">
          <cell r="B28" t="str">
            <v>celkem</v>
          </cell>
          <cell r="C28">
            <v>66.743518588668223</v>
          </cell>
          <cell r="D28">
            <v>68.333165006771523</v>
          </cell>
          <cell r="E28">
            <v>60.631056597332289</v>
          </cell>
          <cell r="F28">
            <v>58.779271366378978</v>
          </cell>
          <cell r="G28">
            <v>74.842479273588637</v>
          </cell>
          <cell r="H28">
            <v>54</v>
          </cell>
          <cell r="I28">
            <v>48</v>
          </cell>
          <cell r="J28">
            <v>57.983902889563268</v>
          </cell>
          <cell r="K28">
            <v>16.545686390194696</v>
          </cell>
          <cell r="L28">
            <v>61.514472970185409</v>
          </cell>
        </row>
        <row r="29">
          <cell r="A29" t="str">
            <v>s V</v>
          </cell>
          <cell r="B29" t="str">
            <v>muži</v>
          </cell>
          <cell r="C29">
            <v>76.151188563196101</v>
          </cell>
          <cell r="D29">
            <v>77</v>
          </cell>
          <cell r="E29">
            <v>64</v>
          </cell>
          <cell r="F29">
            <v>62</v>
          </cell>
          <cell r="G29">
            <v>79.465116279069761</v>
          </cell>
          <cell r="H29">
            <v>69</v>
          </cell>
          <cell r="I29">
            <v>55</v>
          </cell>
          <cell r="L29">
            <v>75</v>
          </cell>
        </row>
        <row r="30">
          <cell r="B30" t="str">
            <v>ženy</v>
          </cell>
          <cell r="C30">
            <v>74.333820970894649</v>
          </cell>
          <cell r="D30">
            <v>75</v>
          </cell>
          <cell r="E30">
            <v>60</v>
          </cell>
          <cell r="F30">
            <v>58</v>
          </cell>
          <cell r="G30">
            <v>81.138036052349989</v>
          </cell>
          <cell r="H30">
            <v>70</v>
          </cell>
          <cell r="I30">
            <v>59</v>
          </cell>
          <cell r="L30">
            <v>74</v>
          </cell>
        </row>
        <row r="31">
          <cell r="B31" t="str">
            <v>celkem</v>
          </cell>
          <cell r="C31">
            <v>74.569712705473663</v>
          </cell>
          <cell r="D31">
            <v>75.254700893396119</v>
          </cell>
          <cell r="E31">
            <v>60.716321765037442</v>
          </cell>
          <cell r="F31">
            <v>58.7641196013289</v>
          </cell>
          <cell r="G31">
            <v>81.132135826771659</v>
          </cell>
          <cell r="H31">
            <v>69.833196817224433</v>
          </cell>
          <cell r="I31">
            <v>58.343963553530749</v>
          </cell>
          <cell r="L31">
            <v>74.13058936163047</v>
          </cell>
        </row>
        <row r="32">
          <cell r="A32" t="str">
            <v>celkem</v>
          </cell>
          <cell r="B32" t="str">
            <v>muži</v>
          </cell>
          <cell r="C32">
            <v>69.758718896845835</v>
          </cell>
          <cell r="D32">
            <v>70.831642430887115</v>
          </cell>
          <cell r="E32">
            <v>63.04245084939874</v>
          </cell>
          <cell r="F32">
            <v>61.037991410637595</v>
          </cell>
          <cell r="G32">
            <v>72.192162773172569</v>
          </cell>
          <cell r="H32">
            <v>55.617749024948928</v>
          </cell>
          <cell r="I32">
            <v>49.038226329761088</v>
          </cell>
          <cell r="J32">
            <v>51</v>
          </cell>
          <cell r="K32">
            <v>16</v>
          </cell>
          <cell r="L32">
            <v>63.386743237824511</v>
          </cell>
        </row>
        <row r="33">
          <cell r="B33" t="str">
            <v>ženy</v>
          </cell>
          <cell r="C33">
            <v>68.568553801717798</v>
          </cell>
          <cell r="D33">
            <v>70.399445002218343</v>
          </cell>
          <cell r="E33">
            <v>59.122748507031403</v>
          </cell>
          <cell r="F33">
            <v>57.118160863763194</v>
          </cell>
          <cell r="G33">
            <v>79.186091854419416</v>
          </cell>
          <cell r="H33">
            <v>57.573034765018583</v>
          </cell>
          <cell r="I33">
            <v>47.476417135439206</v>
          </cell>
          <cell r="J33">
            <v>59</v>
          </cell>
          <cell r="K33">
            <v>17</v>
          </cell>
          <cell r="L33">
            <v>65.321322753519823</v>
          </cell>
        </row>
        <row r="34">
          <cell r="B34" t="str">
            <v>celkem</v>
          </cell>
          <cell r="C34">
            <v>68.98470916991532</v>
          </cell>
          <cell r="D34">
            <v>70.547668825329382</v>
          </cell>
          <cell r="E34">
            <v>60.638874533024229</v>
          </cell>
          <cell r="F34">
            <v>58.777995383646918</v>
          </cell>
          <cell r="G34">
            <v>78.717144156434742</v>
          </cell>
          <cell r="H34">
            <v>56.588987638550279</v>
          </cell>
          <cell r="I34">
            <v>48.33551101640834</v>
          </cell>
          <cell r="J34">
            <v>57.983902889563268</v>
          </cell>
          <cell r="K34">
            <v>16.545686390194696</v>
          </cell>
          <cell r="L34">
            <v>64.584443310271823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2008</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39783</v>
          </cell>
          <cell r="B5" t="str">
            <v>Počet důchodců</v>
          </cell>
        </row>
        <row r="6">
          <cell r="A6" t="str">
            <v>sólo</v>
          </cell>
          <cell r="B6" t="str">
            <v>muži</v>
          </cell>
          <cell r="C6">
            <v>656951</v>
          </cell>
          <cell r="D6">
            <v>520193</v>
          </cell>
          <cell r="E6">
            <v>134800</v>
          </cell>
          <cell r="F6">
            <v>1958</v>
          </cell>
          <cell r="G6">
            <v>1491</v>
          </cell>
          <cell r="H6">
            <v>181090</v>
          </cell>
          <cell r="I6">
            <v>112343</v>
          </cell>
          <cell r="J6">
            <v>7506</v>
          </cell>
          <cell r="K6">
            <v>21253</v>
          </cell>
          <cell r="L6">
            <v>980634</v>
          </cell>
          <cell r="N6" t="str">
            <v>P_m_j</v>
          </cell>
        </row>
        <row r="7">
          <cell r="B7" t="str">
            <v>ženy</v>
          </cell>
          <cell r="C7">
            <v>827584</v>
          </cell>
          <cell r="D7">
            <v>642408</v>
          </cell>
          <cell r="E7">
            <v>183381</v>
          </cell>
          <cell r="F7">
            <v>1795</v>
          </cell>
          <cell r="G7">
            <v>5111</v>
          </cell>
          <cell r="H7">
            <v>146811</v>
          </cell>
          <cell r="I7">
            <v>94334</v>
          </cell>
          <cell r="J7">
            <v>44001</v>
          </cell>
          <cell r="K7">
            <v>26501</v>
          </cell>
          <cell r="L7">
            <v>1144342</v>
          </cell>
          <cell r="N7" t="str">
            <v>P_z_j</v>
          </cell>
        </row>
        <row r="8">
          <cell r="B8" t="str">
            <v>celkem</v>
          </cell>
          <cell r="C8">
            <v>1484535</v>
          </cell>
          <cell r="D8">
            <v>1162601</v>
          </cell>
          <cell r="E8">
            <v>318181</v>
          </cell>
          <cell r="F8">
            <v>3753</v>
          </cell>
          <cell r="G8">
            <v>6602</v>
          </cell>
          <cell r="H8">
            <v>327901</v>
          </cell>
          <cell r="I8">
            <v>206677</v>
          </cell>
          <cell r="J8">
            <v>51507</v>
          </cell>
          <cell r="K8">
            <v>47754</v>
          </cell>
          <cell r="L8">
            <v>2124976</v>
          </cell>
          <cell r="N8" t="str">
            <v>P_mz_j</v>
          </cell>
        </row>
        <row r="9">
          <cell r="A9" t="str">
            <v>s V</v>
          </cell>
          <cell r="B9" t="str">
            <v>muži</v>
          </cell>
          <cell r="C9">
            <v>76325</v>
          </cell>
          <cell r="D9">
            <v>69423</v>
          </cell>
          <cell r="E9">
            <v>6774</v>
          </cell>
          <cell r="F9">
            <v>128</v>
          </cell>
          <cell r="G9">
            <v>62</v>
          </cell>
          <cell r="H9">
            <v>8588</v>
          </cell>
          <cell r="I9">
            <v>856</v>
          </cell>
          <cell r="L9">
            <v>85831</v>
          </cell>
          <cell r="N9" t="str">
            <v>ne</v>
          </cell>
        </row>
        <row r="10">
          <cell r="B10" t="str">
            <v>ženy</v>
          </cell>
          <cell r="C10">
            <v>488670</v>
          </cell>
          <cell r="D10">
            <v>458703</v>
          </cell>
          <cell r="E10">
            <v>29460</v>
          </cell>
          <cell r="F10">
            <v>507</v>
          </cell>
          <cell r="G10">
            <v>9811</v>
          </cell>
          <cell r="H10">
            <v>41234</v>
          </cell>
          <cell r="I10">
            <v>3489</v>
          </cell>
          <cell r="L10">
            <v>543204</v>
          </cell>
          <cell r="N10" t="str">
            <v>ne</v>
          </cell>
        </row>
        <row r="11">
          <cell r="B11" t="str">
            <v>celkem</v>
          </cell>
          <cell r="C11">
            <v>564995</v>
          </cell>
          <cell r="D11">
            <v>528126</v>
          </cell>
          <cell r="E11">
            <v>36234</v>
          </cell>
          <cell r="F11">
            <v>635</v>
          </cell>
          <cell r="G11">
            <v>9873</v>
          </cell>
          <cell r="H11">
            <v>49822</v>
          </cell>
          <cell r="I11">
            <v>4345</v>
          </cell>
          <cell r="L11">
            <v>629035</v>
          </cell>
          <cell r="N11" t="str">
            <v>ne</v>
          </cell>
        </row>
        <row r="12">
          <cell r="A12" t="str">
            <v>celkem</v>
          </cell>
          <cell r="B12" t="str">
            <v>muži</v>
          </cell>
          <cell r="C12">
            <v>733276</v>
          </cell>
          <cell r="D12">
            <v>589616</v>
          </cell>
          <cell r="E12">
            <v>141574</v>
          </cell>
          <cell r="F12">
            <v>2086</v>
          </cell>
          <cell r="G12">
            <v>1553</v>
          </cell>
          <cell r="H12">
            <v>189678</v>
          </cell>
          <cell r="I12">
            <v>113199</v>
          </cell>
          <cell r="J12">
            <v>7506</v>
          </cell>
          <cell r="K12">
            <v>21253</v>
          </cell>
          <cell r="L12">
            <v>1066465</v>
          </cell>
          <cell r="N12" t="str">
            <v>P_m_U</v>
          </cell>
        </row>
        <row r="13">
          <cell r="B13" t="str">
            <v>ženy</v>
          </cell>
          <cell r="C13">
            <v>1316254</v>
          </cell>
          <cell r="D13">
            <v>1101111</v>
          </cell>
          <cell r="E13">
            <v>212841</v>
          </cell>
          <cell r="F13">
            <v>2302</v>
          </cell>
          <cell r="G13">
            <v>14922</v>
          </cell>
          <cell r="H13">
            <v>188045</v>
          </cell>
          <cell r="I13">
            <v>97823</v>
          </cell>
          <cell r="J13">
            <v>44001</v>
          </cell>
          <cell r="K13">
            <v>26501</v>
          </cell>
          <cell r="L13">
            <v>1687546</v>
          </cell>
          <cell r="N13" t="str">
            <v>P_z_U</v>
          </cell>
        </row>
        <row r="14">
          <cell r="B14" t="str">
            <v>celkem</v>
          </cell>
          <cell r="C14">
            <v>2049530</v>
          </cell>
          <cell r="D14">
            <v>1690727</v>
          </cell>
          <cell r="E14">
            <v>354415</v>
          </cell>
          <cell r="F14">
            <v>4388</v>
          </cell>
          <cell r="G14">
            <v>16475</v>
          </cell>
          <cell r="H14">
            <v>377723</v>
          </cell>
          <cell r="I14">
            <v>211022</v>
          </cell>
          <cell r="J14">
            <v>51507</v>
          </cell>
          <cell r="K14">
            <v>47754</v>
          </cell>
          <cell r="L14">
            <v>2754011</v>
          </cell>
          <cell r="N14" t="str">
            <v>P_mz_U</v>
          </cell>
        </row>
        <row r="15">
          <cell r="B15" t="str">
            <v xml:space="preserve">Průměrná výše důchodu </v>
          </cell>
          <cell r="N15" t="str">
            <v>ne</v>
          </cell>
        </row>
        <row r="16">
          <cell r="A16" t="str">
            <v>sólo</v>
          </cell>
          <cell r="B16" t="str">
            <v>muži</v>
          </cell>
          <cell r="C16">
            <v>10728.258851877841</v>
          </cell>
          <cell r="D16">
            <v>11036</v>
          </cell>
          <cell r="E16">
            <v>9565</v>
          </cell>
          <cell r="F16">
            <v>9067</v>
          </cell>
          <cell r="G16">
            <v>4238.975855130785</v>
          </cell>
          <cell r="H16">
            <v>9943</v>
          </cell>
          <cell r="I16">
            <v>6193</v>
          </cell>
          <cell r="J16">
            <v>5412</v>
          </cell>
          <cell r="K16">
            <v>4960</v>
          </cell>
          <cell r="L16">
            <v>9888.134480346389</v>
          </cell>
          <cell r="N16" t="str">
            <v>V_m_j</v>
          </cell>
        </row>
        <row r="17">
          <cell r="B17" t="str">
            <v>ženy</v>
          </cell>
          <cell r="C17">
            <v>8799.1202850707596</v>
          </cell>
          <cell r="D17">
            <v>9094</v>
          </cell>
          <cell r="E17">
            <v>7783</v>
          </cell>
          <cell r="F17">
            <v>7106</v>
          </cell>
          <cell r="G17">
            <v>4633.9833692036782</v>
          </cell>
          <cell r="H17">
            <v>8588</v>
          </cell>
          <cell r="I17">
            <v>5535</v>
          </cell>
          <cell r="J17">
            <v>6577</v>
          </cell>
          <cell r="K17">
            <v>5013</v>
          </cell>
          <cell r="L17">
            <v>8311.2809649562805</v>
          </cell>
          <cell r="N17" t="str">
            <v>V_z_j</v>
          </cell>
        </row>
        <row r="18">
          <cell r="B18" t="str">
            <v>celkem</v>
          </cell>
          <cell r="C18">
            <v>9652.8216195643745</v>
          </cell>
          <cell r="D18">
            <v>9962.9264898275505</v>
          </cell>
          <cell r="E18">
            <v>8537.9589698944947</v>
          </cell>
          <cell r="F18">
            <v>8129.0849986677322</v>
          </cell>
          <cell r="G18">
            <v>4544.7746137534077</v>
          </cell>
          <cell r="H18">
            <v>9337</v>
          </cell>
          <cell r="I18">
            <v>5893</v>
          </cell>
          <cell r="J18">
            <v>6407.2271535907739</v>
          </cell>
          <cell r="K18">
            <v>4989.4122586589601</v>
          </cell>
          <cell r="L18">
            <v>9039.1036515235937</v>
          </cell>
          <cell r="N18" t="str">
            <v>V_mz_j</v>
          </cell>
        </row>
        <row r="19">
          <cell r="A19" t="str">
            <v>s V</v>
          </cell>
          <cell r="B19" t="str">
            <v>muži</v>
          </cell>
          <cell r="C19">
            <v>11899.585129380937</v>
          </cell>
          <cell r="D19">
            <v>11985</v>
          </cell>
          <cell r="E19">
            <v>11050</v>
          </cell>
          <cell r="F19">
            <v>10535</v>
          </cell>
          <cell r="G19">
            <v>6301.3548387096771</v>
          </cell>
          <cell r="H19">
            <v>11799</v>
          </cell>
          <cell r="I19">
            <v>8013</v>
          </cell>
          <cell r="L19">
            <v>11847</v>
          </cell>
          <cell r="N19" t="str">
            <v>ne</v>
          </cell>
        </row>
        <row r="20">
          <cell r="B20" t="str">
            <v>ženy</v>
          </cell>
          <cell r="C20">
            <v>10625.400435876973</v>
          </cell>
          <cell r="D20">
            <v>10674</v>
          </cell>
          <cell r="E20">
            <v>9890</v>
          </cell>
          <cell r="F20">
            <v>9387</v>
          </cell>
          <cell r="G20">
            <v>8619.88360004077</v>
          </cell>
          <cell r="H20">
            <v>10315</v>
          </cell>
          <cell r="I20">
            <v>8018</v>
          </cell>
          <cell r="L20">
            <v>10549</v>
          </cell>
          <cell r="N20" t="str">
            <v>ne</v>
          </cell>
        </row>
        <row r="21">
          <cell r="B21" t="str">
            <v>celkem</v>
          </cell>
          <cell r="C21">
            <v>10797.529652474801</v>
          </cell>
          <cell r="D21">
            <v>10846.33302848184</v>
          </cell>
          <cell r="E21">
            <v>10106.8637191588</v>
          </cell>
          <cell r="F21">
            <v>9618.4078740157474</v>
          </cell>
          <cell r="G21">
            <v>8605.3238124177042</v>
          </cell>
          <cell r="H21">
            <v>10570.802496888924</v>
          </cell>
          <cell r="I21">
            <v>8017.0149597238205</v>
          </cell>
          <cell r="L21">
            <v>10726.11039608289</v>
          </cell>
          <cell r="N21" t="str">
            <v>ne</v>
          </cell>
        </row>
        <row r="22">
          <cell r="A22" t="str">
            <v>celkem</v>
          </cell>
          <cell r="B22" t="str">
            <v>muži</v>
          </cell>
          <cell r="C22">
            <v>10850.179490396522</v>
          </cell>
          <cell r="D22">
            <v>11147.737854807197</v>
          </cell>
          <cell r="E22">
            <v>9636.0539364572596</v>
          </cell>
          <cell r="F22">
            <v>9157.0786193672102</v>
          </cell>
          <cell r="G22">
            <v>4321.311654861559</v>
          </cell>
          <cell r="H22">
            <v>10027.033614863083</v>
          </cell>
          <cell r="I22">
            <v>6206.7626657479304</v>
          </cell>
          <cell r="J22">
            <v>5412</v>
          </cell>
          <cell r="K22">
            <v>4960</v>
          </cell>
          <cell r="L22">
            <v>10045.764583929149</v>
          </cell>
          <cell r="N22" t="str">
            <v>V_m_U</v>
          </cell>
        </row>
        <row r="23">
          <cell r="B23" t="str">
            <v>ženy</v>
          </cell>
          <cell r="C23">
            <v>9477.1416405952041</v>
          </cell>
          <cell r="D23">
            <v>9752.1995275680656</v>
          </cell>
          <cell r="E23">
            <v>8074.6365737804281</v>
          </cell>
          <cell r="F23">
            <v>7608.3748913987838</v>
          </cell>
          <cell r="G23">
            <v>7254.65534110709</v>
          </cell>
          <cell r="H23">
            <v>8966.6918982158531</v>
          </cell>
          <cell r="I23">
            <v>5623.5598172208993</v>
          </cell>
          <cell r="J23">
            <v>6577</v>
          </cell>
          <cell r="K23">
            <v>5013</v>
          </cell>
          <cell r="L23">
            <v>9031.5378087471399</v>
          </cell>
          <cell r="N23" t="str">
            <v>V_z_U</v>
          </cell>
        </row>
        <row r="24">
          <cell r="B24" t="str">
            <v>celkem</v>
          </cell>
          <cell r="C24">
            <v>9968.3838777670971</v>
          </cell>
          <cell r="D24">
            <v>10238.87284996336</v>
          </cell>
          <cell r="E24">
            <v>8698.3576400547372</v>
          </cell>
          <cell r="F24">
            <v>8344.6091613491335</v>
          </cell>
          <cell r="G24">
            <v>6978.146525037936</v>
          </cell>
          <cell r="H24">
            <v>9499.1548303915824</v>
          </cell>
          <cell r="I24">
            <v>5936.408616163244</v>
          </cell>
          <cell r="J24">
            <v>6407.2271535907739</v>
          </cell>
          <cell r="K24">
            <v>4989.4122586589601</v>
          </cell>
          <cell r="L24">
            <v>9424.2876408264165</v>
          </cell>
          <cell r="N24" t="str">
            <v>V_mz_U</v>
          </cell>
        </row>
        <row r="25">
          <cell r="B25" t="str">
            <v xml:space="preserve">průměrný věk důchodců </v>
          </cell>
        </row>
        <row r="26">
          <cell r="A26" t="str">
            <v>sólo</v>
          </cell>
          <cell r="B26" t="str">
            <v>muži</v>
          </cell>
          <cell r="C26">
            <v>68.994122849344933</v>
          </cell>
          <cell r="D26">
            <v>70</v>
          </cell>
          <cell r="E26">
            <v>64</v>
          </cell>
          <cell r="F26">
            <v>65</v>
          </cell>
          <cell r="G26">
            <v>73.231388329979879</v>
          </cell>
          <cell r="H26">
            <v>55</v>
          </cell>
          <cell r="I26">
            <v>50</v>
          </cell>
          <cell r="J26">
            <v>52</v>
          </cell>
          <cell r="K26">
            <v>16</v>
          </cell>
          <cell r="L26">
            <v>62.800828851538903</v>
          </cell>
        </row>
        <row r="27">
          <cell r="B27" t="str">
            <v>ženy</v>
          </cell>
          <cell r="C27">
            <v>65.985850378934344</v>
          </cell>
          <cell r="D27">
            <v>68</v>
          </cell>
          <cell r="E27">
            <v>61</v>
          </cell>
          <cell r="F27">
            <v>61</v>
          </cell>
          <cell r="G27">
            <v>75.875953825083158</v>
          </cell>
          <cell r="H27">
            <v>54</v>
          </cell>
          <cell r="I27">
            <v>47</v>
          </cell>
          <cell r="J27">
            <v>58</v>
          </cell>
          <cell r="K27">
            <v>17</v>
          </cell>
          <cell r="L27">
            <v>61.809624220731216</v>
          </cell>
        </row>
        <row r="28">
          <cell r="B28" t="str">
            <v>celkem</v>
          </cell>
          <cell r="C28">
            <v>67.317100640941433</v>
          </cell>
          <cell r="D28">
            <v>68.894877950388832</v>
          </cell>
          <cell r="E28">
            <v>62.270974696792081</v>
          </cell>
          <cell r="F28">
            <v>63.086863842259525</v>
          </cell>
          <cell r="G28">
            <v>75.278703423205087</v>
          </cell>
          <cell r="H28">
            <v>55</v>
          </cell>
          <cell r="I28">
            <v>49</v>
          </cell>
          <cell r="J28">
            <v>57.125633409051197</v>
          </cell>
          <cell r="K28">
            <v>16.55494827658416</v>
          </cell>
          <cell r="L28">
            <v>62.372051731407787</v>
          </cell>
        </row>
        <row r="29">
          <cell r="A29" t="str">
            <v>s V</v>
          </cell>
          <cell r="B29" t="str">
            <v>muži</v>
          </cell>
          <cell r="C29">
            <v>76.005280052407471</v>
          </cell>
          <cell r="D29">
            <v>77</v>
          </cell>
          <cell r="E29">
            <v>66</v>
          </cell>
          <cell r="F29">
            <v>66</v>
          </cell>
          <cell r="G29">
            <v>77.645161290322577</v>
          </cell>
          <cell r="H29">
            <v>70</v>
          </cell>
          <cell r="I29">
            <v>57</v>
          </cell>
          <cell r="L29">
            <v>75</v>
          </cell>
        </row>
        <row r="30">
          <cell r="B30" t="str">
            <v>ženy</v>
          </cell>
          <cell r="C30">
            <v>75.142507213456938</v>
          </cell>
          <cell r="D30">
            <v>76</v>
          </cell>
          <cell r="E30">
            <v>62</v>
          </cell>
          <cell r="F30">
            <v>63</v>
          </cell>
          <cell r="G30">
            <v>82.533482825400057</v>
          </cell>
          <cell r="H30">
            <v>71</v>
          </cell>
          <cell r="I30">
            <v>58</v>
          </cell>
          <cell r="L30">
            <v>75</v>
          </cell>
        </row>
        <row r="31">
          <cell r="B31" t="str">
            <v>celkem</v>
          </cell>
          <cell r="C31">
            <v>75.259058929725043</v>
          </cell>
          <cell r="D31">
            <v>76.131451585417111</v>
          </cell>
          <cell r="E31">
            <v>62.747805928133801</v>
          </cell>
          <cell r="F31">
            <v>63.604724409448821</v>
          </cell>
          <cell r="G31">
            <v>82.502785374253008</v>
          </cell>
          <cell r="H31">
            <v>70.8276263498053</v>
          </cell>
          <cell r="I31">
            <v>57.802991944764095</v>
          </cell>
          <cell r="L31">
            <v>75</v>
          </cell>
        </row>
        <row r="32">
          <cell r="A32" t="str">
            <v>celkem</v>
          </cell>
          <cell r="B32" t="str">
            <v>muži</v>
          </cell>
          <cell r="C32">
            <v>69.723897959295002</v>
          </cell>
          <cell r="D32">
            <v>70.824199139779111</v>
          </cell>
          <cell r="E32">
            <v>64.095695537316175</v>
          </cell>
          <cell r="F32">
            <v>65.061361457334613</v>
          </cell>
          <cell r="G32">
            <v>73.407598197037984</v>
          </cell>
          <cell r="H32">
            <v>55.679150982190869</v>
          </cell>
          <cell r="I32">
            <v>50.052933329799735</v>
          </cell>
          <cell r="J32">
            <v>52</v>
          </cell>
          <cell r="K32">
            <v>16</v>
          </cell>
          <cell r="L32">
            <v>63.800028130318388</v>
          </cell>
        </row>
        <row r="33">
          <cell r="B33" t="str">
            <v>ženy</v>
          </cell>
          <cell r="C33">
            <v>69.385333681796979</v>
          </cell>
          <cell r="D33">
            <v>71.332655835787676</v>
          </cell>
          <cell r="E33">
            <v>61.138413181670828</v>
          </cell>
          <cell r="F33">
            <v>61.440486533449175</v>
          </cell>
          <cell r="G33">
            <v>80.253183219407589</v>
          </cell>
          <cell r="H33">
            <v>57.727714110984074</v>
          </cell>
          <cell r="I33">
            <v>47.39233104689081</v>
          </cell>
          <cell r="J33">
            <v>58</v>
          </cell>
          <cell r="K33">
            <v>17</v>
          </cell>
          <cell r="L33">
            <v>66.00765253213838</v>
          </cell>
        </row>
        <row r="34">
          <cell r="B34" t="str">
            <v>celkem</v>
          </cell>
          <cell r="C34">
            <v>69.50646440891326</v>
          </cell>
          <cell r="D34">
            <v>71.155339093774458</v>
          </cell>
          <cell r="E34">
            <v>62.319724052311557</v>
          </cell>
          <cell r="F34">
            <v>63.161804922515955</v>
          </cell>
          <cell r="G34">
            <v>79.60789074355084</v>
          </cell>
          <cell r="H34">
            <v>56.699004296799508</v>
          </cell>
          <cell r="I34">
            <v>48.81956383694591</v>
          </cell>
          <cell r="J34">
            <v>57.125633409051197</v>
          </cell>
          <cell r="K34">
            <v>16.55494827658416</v>
          </cell>
          <cell r="L34">
            <v>65.152770631635093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2009</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40148</v>
          </cell>
          <cell r="B5" t="str">
            <v>Počet důchodců</v>
          </cell>
        </row>
        <row r="6">
          <cell r="A6" t="str">
            <v>sólo</v>
          </cell>
          <cell r="B6" t="str">
            <v>muži</v>
          </cell>
          <cell r="C6">
            <v>682725</v>
          </cell>
          <cell r="D6">
            <v>530924</v>
          </cell>
          <cell r="E6">
            <v>150175</v>
          </cell>
          <cell r="F6">
            <v>1626</v>
          </cell>
          <cell r="G6">
            <v>1553</v>
          </cell>
          <cell r="H6">
            <v>176558</v>
          </cell>
          <cell r="I6">
            <v>113568</v>
          </cell>
          <cell r="J6">
            <v>7438</v>
          </cell>
          <cell r="K6">
            <v>20680</v>
          </cell>
          <cell r="L6">
            <v>1002522</v>
          </cell>
          <cell r="N6" t="str">
            <v>P_m_j</v>
          </cell>
        </row>
        <row r="7">
          <cell r="B7" t="str">
            <v>ženy</v>
          </cell>
          <cell r="C7">
            <v>843970</v>
          </cell>
          <cell r="D7">
            <v>642046</v>
          </cell>
          <cell r="E7">
            <v>200654</v>
          </cell>
          <cell r="F7">
            <v>1270</v>
          </cell>
          <cell r="G7">
            <v>4764</v>
          </cell>
          <cell r="H7">
            <v>144881</v>
          </cell>
          <cell r="I7">
            <v>97808</v>
          </cell>
          <cell r="J7">
            <v>41843</v>
          </cell>
          <cell r="K7">
            <v>26118</v>
          </cell>
          <cell r="L7">
            <v>1159384</v>
          </cell>
          <cell r="N7" t="str">
            <v>P_z_j</v>
          </cell>
        </row>
        <row r="8">
          <cell r="B8" t="str">
            <v>celkem</v>
          </cell>
          <cell r="C8">
            <v>1526695</v>
          </cell>
          <cell r="D8">
            <v>1172970</v>
          </cell>
          <cell r="E8">
            <v>350829</v>
          </cell>
          <cell r="F8">
            <v>2896</v>
          </cell>
          <cell r="G8">
            <v>6317</v>
          </cell>
          <cell r="H8">
            <v>321439</v>
          </cell>
          <cell r="I8">
            <v>211376</v>
          </cell>
          <cell r="J8">
            <v>49281</v>
          </cell>
          <cell r="K8">
            <v>46798</v>
          </cell>
          <cell r="L8">
            <v>2161906</v>
          </cell>
          <cell r="N8" t="str">
            <v>P_mz_j</v>
          </cell>
        </row>
        <row r="9">
          <cell r="A9" t="str">
            <v>s V</v>
          </cell>
          <cell r="B9" t="str">
            <v>muži</v>
          </cell>
          <cell r="C9">
            <v>77640</v>
          </cell>
          <cell r="D9">
            <v>69772</v>
          </cell>
          <cell r="E9">
            <v>7758</v>
          </cell>
          <cell r="F9">
            <v>110</v>
          </cell>
          <cell r="G9">
            <v>60</v>
          </cell>
          <cell r="H9">
            <v>8360</v>
          </cell>
          <cell r="I9">
            <v>848</v>
          </cell>
          <cell r="L9">
            <v>86908</v>
          </cell>
          <cell r="N9" t="str">
            <v>ne</v>
          </cell>
        </row>
        <row r="10">
          <cell r="B10" t="str">
            <v>ženy</v>
          </cell>
          <cell r="C10">
            <v>488559</v>
          </cell>
          <cell r="D10">
            <v>454945</v>
          </cell>
          <cell r="E10">
            <v>33147</v>
          </cell>
          <cell r="F10">
            <v>467</v>
          </cell>
          <cell r="G10">
            <v>9097</v>
          </cell>
          <cell r="H10">
            <v>40355</v>
          </cell>
          <cell r="I10">
            <v>3566</v>
          </cell>
          <cell r="L10">
            <v>541577</v>
          </cell>
          <cell r="N10" t="str">
            <v>ne</v>
          </cell>
        </row>
        <row r="11">
          <cell r="B11" t="str">
            <v>celkem</v>
          </cell>
          <cell r="C11">
            <v>566199</v>
          </cell>
          <cell r="D11">
            <v>524717</v>
          </cell>
          <cell r="E11">
            <v>40905</v>
          </cell>
          <cell r="F11">
            <v>577</v>
          </cell>
          <cell r="G11">
            <v>9157</v>
          </cell>
          <cell r="H11">
            <v>48715</v>
          </cell>
          <cell r="I11">
            <v>4414</v>
          </cell>
          <cell r="L11">
            <v>628485</v>
          </cell>
          <cell r="N11" t="str">
            <v>ne</v>
          </cell>
        </row>
        <row r="12">
          <cell r="A12" t="str">
            <v>celkem</v>
          </cell>
          <cell r="B12" t="str">
            <v>muži</v>
          </cell>
          <cell r="C12">
            <v>760365</v>
          </cell>
          <cell r="D12">
            <v>600696</v>
          </cell>
          <cell r="E12">
            <v>157933</v>
          </cell>
          <cell r="F12">
            <v>1736</v>
          </cell>
          <cell r="G12">
            <v>1613</v>
          </cell>
          <cell r="H12">
            <v>184918</v>
          </cell>
          <cell r="I12">
            <v>114416</v>
          </cell>
          <cell r="J12">
            <v>7438</v>
          </cell>
          <cell r="K12">
            <v>20680</v>
          </cell>
          <cell r="L12">
            <v>1089430</v>
          </cell>
          <cell r="N12" t="str">
            <v>P_m_U</v>
          </cell>
        </row>
        <row r="13">
          <cell r="B13" t="str">
            <v>ženy</v>
          </cell>
          <cell r="C13">
            <v>1332529</v>
          </cell>
          <cell r="D13">
            <v>1096991</v>
          </cell>
          <cell r="E13">
            <v>233801</v>
          </cell>
          <cell r="F13">
            <v>1737</v>
          </cell>
          <cell r="G13">
            <v>13861</v>
          </cell>
          <cell r="H13">
            <v>185236</v>
          </cell>
          <cell r="I13">
            <v>101374</v>
          </cell>
          <cell r="J13">
            <v>41843</v>
          </cell>
          <cell r="K13">
            <v>26118</v>
          </cell>
          <cell r="L13">
            <v>1700961</v>
          </cell>
          <cell r="N13" t="str">
            <v>P_z_U</v>
          </cell>
        </row>
        <row r="14">
          <cell r="B14" t="str">
            <v>celkem</v>
          </cell>
          <cell r="C14">
            <v>2092894</v>
          </cell>
          <cell r="D14">
            <v>1697687</v>
          </cell>
          <cell r="E14">
            <v>391734</v>
          </cell>
          <cell r="F14">
            <v>3473</v>
          </cell>
          <cell r="G14">
            <v>15474</v>
          </cell>
          <cell r="H14">
            <v>370154</v>
          </cell>
          <cell r="I14">
            <v>215790</v>
          </cell>
          <cell r="J14">
            <v>49281</v>
          </cell>
          <cell r="K14">
            <v>46798</v>
          </cell>
          <cell r="L14">
            <v>2790391</v>
          </cell>
          <cell r="N14" t="str">
            <v>P_mz_U</v>
          </cell>
        </row>
        <row r="15">
          <cell r="B15" t="str">
            <v xml:space="preserve">Průměrná výše důchodu </v>
          </cell>
          <cell r="N15" t="str">
            <v>ne</v>
          </cell>
        </row>
        <row r="16">
          <cell r="A16" t="str">
            <v>sólo</v>
          </cell>
          <cell r="B16" t="str">
            <v>muži</v>
          </cell>
          <cell r="C16">
            <v>11189.399824233769</v>
          </cell>
          <cell r="D16">
            <v>11536</v>
          </cell>
          <cell r="E16">
            <v>9982</v>
          </cell>
          <cell r="F16">
            <v>9416</v>
          </cell>
          <cell r="G16">
            <v>4248.5775917578876</v>
          </cell>
          <cell r="H16">
            <v>10301</v>
          </cell>
          <cell r="I16">
            <v>6384</v>
          </cell>
          <cell r="J16">
            <v>5580</v>
          </cell>
          <cell r="K16">
            <v>5114</v>
          </cell>
          <cell r="L16">
            <v>10310.694629145295</v>
          </cell>
          <cell r="N16" t="str">
            <v>V_m_j</v>
          </cell>
        </row>
        <row r="17">
          <cell r="B17" t="str">
            <v>ženy</v>
          </cell>
          <cell r="C17">
            <v>9149.2820905956378</v>
          </cell>
          <cell r="D17">
            <v>9482</v>
          </cell>
          <cell r="E17">
            <v>8096</v>
          </cell>
          <cell r="F17">
            <v>7175</v>
          </cell>
          <cell r="G17">
            <v>4597.0239294710327</v>
          </cell>
          <cell r="H17">
            <v>8925</v>
          </cell>
          <cell r="I17">
            <v>5718</v>
          </cell>
          <cell r="J17">
            <v>6743</v>
          </cell>
          <cell r="K17">
            <v>5169</v>
          </cell>
          <cell r="L17">
            <v>8636.3687854929867</v>
          </cell>
          <cell r="N17" t="str">
            <v>V_z_j</v>
          </cell>
        </row>
        <row r="18">
          <cell r="B18" t="str">
            <v>celkem</v>
          </cell>
          <cell r="C18">
            <v>10061.605363874251</v>
          </cell>
          <cell r="D18">
            <v>10411.706553449791</v>
          </cell>
          <cell r="E18">
            <v>8903.3165274250423</v>
          </cell>
          <cell r="F18">
            <v>8433.2410220994479</v>
          </cell>
          <cell r="G18">
            <v>4511.3602976096245</v>
          </cell>
          <cell r="H18">
            <v>9681</v>
          </cell>
          <cell r="I18">
            <v>6076</v>
          </cell>
          <cell r="J18">
            <v>6567.4679693999715</v>
          </cell>
          <cell r="K18">
            <v>5144.6955425445531</v>
          </cell>
          <cell r="L18">
            <v>9412.835888794425</v>
          </cell>
          <cell r="N18" t="str">
            <v>V_mz_j</v>
          </cell>
        </row>
        <row r="19">
          <cell r="A19" t="str">
            <v>s V</v>
          </cell>
          <cell r="B19" t="str">
            <v>muži</v>
          </cell>
          <cell r="C19">
            <v>12403.681401339516</v>
          </cell>
          <cell r="D19">
            <v>12506</v>
          </cell>
          <cell r="E19">
            <v>11504</v>
          </cell>
          <cell r="F19">
            <v>10956</v>
          </cell>
          <cell r="G19">
            <v>6587.5666666666666</v>
          </cell>
          <cell r="H19">
            <v>12278</v>
          </cell>
          <cell r="I19">
            <v>8322</v>
          </cell>
          <cell r="L19">
            <v>12348</v>
          </cell>
          <cell r="N19" t="str">
            <v>ne</v>
          </cell>
        </row>
        <row r="20">
          <cell r="B20" t="str">
            <v>ženy</v>
          </cell>
          <cell r="C20">
            <v>11033.492554635162</v>
          </cell>
          <cell r="D20">
            <v>11091</v>
          </cell>
          <cell r="E20">
            <v>10263</v>
          </cell>
          <cell r="F20">
            <v>9699</v>
          </cell>
          <cell r="G20">
            <v>8857.668681983072</v>
          </cell>
          <cell r="H20">
            <v>10709</v>
          </cell>
          <cell r="I20">
            <v>8295</v>
          </cell>
          <cell r="L20">
            <v>10955</v>
          </cell>
          <cell r="N20" t="str">
            <v>ne</v>
          </cell>
        </row>
        <row r="21">
          <cell r="B21" t="str">
            <v>celkem</v>
          </cell>
          <cell r="C21">
            <v>11221.379608582849</v>
          </cell>
          <cell r="D21">
            <v>11279.153576118175</v>
          </cell>
          <cell r="E21">
            <v>10498.366776677667</v>
          </cell>
          <cell r="F21">
            <v>9938.6360485268633</v>
          </cell>
          <cell r="G21">
            <v>8842.7941465545482</v>
          </cell>
          <cell r="H21">
            <v>10978.256697115878</v>
          </cell>
          <cell r="I21">
            <v>8300.1871318531939</v>
          </cell>
          <cell r="L21">
            <v>11147.626465229878</v>
          </cell>
          <cell r="N21" t="str">
            <v>ne</v>
          </cell>
        </row>
        <row r="22">
          <cell r="A22" t="str">
            <v>celkem</v>
          </cell>
          <cell r="B22" t="str">
            <v>muži</v>
          </cell>
          <cell r="C22">
            <v>11313.388726466894</v>
          </cell>
          <cell r="D22">
            <v>11648.66737251455</v>
          </cell>
          <cell r="E22">
            <v>10056.763830231806</v>
          </cell>
          <cell r="F22">
            <v>9513.5806451612898</v>
          </cell>
          <cell r="G22">
            <v>4335.5827650340971</v>
          </cell>
          <cell r="H22">
            <v>10390.378643506852</v>
          </cell>
          <cell r="I22">
            <v>6398.3635855125158</v>
          </cell>
          <cell r="J22">
            <v>5580</v>
          </cell>
          <cell r="K22">
            <v>5114</v>
          </cell>
          <cell r="L22">
            <v>10473.198291767254</v>
          </cell>
          <cell r="N22" t="str">
            <v>V_m_U</v>
          </cell>
        </row>
        <row r="23">
          <cell r="B23" t="str">
            <v>ženy</v>
          </cell>
          <cell r="C23">
            <v>9840.1098174974049</v>
          </cell>
          <cell r="D23">
            <v>10149.285789035644</v>
          </cell>
          <cell r="E23">
            <v>8403.2251572918849</v>
          </cell>
          <cell r="F23">
            <v>7853.5883707541734</v>
          </cell>
          <cell r="G23">
            <v>7393.2929803044517</v>
          </cell>
          <cell r="H23">
            <v>9313.6572804422467</v>
          </cell>
          <cell r="I23">
            <v>5808.6502850829602</v>
          </cell>
          <cell r="J23">
            <v>6743</v>
          </cell>
          <cell r="K23">
            <v>5169</v>
          </cell>
          <cell r="L23">
            <v>9374.5240214208316</v>
          </cell>
          <cell r="N23" t="str">
            <v>V_z_U</v>
          </cell>
        </row>
        <row r="24">
          <cell r="B24" t="str">
            <v>celkem</v>
          </cell>
          <cell r="C24">
            <v>10375.363737485033</v>
          </cell>
          <cell r="D24">
            <v>10679.81498533004</v>
          </cell>
          <cell r="E24">
            <v>9069.872227072452</v>
          </cell>
          <cell r="F24">
            <v>8683.3455226029364</v>
          </cell>
          <cell r="G24">
            <v>7074.5591960708289</v>
          </cell>
          <cell r="H24">
            <v>9851.5554552969843</v>
          </cell>
          <cell r="I24">
            <v>6121.3275962741554</v>
          </cell>
          <cell r="J24">
            <v>6567.4679693999715</v>
          </cell>
          <cell r="K24">
            <v>5144.6955425445531</v>
          </cell>
          <cell r="L24">
            <v>9803.470613616515</v>
          </cell>
          <cell r="N24" t="str">
            <v>V_mz_U</v>
          </cell>
        </row>
        <row r="25">
          <cell r="B25" t="str">
            <v xml:space="preserve">průměrný věk důchodců </v>
          </cell>
        </row>
        <row r="26">
          <cell r="A26" t="str">
            <v>sólo</v>
          </cell>
          <cell r="B26" t="str">
            <v>muži</v>
          </cell>
          <cell r="C26">
            <v>68.993980006591229</v>
          </cell>
          <cell r="D26">
            <v>70</v>
          </cell>
          <cell r="E26">
            <v>65</v>
          </cell>
          <cell r="F26">
            <v>66</v>
          </cell>
          <cell r="G26">
            <v>73.178364455891824</v>
          </cell>
          <cell r="H26">
            <v>55</v>
          </cell>
          <cell r="I26">
            <v>50</v>
          </cell>
          <cell r="J26">
            <v>53</v>
          </cell>
          <cell r="K26">
            <v>16</v>
          </cell>
          <cell r="L26">
            <v>63.102057610705799</v>
          </cell>
        </row>
        <row r="27">
          <cell r="B27" t="str">
            <v>ženy</v>
          </cell>
          <cell r="C27">
            <v>65.985657073118716</v>
          </cell>
          <cell r="D27">
            <v>68</v>
          </cell>
          <cell r="E27">
            <v>61</v>
          </cell>
          <cell r="F27">
            <v>63</v>
          </cell>
          <cell r="G27">
            <v>75.918136020151138</v>
          </cell>
          <cell r="H27">
            <v>54</v>
          </cell>
          <cell r="I27">
            <v>48</v>
          </cell>
          <cell r="J27">
            <v>57</v>
          </cell>
          <cell r="K27">
            <v>17</v>
          </cell>
          <cell r="L27">
            <v>61.832939733513662</v>
          </cell>
        </row>
        <row r="28">
          <cell r="B28" t="str">
            <v>celkem</v>
          </cell>
          <cell r="C28">
            <v>67.330953464837449</v>
          </cell>
          <cell r="D28">
            <v>68.90526441426465</v>
          </cell>
          <cell r="E28">
            <v>62.712230174814508</v>
          </cell>
          <cell r="F28">
            <v>64.684392265193367</v>
          </cell>
          <cell r="G28">
            <v>75.244578122526519</v>
          </cell>
          <cell r="H28">
            <v>55</v>
          </cell>
          <cell r="I28">
            <v>49</v>
          </cell>
          <cell r="J28">
            <v>56.396278484608672</v>
          </cell>
          <cell r="K28">
            <v>16.55810077353733</v>
          </cell>
          <cell r="L28">
            <v>62.481182345578389</v>
          </cell>
        </row>
        <row r="29">
          <cell r="A29" t="str">
            <v>s V</v>
          </cell>
          <cell r="B29" t="str">
            <v>muži</v>
          </cell>
          <cell r="C29">
            <v>75.888098918083458</v>
          </cell>
          <cell r="D29">
            <v>77</v>
          </cell>
          <cell r="E29">
            <v>66</v>
          </cell>
          <cell r="F29">
            <v>68</v>
          </cell>
          <cell r="G29">
            <v>79.2</v>
          </cell>
          <cell r="H29">
            <v>71</v>
          </cell>
          <cell r="I29">
            <v>57</v>
          </cell>
          <cell r="L29">
            <v>76</v>
          </cell>
        </row>
        <row r="30">
          <cell r="B30" t="str">
            <v>ženy</v>
          </cell>
          <cell r="C30">
            <v>75.106525516877184</v>
          </cell>
          <cell r="D30">
            <v>76</v>
          </cell>
          <cell r="E30">
            <v>63</v>
          </cell>
          <cell r="F30">
            <v>64</v>
          </cell>
          <cell r="G30">
            <v>82.472023744091459</v>
          </cell>
          <cell r="H30">
            <v>72</v>
          </cell>
          <cell r="I30">
            <v>58</v>
          </cell>
          <cell r="L30">
            <v>75</v>
          </cell>
        </row>
        <row r="31">
          <cell r="B31" t="str">
            <v>celkem</v>
          </cell>
          <cell r="C31">
            <v>75.213698717235459</v>
          </cell>
          <cell r="D31">
            <v>76.132970725171859</v>
          </cell>
          <cell r="E31">
            <v>63.568976897689772</v>
          </cell>
          <cell r="F31">
            <v>64.762564991334486</v>
          </cell>
          <cell r="G31">
            <v>82.450584252484433</v>
          </cell>
          <cell r="H31">
            <v>71.828389613055521</v>
          </cell>
          <cell r="I31">
            <v>57.807884005437245</v>
          </cell>
          <cell r="L31">
            <v>75.138281741012122</v>
          </cell>
        </row>
        <row r="32">
          <cell r="A32" t="str">
            <v>celkem</v>
          </cell>
          <cell r="B32" t="str">
            <v>muži</v>
          </cell>
          <cell r="C32">
            <v>69.697930599120156</v>
          </cell>
          <cell r="D32">
            <v>70.81306351299159</v>
          </cell>
          <cell r="E32">
            <v>65.049122096078719</v>
          </cell>
          <cell r="F32">
            <v>66.126728110599075</v>
          </cell>
          <cell r="G32">
            <v>73.402355858648477</v>
          </cell>
          <cell r="H32">
            <v>55.723347645983623</v>
          </cell>
          <cell r="I32">
            <v>50.051880855824358</v>
          </cell>
          <cell r="J32">
            <v>53</v>
          </cell>
          <cell r="K32">
            <v>16</v>
          </cell>
          <cell r="L32">
            <v>64.070019184344105</v>
          </cell>
        </row>
        <row r="33">
          <cell r="B33" t="str">
            <v>ženy</v>
          </cell>
          <cell r="C33">
            <v>69.329736163340542</v>
          </cell>
          <cell r="D33">
            <v>71.31776650856753</v>
          </cell>
          <cell r="E33">
            <v>61.283548829987893</v>
          </cell>
          <cell r="F33">
            <v>63.268854346574557</v>
          </cell>
          <cell r="G33">
            <v>80.219464685087658</v>
          </cell>
          <cell r="H33">
            <v>57.921429959619083</v>
          </cell>
          <cell r="I33">
            <v>48.351766725195809</v>
          </cell>
          <cell r="J33">
            <v>57</v>
          </cell>
          <cell r="K33">
            <v>17</v>
          </cell>
          <cell r="L33">
            <v>65.989006214722153</v>
          </cell>
        </row>
        <row r="34">
          <cell r="B34" t="str">
            <v>celkem</v>
          </cell>
          <cell r="C34">
            <v>69.463504123954678</v>
          </cell>
          <cell r="D34">
            <v>71.139186434248487</v>
          </cell>
          <cell r="E34">
            <v>62.801691964445261</v>
          </cell>
          <cell r="F34">
            <v>64.697379786927726</v>
          </cell>
          <cell r="G34">
            <v>79.508853560811687</v>
          </cell>
          <cell r="H34">
            <v>56.82333299113342</v>
          </cell>
          <cell r="I34">
            <v>49.253199870244217</v>
          </cell>
          <cell r="J34">
            <v>56.396278484608672</v>
          </cell>
          <cell r="K34">
            <v>16.55810077353733</v>
          </cell>
          <cell r="L34">
            <v>65.239791484419214</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2010</v>
          </cell>
          <cell r="G1" t="str">
            <v>Česká republika</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40513</v>
          </cell>
          <cell r="B5" t="str">
            <v>Počet důchodců</v>
          </cell>
        </row>
        <row r="6">
          <cell r="A6" t="str">
            <v>sólo</v>
          </cell>
          <cell r="B6" t="str">
            <v>muži</v>
          </cell>
          <cell r="C6">
            <v>747715</v>
          </cell>
          <cell r="D6">
            <v>540823</v>
          </cell>
          <cell r="E6">
            <v>40220</v>
          </cell>
          <cell r="F6">
            <v>165195</v>
          </cell>
          <cell r="G6">
            <v>1477</v>
          </cell>
          <cell r="H6">
            <v>1576</v>
          </cell>
          <cell r="I6">
            <v>126782</v>
          </cell>
          <cell r="J6">
            <v>29117</v>
          </cell>
          <cell r="K6">
            <v>87728</v>
          </cell>
          <cell r="L6">
            <v>7296</v>
          </cell>
          <cell r="M6">
            <v>20167</v>
          </cell>
          <cell r="N6">
            <v>1020381</v>
          </cell>
          <cell r="O6">
            <v>1</v>
          </cell>
        </row>
        <row r="7">
          <cell r="B7" t="str">
            <v>ženy</v>
          </cell>
          <cell r="C7">
            <v>893914</v>
          </cell>
          <cell r="D7">
            <v>647246</v>
          </cell>
          <cell r="E7">
            <v>31298</v>
          </cell>
          <cell r="F7">
            <v>214192</v>
          </cell>
          <cell r="G7">
            <v>1178</v>
          </cell>
          <cell r="H7">
            <v>4329</v>
          </cell>
          <cell r="I7">
            <v>106057</v>
          </cell>
          <cell r="J7">
            <v>24836</v>
          </cell>
          <cell r="K7">
            <v>76633</v>
          </cell>
          <cell r="L7">
            <v>39415</v>
          </cell>
          <cell r="M7">
            <v>25854</v>
          </cell>
          <cell r="N7">
            <v>1171038</v>
          </cell>
          <cell r="O7">
            <v>2</v>
          </cell>
        </row>
        <row r="8">
          <cell r="B8" t="str">
            <v>celkem</v>
          </cell>
          <cell r="C8">
            <v>1641629</v>
          </cell>
          <cell r="D8">
            <v>1188069</v>
          </cell>
          <cell r="E8">
            <v>71518</v>
          </cell>
          <cell r="F8">
            <v>379387</v>
          </cell>
          <cell r="G8">
            <v>2655</v>
          </cell>
          <cell r="H8">
            <v>5905</v>
          </cell>
          <cell r="I8">
            <v>232839</v>
          </cell>
          <cell r="J8">
            <v>53953</v>
          </cell>
          <cell r="K8">
            <v>164361</v>
          </cell>
          <cell r="L8">
            <v>46711</v>
          </cell>
          <cell r="M8">
            <v>46021</v>
          </cell>
          <cell r="N8">
            <v>2191419</v>
          </cell>
          <cell r="O8">
            <v>3</v>
          </cell>
        </row>
        <row r="9">
          <cell r="A9" t="str">
            <v>s V</v>
          </cell>
          <cell r="B9" t="str">
            <v>muži</v>
          </cell>
          <cell r="C9">
            <v>84576</v>
          </cell>
          <cell r="D9">
            <v>69884</v>
          </cell>
          <cell r="E9">
            <v>5828</v>
          </cell>
          <cell r="F9">
            <v>8756</v>
          </cell>
          <cell r="G9">
            <v>108</v>
          </cell>
          <cell r="H9">
            <v>53</v>
          </cell>
          <cell r="I9">
            <v>2284</v>
          </cell>
          <cell r="J9">
            <v>197</v>
          </cell>
          <cell r="K9">
            <v>655</v>
          </cell>
          <cell r="N9">
            <v>87765</v>
          </cell>
          <cell r="O9">
            <v>1</v>
          </cell>
        </row>
        <row r="10">
          <cell r="B10" t="str">
            <v>ženy</v>
          </cell>
          <cell r="C10">
            <v>519502</v>
          </cell>
          <cell r="D10">
            <v>451106</v>
          </cell>
          <cell r="E10">
            <v>30907</v>
          </cell>
          <cell r="F10">
            <v>37025</v>
          </cell>
          <cell r="G10">
            <v>464</v>
          </cell>
          <cell r="H10">
            <v>8367</v>
          </cell>
          <cell r="I10">
            <v>8925</v>
          </cell>
          <cell r="J10">
            <v>823</v>
          </cell>
          <cell r="K10">
            <v>2292</v>
          </cell>
          <cell r="N10">
            <v>539909</v>
          </cell>
          <cell r="O10">
            <v>2</v>
          </cell>
        </row>
        <row r="11">
          <cell r="B11" t="str">
            <v>celkem</v>
          </cell>
          <cell r="C11">
            <v>604078</v>
          </cell>
          <cell r="D11">
            <v>520990</v>
          </cell>
          <cell r="E11">
            <v>36735</v>
          </cell>
          <cell r="F11">
            <v>45781</v>
          </cell>
          <cell r="G11">
            <v>572</v>
          </cell>
          <cell r="H11">
            <v>8420</v>
          </cell>
          <cell r="I11">
            <v>11209</v>
          </cell>
          <cell r="J11">
            <v>1020</v>
          </cell>
          <cell r="K11">
            <v>2947</v>
          </cell>
          <cell r="N11">
            <v>627674</v>
          </cell>
          <cell r="O11">
            <v>3</v>
          </cell>
        </row>
        <row r="12">
          <cell r="A12" t="str">
            <v>celkem</v>
          </cell>
          <cell r="B12" t="str">
            <v>muži</v>
          </cell>
          <cell r="C12">
            <v>832291</v>
          </cell>
          <cell r="D12">
            <v>610707</v>
          </cell>
          <cell r="E12">
            <v>46048</v>
          </cell>
          <cell r="F12">
            <v>173951</v>
          </cell>
          <cell r="G12">
            <v>1585</v>
          </cell>
          <cell r="H12">
            <v>1629</v>
          </cell>
          <cell r="I12">
            <v>129066</v>
          </cell>
          <cell r="J12">
            <v>29314</v>
          </cell>
          <cell r="K12">
            <v>88383</v>
          </cell>
          <cell r="L12">
            <v>7296</v>
          </cell>
          <cell r="M12">
            <v>20167</v>
          </cell>
          <cell r="N12">
            <v>1108146</v>
          </cell>
          <cell r="O12">
            <v>1</v>
          </cell>
        </row>
        <row r="13">
          <cell r="B13" t="str">
            <v>ženy</v>
          </cell>
          <cell r="C13">
            <v>1413416</v>
          </cell>
          <cell r="D13">
            <v>1098352</v>
          </cell>
          <cell r="E13">
            <v>62205</v>
          </cell>
          <cell r="F13">
            <v>251217</v>
          </cell>
          <cell r="G13">
            <v>1642</v>
          </cell>
          <cell r="H13">
            <v>12696</v>
          </cell>
          <cell r="I13">
            <v>114982</v>
          </cell>
          <cell r="J13">
            <v>25659</v>
          </cell>
          <cell r="K13">
            <v>78925</v>
          </cell>
          <cell r="L13">
            <v>39415</v>
          </cell>
          <cell r="M13">
            <v>25854</v>
          </cell>
          <cell r="N13">
            <v>1710947</v>
          </cell>
          <cell r="O13">
            <v>2</v>
          </cell>
        </row>
        <row r="14">
          <cell r="B14" t="str">
            <v>celkem</v>
          </cell>
          <cell r="C14">
            <v>2245707</v>
          </cell>
          <cell r="D14">
            <v>1709059</v>
          </cell>
          <cell r="E14">
            <v>108253</v>
          </cell>
          <cell r="F14">
            <v>425168</v>
          </cell>
          <cell r="G14">
            <v>3227</v>
          </cell>
          <cell r="H14">
            <v>14325</v>
          </cell>
          <cell r="I14">
            <v>244048</v>
          </cell>
          <cell r="J14">
            <v>54973</v>
          </cell>
          <cell r="K14">
            <v>167308</v>
          </cell>
          <cell r="L14">
            <v>46711</v>
          </cell>
          <cell r="M14">
            <v>46021</v>
          </cell>
          <cell r="N14">
            <v>2819093</v>
          </cell>
          <cell r="O14">
            <v>3</v>
          </cell>
        </row>
        <row r="15">
          <cell r="B15" t="str">
            <v xml:space="preserve">Průměrná výše důchodu </v>
          </cell>
        </row>
        <row r="16">
          <cell r="A16" t="str">
            <v>sólo</v>
          </cell>
          <cell r="B16" t="str">
            <v>muži</v>
          </cell>
          <cell r="C16">
            <v>11253.80681810583</v>
          </cell>
          <cell r="D16">
            <v>11657</v>
          </cell>
          <cell r="E16">
            <v>10758</v>
          </cell>
          <cell r="F16">
            <v>10073</v>
          </cell>
          <cell r="G16">
            <v>9457</v>
          </cell>
          <cell r="H16">
            <v>4178.4866751269037</v>
          </cell>
          <cell r="I16">
            <v>10142</v>
          </cell>
          <cell r="J16">
            <v>6978</v>
          </cell>
          <cell r="K16">
            <v>6432</v>
          </cell>
          <cell r="L16">
            <v>5660</v>
          </cell>
          <cell r="M16">
            <v>5153</v>
          </cell>
          <cell r="N16">
            <v>10407.981790135253</v>
          </cell>
          <cell r="O16">
            <v>4</v>
          </cell>
        </row>
        <row r="17">
          <cell r="B17" t="str">
            <v>ženy</v>
          </cell>
          <cell r="C17">
            <v>9204.3503424266764</v>
          </cell>
          <cell r="D17">
            <v>9591</v>
          </cell>
          <cell r="E17">
            <v>8477</v>
          </cell>
          <cell r="F17">
            <v>8154</v>
          </cell>
          <cell r="G17">
            <v>7202</v>
          </cell>
          <cell r="H17">
            <v>4490.9632709632706</v>
          </cell>
          <cell r="I17">
            <v>9075</v>
          </cell>
          <cell r="J17">
            <v>6310</v>
          </cell>
          <cell r="K17">
            <v>5806</v>
          </cell>
          <cell r="L17">
            <v>6744</v>
          </cell>
          <cell r="M17">
            <v>5226</v>
          </cell>
          <cell r="N17">
            <v>8720.9277862887448</v>
          </cell>
          <cell r="O17">
            <v>5</v>
          </cell>
        </row>
        <row r="18">
          <cell r="B18" t="str">
            <v>celkem</v>
          </cell>
          <cell r="C18">
            <v>10138.038961300026</v>
          </cell>
          <cell r="D18">
            <v>10531</v>
          </cell>
          <cell r="E18">
            <v>9760</v>
          </cell>
          <cell r="F18">
            <v>8989</v>
          </cell>
          <cell r="G18">
            <v>8456</v>
          </cell>
          <cell r="H18">
            <v>4407.2074513124471</v>
          </cell>
          <cell r="I18">
            <v>9656</v>
          </cell>
          <cell r="J18">
            <v>6671</v>
          </cell>
          <cell r="K18">
            <v>6140</v>
          </cell>
          <cell r="L18">
            <v>6574.6851919248147</v>
          </cell>
          <cell r="M18">
            <v>5194</v>
          </cell>
          <cell r="N18">
            <v>9506.1185848073783</v>
          </cell>
          <cell r="O18">
            <v>6</v>
          </cell>
        </row>
        <row r="19">
          <cell r="A19" t="str">
            <v>s V</v>
          </cell>
          <cell r="B19" t="str">
            <v>muži</v>
          </cell>
          <cell r="C19">
            <v>12467.606933409004</v>
          </cell>
          <cell r="D19">
            <v>12601</v>
          </cell>
          <cell r="E19">
            <v>12226</v>
          </cell>
          <cell r="F19">
            <v>11582</v>
          </cell>
          <cell r="G19">
            <v>10990</v>
          </cell>
          <cell r="H19">
            <v>6003.7735849056608</v>
          </cell>
          <cell r="I19">
            <v>12596</v>
          </cell>
          <cell r="J19">
            <v>8890</v>
          </cell>
          <cell r="K19">
            <v>8416</v>
          </cell>
          <cell r="N19">
            <v>12429</v>
          </cell>
          <cell r="O19">
            <v>4</v>
          </cell>
        </row>
        <row r="20">
          <cell r="B20" t="str">
            <v>ženy</v>
          </cell>
          <cell r="C20">
            <v>11047.143462392831</v>
          </cell>
          <cell r="D20">
            <v>11145</v>
          </cell>
          <cell r="E20">
            <v>10539</v>
          </cell>
          <cell r="F20">
            <v>10296</v>
          </cell>
          <cell r="G20">
            <v>9695</v>
          </cell>
          <cell r="H20">
            <v>8814.8858611210708</v>
          </cell>
          <cell r="I20">
            <v>11280</v>
          </cell>
          <cell r="J20">
            <v>8800</v>
          </cell>
          <cell r="K20">
            <v>8452</v>
          </cell>
          <cell r="N20">
            <v>11002</v>
          </cell>
          <cell r="O20">
            <v>5</v>
          </cell>
        </row>
        <row r="21">
          <cell r="B21" t="str">
            <v>celkem</v>
          </cell>
          <cell r="C21">
            <v>11246.020293736901</v>
          </cell>
          <cell r="D21">
            <v>11340.303372425575</v>
          </cell>
          <cell r="E21">
            <v>10806.642194092827</v>
          </cell>
          <cell r="F21">
            <v>10541.958279635657</v>
          </cell>
          <cell r="G21">
            <v>9939.5104895104887</v>
          </cell>
          <cell r="H21">
            <v>8797.1912114014249</v>
          </cell>
          <cell r="I21">
            <v>11548.154518690339</v>
          </cell>
          <cell r="J21">
            <v>8817.3823529411766</v>
          </cell>
          <cell r="K21">
            <v>8443.9986426874784</v>
          </cell>
          <cell r="N21">
            <v>11201.531372973868</v>
          </cell>
          <cell r="O21">
            <v>6</v>
          </cell>
        </row>
        <row r="22">
          <cell r="A22" t="str">
            <v>celkem</v>
          </cell>
          <cell r="B22" t="str">
            <v>muži</v>
          </cell>
          <cell r="C22">
            <v>11377.15112743019</v>
          </cell>
          <cell r="D22">
            <v>11765.023153492592</v>
          </cell>
          <cell r="E22">
            <v>10943.795343988881</v>
          </cell>
          <cell r="F22">
            <v>10148.957045374847</v>
          </cell>
          <cell r="G22">
            <v>9561.4567823343841</v>
          </cell>
          <cell r="H22">
            <v>4237.8729281767955</v>
          </cell>
          <cell r="I22">
            <v>10185.426897866208</v>
          </cell>
          <cell r="J22">
            <v>6990.8492870300879</v>
          </cell>
          <cell r="K22">
            <v>6446.7032800425422</v>
          </cell>
          <cell r="L22">
            <v>5660</v>
          </cell>
          <cell r="M22">
            <v>5153</v>
          </cell>
          <cell r="N22">
            <v>10568</v>
          </cell>
          <cell r="O22">
            <v>4</v>
          </cell>
        </row>
        <row r="23">
          <cell r="B23" t="str">
            <v>ženy</v>
          </cell>
          <cell r="C23">
            <v>9881.6701912246644</v>
          </cell>
          <cell r="D23">
            <v>10229.245957580084</v>
          </cell>
          <cell r="E23">
            <v>9501.5194759263723</v>
          </cell>
          <cell r="F23">
            <v>8469.693404506861</v>
          </cell>
          <cell r="G23">
            <v>7906.4774665042632</v>
          </cell>
          <cell r="H23">
            <v>7340.5426906112161</v>
          </cell>
          <cell r="I23">
            <v>9246.1539632290278</v>
          </cell>
          <cell r="J23">
            <v>6389.8655442534782</v>
          </cell>
          <cell r="K23">
            <v>5882.8404434589802</v>
          </cell>
          <cell r="L23">
            <v>6744</v>
          </cell>
          <cell r="M23">
            <v>5226</v>
          </cell>
          <cell r="N23">
            <v>9440</v>
          </cell>
          <cell r="O23">
            <v>5</v>
          </cell>
        </row>
        <row r="24">
          <cell r="B24" t="str">
            <v>celkem</v>
          </cell>
          <cell r="C24">
            <v>10436.077462019755</v>
          </cell>
          <cell r="D24">
            <v>10777.708255244554</v>
          </cell>
          <cell r="E24">
            <v>10115.171690391951</v>
          </cell>
          <cell r="F24">
            <v>9156.2185653671022</v>
          </cell>
          <cell r="G24">
            <v>8718.9587852494569</v>
          </cell>
          <cell r="H24">
            <v>6987.567888307155</v>
          </cell>
          <cell r="I24">
            <v>9742.9056906837995</v>
          </cell>
          <cell r="J24">
            <v>6710.8251869099377</v>
          </cell>
          <cell r="K24">
            <v>6180.5831400769839</v>
          </cell>
          <cell r="L24">
            <v>6574.6851919248147</v>
          </cell>
          <cell r="M24">
            <v>5194</v>
          </cell>
          <cell r="N24">
            <v>9884</v>
          </cell>
          <cell r="O24">
            <v>6</v>
          </cell>
        </row>
        <row r="25">
          <cell r="B25" t="str">
            <v xml:space="preserve">Průměrný věk důchodců </v>
          </cell>
        </row>
        <row r="26">
          <cell r="A26" t="str">
            <v>sólo</v>
          </cell>
          <cell r="B26" t="str">
            <v>muži</v>
          </cell>
          <cell r="C26">
            <v>68.99239817310071</v>
          </cell>
          <cell r="D26">
            <v>70</v>
          </cell>
          <cell r="E26">
            <v>71</v>
          </cell>
          <cell r="F26">
            <v>65</v>
          </cell>
          <cell r="G26">
            <v>67</v>
          </cell>
          <cell r="H26">
            <v>73.983502538071065</v>
          </cell>
          <cell r="I26">
            <v>50</v>
          </cell>
          <cell r="J26">
            <v>50</v>
          </cell>
          <cell r="K26">
            <v>50</v>
          </cell>
          <cell r="L26">
            <v>53</v>
          </cell>
          <cell r="M26">
            <v>16</v>
          </cell>
          <cell r="N26">
            <v>63.267712746513311</v>
          </cell>
          <cell r="O26">
            <v>7</v>
          </cell>
        </row>
        <row r="27">
          <cell r="B27" t="str">
            <v>ženy</v>
          </cell>
          <cell r="C27">
            <v>66.986654197159908</v>
          </cell>
          <cell r="D27">
            <v>68</v>
          </cell>
          <cell r="E27">
            <v>72</v>
          </cell>
          <cell r="F27">
            <v>62</v>
          </cell>
          <cell r="G27">
            <v>64</v>
          </cell>
          <cell r="H27">
            <v>76.488334488334488</v>
          </cell>
          <cell r="I27">
            <v>50</v>
          </cell>
          <cell r="J27">
            <v>48</v>
          </cell>
          <cell r="K27">
            <v>48</v>
          </cell>
          <cell r="L27">
            <v>57</v>
          </cell>
          <cell r="M27">
            <v>17</v>
          </cell>
          <cell r="N27">
            <v>62.177429767437097</v>
          </cell>
          <cell r="O27">
            <v>8</v>
          </cell>
        </row>
        <row r="28">
          <cell r="B28" t="str">
            <v>celkem</v>
          </cell>
          <cell r="C28">
            <v>67.990723848080165</v>
          </cell>
          <cell r="D28">
            <v>69</v>
          </cell>
          <cell r="E28">
            <v>72</v>
          </cell>
          <cell r="F28">
            <v>63</v>
          </cell>
          <cell r="G28">
            <v>66</v>
          </cell>
          <cell r="H28">
            <v>75.552921253175271</v>
          </cell>
          <cell r="I28">
            <v>50</v>
          </cell>
          <cell r="J28">
            <v>49</v>
          </cell>
          <cell r="K28">
            <v>49</v>
          </cell>
          <cell r="L28">
            <v>56.375222110423671</v>
          </cell>
          <cell r="M28">
            <v>17</v>
          </cell>
          <cell r="N28">
            <v>62.700854560446906</v>
          </cell>
          <cell r="O28">
            <v>9</v>
          </cell>
        </row>
        <row r="29">
          <cell r="A29" t="str">
            <v>s V</v>
          </cell>
          <cell r="B29" t="str">
            <v>muži</v>
          </cell>
          <cell r="C29">
            <v>75.885594021944755</v>
          </cell>
          <cell r="D29">
            <v>77</v>
          </cell>
          <cell r="E29">
            <v>76</v>
          </cell>
          <cell r="F29">
            <v>67</v>
          </cell>
          <cell r="G29">
            <v>69</v>
          </cell>
          <cell r="H29">
            <v>78.20754716981132</v>
          </cell>
          <cell r="I29">
            <v>59</v>
          </cell>
          <cell r="J29">
            <v>57</v>
          </cell>
          <cell r="K29">
            <v>57</v>
          </cell>
          <cell r="N29">
            <v>76</v>
          </cell>
          <cell r="O29">
            <v>7</v>
          </cell>
        </row>
        <row r="30">
          <cell r="B30" t="str">
            <v>ženy</v>
          </cell>
          <cell r="C30">
            <v>75.063662892539398</v>
          </cell>
          <cell r="D30">
            <v>76</v>
          </cell>
          <cell r="E30">
            <v>76</v>
          </cell>
          <cell r="F30">
            <v>63</v>
          </cell>
          <cell r="G30">
            <v>65</v>
          </cell>
          <cell r="H30">
            <v>83.137086171865661</v>
          </cell>
          <cell r="I30">
            <v>58</v>
          </cell>
          <cell r="J30">
            <v>54</v>
          </cell>
          <cell r="K30">
            <v>54</v>
          </cell>
          <cell r="N30">
            <v>75</v>
          </cell>
          <cell r="O30">
            <v>8</v>
          </cell>
        </row>
        <row r="31">
          <cell r="B31" t="str">
            <v>celkem</v>
          </cell>
          <cell r="C31">
            <v>75.178740162694226</v>
          </cell>
          <cell r="D31">
            <v>76.134136931610968</v>
          </cell>
          <cell r="E31">
            <v>76</v>
          </cell>
          <cell r="F31">
            <v>63.765033529193332</v>
          </cell>
          <cell r="G31">
            <v>65.75524475524476</v>
          </cell>
          <cell r="H31">
            <v>83.106057007125884</v>
          </cell>
          <cell r="I31">
            <v>58.203764831831563</v>
          </cell>
          <cell r="J31">
            <v>54.579411764705881</v>
          </cell>
          <cell r="K31">
            <v>54.666779776043434</v>
          </cell>
          <cell r="N31">
            <v>75.139825769428086</v>
          </cell>
          <cell r="O31">
            <v>9</v>
          </cell>
        </row>
        <row r="32">
          <cell r="A32" t="str">
            <v>celkem</v>
          </cell>
          <cell r="B32" t="str">
            <v>muži</v>
          </cell>
          <cell r="C32">
            <v>69.692873045605438</v>
          </cell>
          <cell r="D32">
            <v>70.801019146661162</v>
          </cell>
          <cell r="E32">
            <v>71.632817929117437</v>
          </cell>
          <cell r="F32">
            <v>65.100672028329811</v>
          </cell>
          <cell r="G32">
            <v>67.136277602523663</v>
          </cell>
          <cell r="H32">
            <v>74.120933087783911</v>
          </cell>
          <cell r="I32">
            <v>50.159267351587559</v>
          </cell>
          <cell r="J32">
            <v>50.047042368834006</v>
          </cell>
          <cell r="K32">
            <v>50.051876492085583</v>
          </cell>
          <cell r="L32">
            <v>53</v>
          </cell>
          <cell r="M32">
            <v>16</v>
          </cell>
          <cell r="N32">
            <v>64</v>
          </cell>
          <cell r="O32">
            <v>7</v>
          </cell>
        </row>
        <row r="33">
          <cell r="B33" t="str">
            <v>ženy</v>
          </cell>
          <cell r="C33">
            <v>69.955364167378889</v>
          </cell>
          <cell r="D33">
            <v>71.285693475315739</v>
          </cell>
          <cell r="E33">
            <v>73.987428663290729</v>
          </cell>
          <cell r="F33">
            <v>62.147382541786584</v>
          </cell>
          <cell r="G33">
            <v>64.282582216808777</v>
          </cell>
          <cell r="H33">
            <v>80.870037807183365</v>
          </cell>
          <cell r="I33">
            <v>50.62096676001461</v>
          </cell>
          <cell r="J33">
            <v>48.192447094586697</v>
          </cell>
          <cell r="K33">
            <v>48.174241368387712</v>
          </cell>
          <cell r="L33">
            <v>57</v>
          </cell>
          <cell r="M33">
            <v>17</v>
          </cell>
          <cell r="N33">
            <v>66</v>
          </cell>
          <cell r="O33">
            <v>8</v>
          </cell>
        </row>
        <row r="34">
          <cell r="B34" t="str">
            <v>celkem</v>
          </cell>
          <cell r="C34">
            <v>69.924245237691295</v>
          </cell>
          <cell r="D34">
            <v>71.174772199204355</v>
          </cell>
          <cell r="E34">
            <v>73.357375777114726</v>
          </cell>
          <cell r="F34">
            <v>63.082376848680994</v>
          </cell>
          <cell r="G34">
            <v>65.956616052060738</v>
          </cell>
          <cell r="H34">
            <v>79.992530541012215</v>
          </cell>
          <cell r="I34">
            <v>50.376794728905786</v>
          </cell>
          <cell r="J34">
            <v>49.103523547923523</v>
          </cell>
          <cell r="K34">
            <v>49.099815908384535</v>
          </cell>
          <cell r="L34">
            <v>56.375222110423671</v>
          </cell>
          <cell r="M34">
            <v>17</v>
          </cell>
          <cell r="N34">
            <v>65</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2011</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40878</v>
          </cell>
          <cell r="B5" t="str">
            <v>Počet důchodců</v>
          </cell>
        </row>
        <row r="6">
          <cell r="A6" t="str">
            <v>sólo</v>
          </cell>
          <cell r="B6" t="str">
            <v>muži</v>
          </cell>
          <cell r="C6">
            <v>787229</v>
          </cell>
          <cell r="D6">
            <v>545392</v>
          </cell>
          <cell r="E6">
            <v>40618</v>
          </cell>
          <cell r="F6">
            <v>199898</v>
          </cell>
          <cell r="G6">
            <v>1321</v>
          </cell>
          <cell r="H6">
            <v>1561</v>
          </cell>
          <cell r="I6">
            <v>118284</v>
          </cell>
          <cell r="J6">
            <v>31003</v>
          </cell>
          <cell r="K6">
            <v>83027</v>
          </cell>
          <cell r="L6">
            <v>6881</v>
          </cell>
          <cell r="M6">
            <v>22044</v>
          </cell>
          <cell r="N6">
            <v>1050029</v>
          </cell>
          <cell r="O6">
            <v>1</v>
          </cell>
        </row>
        <row r="7">
          <cell r="B7" t="str">
            <v>ženy</v>
          </cell>
          <cell r="C7">
            <v>932703</v>
          </cell>
          <cell r="D7">
            <v>652861</v>
          </cell>
          <cell r="E7">
            <v>32107</v>
          </cell>
          <cell r="F7">
            <v>246634</v>
          </cell>
          <cell r="G7">
            <v>1101</v>
          </cell>
          <cell r="H7">
            <v>3899</v>
          </cell>
          <cell r="I7">
            <v>99252</v>
          </cell>
          <cell r="J7">
            <v>26030</v>
          </cell>
          <cell r="K7">
            <v>73794</v>
          </cell>
          <cell r="L7">
            <v>35250</v>
          </cell>
          <cell r="M7">
            <v>23649</v>
          </cell>
          <cell r="N7">
            <v>1194577</v>
          </cell>
          <cell r="O7">
            <v>2</v>
          </cell>
        </row>
        <row r="8">
          <cell r="B8" t="str">
            <v>celkem</v>
          </cell>
          <cell r="C8">
            <v>1719932</v>
          </cell>
          <cell r="D8">
            <v>1198253</v>
          </cell>
          <cell r="E8">
            <v>72725</v>
          </cell>
          <cell r="F8">
            <v>446532</v>
          </cell>
          <cell r="G8">
            <v>2422</v>
          </cell>
          <cell r="H8">
            <v>5460</v>
          </cell>
          <cell r="I8">
            <v>217536</v>
          </cell>
          <cell r="J8">
            <v>57033</v>
          </cell>
          <cell r="K8">
            <v>156821</v>
          </cell>
          <cell r="L8">
            <v>42131</v>
          </cell>
          <cell r="M8">
            <v>45693</v>
          </cell>
          <cell r="N8">
            <v>2244606</v>
          </cell>
          <cell r="O8">
            <v>3</v>
          </cell>
        </row>
        <row r="9">
          <cell r="A9" t="str">
            <v>s V</v>
          </cell>
          <cell r="B9" t="str">
            <v>muži</v>
          </cell>
          <cell r="C9">
            <v>86197</v>
          </cell>
          <cell r="D9">
            <v>69998</v>
          </cell>
          <cell r="E9">
            <v>5853</v>
          </cell>
          <cell r="F9">
            <v>10242</v>
          </cell>
          <cell r="G9">
            <v>104</v>
          </cell>
          <cell r="H9">
            <v>54</v>
          </cell>
          <cell r="I9">
            <v>2024</v>
          </cell>
          <cell r="J9">
            <v>198</v>
          </cell>
          <cell r="K9">
            <v>578</v>
          </cell>
          <cell r="N9">
            <v>89051</v>
          </cell>
          <cell r="O9">
            <v>1</v>
          </cell>
        </row>
        <row r="10">
          <cell r="B10" t="str">
            <v>ženy</v>
          </cell>
          <cell r="C10">
            <v>520855</v>
          </cell>
          <cell r="D10">
            <v>447887</v>
          </cell>
          <cell r="E10">
            <v>30479</v>
          </cell>
          <cell r="F10">
            <v>42029</v>
          </cell>
          <cell r="G10">
            <v>460</v>
          </cell>
          <cell r="H10">
            <v>7649</v>
          </cell>
          <cell r="I10">
            <v>8080</v>
          </cell>
          <cell r="J10">
            <v>803</v>
          </cell>
          <cell r="K10">
            <v>1960</v>
          </cell>
          <cell r="N10">
            <v>539347</v>
          </cell>
          <cell r="O10">
            <v>2</v>
          </cell>
        </row>
        <row r="11">
          <cell r="B11" t="str">
            <v>celkem</v>
          </cell>
          <cell r="C11">
            <v>607052</v>
          </cell>
          <cell r="D11">
            <v>517885</v>
          </cell>
          <cell r="E11">
            <v>36332</v>
          </cell>
          <cell r="F11">
            <v>52271</v>
          </cell>
          <cell r="G11">
            <v>564</v>
          </cell>
          <cell r="H11">
            <v>7703</v>
          </cell>
          <cell r="I11">
            <v>10104</v>
          </cell>
          <cell r="J11">
            <v>1001</v>
          </cell>
          <cell r="K11">
            <v>2538</v>
          </cell>
          <cell r="N11">
            <v>628398</v>
          </cell>
          <cell r="O11">
            <v>3</v>
          </cell>
        </row>
        <row r="12">
          <cell r="A12" t="str">
            <v>celkem</v>
          </cell>
          <cell r="B12" t="str">
            <v>muži</v>
          </cell>
          <cell r="C12">
            <v>873426</v>
          </cell>
          <cell r="D12">
            <v>615390</v>
          </cell>
          <cell r="E12">
            <v>46471</v>
          </cell>
          <cell r="F12">
            <v>210140</v>
          </cell>
          <cell r="G12">
            <v>1425</v>
          </cell>
          <cell r="H12">
            <v>1615</v>
          </cell>
          <cell r="I12">
            <v>120308</v>
          </cell>
          <cell r="J12">
            <v>31201</v>
          </cell>
          <cell r="K12">
            <v>83605</v>
          </cell>
          <cell r="L12">
            <v>6881</v>
          </cell>
          <cell r="M12">
            <v>22044</v>
          </cell>
          <cell r="N12">
            <v>1139080</v>
          </cell>
          <cell r="O12">
            <v>1</v>
          </cell>
        </row>
        <row r="13">
          <cell r="B13" t="str">
            <v>ženy</v>
          </cell>
          <cell r="C13">
            <v>1453558</v>
          </cell>
          <cell r="D13">
            <v>1100748</v>
          </cell>
          <cell r="E13">
            <v>62586</v>
          </cell>
          <cell r="F13">
            <v>288663</v>
          </cell>
          <cell r="G13">
            <v>1561</v>
          </cell>
          <cell r="H13">
            <v>11548</v>
          </cell>
          <cell r="I13">
            <v>107332</v>
          </cell>
          <cell r="J13">
            <v>26833</v>
          </cell>
          <cell r="K13">
            <v>75754</v>
          </cell>
          <cell r="L13">
            <v>35250</v>
          </cell>
          <cell r="M13">
            <v>23649</v>
          </cell>
          <cell r="N13">
            <v>1733924</v>
          </cell>
          <cell r="O13">
            <v>2</v>
          </cell>
        </row>
        <row r="14">
          <cell r="B14" t="str">
            <v>celkem</v>
          </cell>
          <cell r="C14">
            <v>2326984</v>
          </cell>
          <cell r="D14">
            <v>1716138</v>
          </cell>
          <cell r="E14">
            <v>109057</v>
          </cell>
          <cell r="F14">
            <v>498803</v>
          </cell>
          <cell r="G14">
            <v>2986</v>
          </cell>
          <cell r="H14">
            <v>13163</v>
          </cell>
          <cell r="I14">
            <v>227640</v>
          </cell>
          <cell r="J14">
            <v>58034</v>
          </cell>
          <cell r="K14">
            <v>159359</v>
          </cell>
          <cell r="L14">
            <v>42131</v>
          </cell>
          <cell r="M14">
            <v>45693</v>
          </cell>
          <cell r="N14">
            <v>2873004</v>
          </cell>
          <cell r="O14">
            <v>3</v>
          </cell>
        </row>
        <row r="15">
          <cell r="B15" t="str">
            <v xml:space="preserve">Průměrná výše důchodu </v>
          </cell>
        </row>
        <row r="16">
          <cell r="A16" t="str">
            <v>sólo</v>
          </cell>
          <cell r="B16" t="str">
            <v>muži</v>
          </cell>
          <cell r="C16">
            <v>11713.670882297272</v>
          </cell>
          <cell r="D16">
            <v>12177</v>
          </cell>
          <cell r="E16">
            <v>11179</v>
          </cell>
          <cell r="F16">
            <v>10571</v>
          </cell>
          <cell r="G16">
            <v>9858</v>
          </cell>
          <cell r="H16">
            <v>4293.9250480461242</v>
          </cell>
          <cell r="I16">
            <v>10482</v>
          </cell>
          <cell r="J16">
            <v>7036</v>
          </cell>
          <cell r="K16">
            <v>6399</v>
          </cell>
          <cell r="L16">
            <v>5920</v>
          </cell>
          <cell r="M16">
            <v>5414</v>
          </cell>
          <cell r="N16">
            <v>10835.429787177307</v>
          </cell>
          <cell r="O16">
            <v>4</v>
          </cell>
        </row>
        <row r="17">
          <cell r="B17" t="str">
            <v>ženy</v>
          </cell>
          <cell r="C17">
            <v>9598.8420354603768</v>
          </cell>
          <cell r="D17">
            <v>10031</v>
          </cell>
          <cell r="E17">
            <v>8867</v>
          </cell>
          <cell r="F17">
            <v>8559</v>
          </cell>
          <cell r="G17">
            <v>7445</v>
          </cell>
          <cell r="H17">
            <v>4544.7532700692482</v>
          </cell>
          <cell r="I17">
            <v>9435</v>
          </cell>
          <cell r="J17">
            <v>6405</v>
          </cell>
          <cell r="K17">
            <v>5752</v>
          </cell>
          <cell r="L17">
            <v>6989</v>
          </cell>
          <cell r="M17">
            <v>5440</v>
          </cell>
          <cell r="N17">
            <v>9101.9996802215337</v>
          </cell>
          <cell r="O17">
            <v>5</v>
          </cell>
        </row>
        <row r="18">
          <cell r="B18" t="str">
            <v>celkem</v>
          </cell>
          <cell r="C18">
            <v>10566.648607037952</v>
          </cell>
          <cell r="D18">
            <v>11008</v>
          </cell>
          <cell r="E18">
            <v>10158</v>
          </cell>
          <cell r="F18">
            <v>9460</v>
          </cell>
          <cell r="G18">
            <v>8761</v>
          </cell>
          <cell r="H18">
            <v>4472.6615384615388</v>
          </cell>
          <cell r="I18">
            <v>10004</v>
          </cell>
          <cell r="J18">
            <v>6748</v>
          </cell>
          <cell r="K18">
            <v>6094</v>
          </cell>
          <cell r="L18">
            <v>6814.4067313854403</v>
          </cell>
          <cell r="M18">
            <v>5428</v>
          </cell>
          <cell r="N18">
            <v>9913.0170479808039</v>
          </cell>
          <cell r="O18">
            <v>6</v>
          </cell>
        </row>
        <row r="19">
          <cell r="A19" t="str">
            <v>s V</v>
          </cell>
          <cell r="B19" t="str">
            <v>muži</v>
          </cell>
          <cell r="C19">
            <v>13002.167418819681</v>
          </cell>
          <cell r="D19">
            <v>13158</v>
          </cell>
          <cell r="E19">
            <v>12747</v>
          </cell>
          <cell r="F19">
            <v>12099</v>
          </cell>
          <cell r="G19">
            <v>11423</v>
          </cell>
          <cell r="H19">
            <v>6146.9629629629626</v>
          </cell>
          <cell r="I19">
            <v>13124</v>
          </cell>
          <cell r="J19">
            <v>9244</v>
          </cell>
          <cell r="K19">
            <v>8544</v>
          </cell>
          <cell r="N19">
            <v>12963</v>
          </cell>
          <cell r="O19">
            <v>4</v>
          </cell>
        </row>
        <row r="20">
          <cell r="B20" t="str">
            <v>ženy</v>
          </cell>
          <cell r="C20">
            <v>11496.428944715899</v>
          </cell>
          <cell r="D20">
            <v>11606</v>
          </cell>
          <cell r="E20">
            <v>10961</v>
          </cell>
          <cell r="F20">
            <v>10733</v>
          </cell>
          <cell r="G20">
            <v>10040</v>
          </cell>
          <cell r="H20">
            <v>9073.3919466596944</v>
          </cell>
          <cell r="I20">
            <v>11764</v>
          </cell>
          <cell r="J20">
            <v>8983</v>
          </cell>
          <cell r="K20">
            <v>8642</v>
          </cell>
          <cell r="N20">
            <v>11452</v>
          </cell>
          <cell r="O20">
            <v>5</v>
          </cell>
        </row>
        <row r="21">
          <cell r="B21" t="str">
            <v>celkem</v>
          </cell>
          <cell r="C21">
            <v>11710.232933916699</v>
          </cell>
          <cell r="D21">
            <v>11815.770308079978</v>
          </cell>
          <cell r="E21">
            <v>11248.72041175823</v>
          </cell>
          <cell r="F21">
            <v>11000.654569455339</v>
          </cell>
          <cell r="G21">
            <v>10295.021276595744</v>
          </cell>
          <cell r="H21">
            <v>9052.876931065819</v>
          </cell>
          <cell r="I21">
            <v>12036.430720506731</v>
          </cell>
          <cell r="J21">
            <v>9034.6263736263736</v>
          </cell>
          <cell r="K21">
            <v>8619.6816390858949</v>
          </cell>
          <cell r="N21">
            <v>11666.125539864863</v>
          </cell>
          <cell r="O21">
            <v>6</v>
          </cell>
        </row>
        <row r="22">
          <cell r="A22" t="str">
            <v>celkem</v>
          </cell>
          <cell r="B22" t="str">
            <v>muži</v>
          </cell>
          <cell r="C22">
            <v>11840.830522562874</v>
          </cell>
          <cell r="D22">
            <v>12288.584585384879</v>
          </cell>
          <cell r="E22">
            <v>11376.488842503928</v>
          </cell>
          <cell r="F22">
            <v>10645.473094127725</v>
          </cell>
          <cell r="G22">
            <v>9972.2175438596496</v>
          </cell>
          <cell r="H22">
            <v>4355.8842105263157</v>
          </cell>
          <cell r="I22">
            <v>10526.447651029026</v>
          </cell>
          <cell r="J22">
            <v>7050.0118585942755</v>
          </cell>
          <cell r="K22">
            <v>6413.8293762334788</v>
          </cell>
          <cell r="L22">
            <v>5920</v>
          </cell>
          <cell r="M22">
            <v>5414</v>
          </cell>
          <cell r="N22">
            <v>11002</v>
          </cell>
          <cell r="O22">
            <v>4</v>
          </cell>
        </row>
        <row r="23">
          <cell r="B23" t="str">
            <v>ženy</v>
          </cell>
          <cell r="C23">
            <v>10278.806391626615</v>
          </cell>
          <cell r="D23">
            <v>10671.856967262262</v>
          </cell>
          <cell r="E23">
            <v>9886.7652190585759</v>
          </cell>
          <cell r="F23">
            <v>8875.5318935921823</v>
          </cell>
          <cell r="G23">
            <v>8209.7021140294692</v>
          </cell>
          <cell r="H23">
            <v>7544.3685486664353</v>
          </cell>
          <cell r="I23">
            <v>9610.3281407222457</v>
          </cell>
          <cell r="J23">
            <v>6482.1488093019789</v>
          </cell>
          <cell r="K23">
            <v>5826.7736093143594</v>
          </cell>
          <cell r="L23">
            <v>6989</v>
          </cell>
          <cell r="M23">
            <v>5440</v>
          </cell>
          <cell r="N23">
            <v>9833</v>
          </cell>
          <cell r="O23">
            <v>5</v>
          </cell>
        </row>
        <row r="24">
          <cell r="B24" t="str">
            <v>celkem</v>
          </cell>
          <cell r="C24">
            <v>10864.981192393243</v>
          </cell>
          <cell r="D24">
            <v>11251.763686836373</v>
          </cell>
          <cell r="E24">
            <v>10521.370109208945</v>
          </cell>
          <cell r="F24">
            <v>9621.4496203912167</v>
          </cell>
          <cell r="G24">
            <v>9050.7481580709973</v>
          </cell>
          <cell r="H24">
            <v>7153.0079009344372</v>
          </cell>
          <cell r="I24">
            <v>10094.211210683536</v>
          </cell>
          <cell r="J24">
            <v>6787.4408967157187</v>
          </cell>
          <cell r="K24">
            <v>6134.2247755068747</v>
          </cell>
          <cell r="L24">
            <v>6814.4067313854403</v>
          </cell>
          <cell r="M24">
            <v>5428</v>
          </cell>
          <cell r="N24">
            <v>10296</v>
          </cell>
          <cell r="O24">
            <v>6</v>
          </cell>
        </row>
        <row r="25">
          <cell r="B25" t="str">
            <v xml:space="preserve">Průměrný věk důchodců </v>
          </cell>
        </row>
        <row r="26">
          <cell r="A26" t="str">
            <v>sólo</v>
          </cell>
          <cell r="B26" t="str">
            <v>muži</v>
          </cell>
          <cell r="C26">
            <v>68.992800061989584</v>
          </cell>
          <cell r="D26">
            <v>71</v>
          </cell>
          <cell r="E26">
            <v>71</v>
          </cell>
          <cell r="F26">
            <v>65</v>
          </cell>
          <cell r="G26">
            <v>68</v>
          </cell>
          <cell r="H26">
            <v>74.014734144778984</v>
          </cell>
          <cell r="I26">
            <v>50</v>
          </cell>
          <cell r="J26">
            <v>50</v>
          </cell>
          <cell r="K26">
            <v>49</v>
          </cell>
          <cell r="L26">
            <v>52</v>
          </cell>
          <cell r="M26">
            <v>16</v>
          </cell>
          <cell r="N26">
            <v>63.854078315932227</v>
          </cell>
          <cell r="O26">
            <v>7</v>
          </cell>
        </row>
        <row r="27">
          <cell r="B27" t="str">
            <v>ženy</v>
          </cell>
          <cell r="C27">
            <v>66.985287921235383</v>
          </cell>
          <cell r="D27">
            <v>68</v>
          </cell>
          <cell r="E27">
            <v>72</v>
          </cell>
          <cell r="F27">
            <v>62</v>
          </cell>
          <cell r="G27">
            <v>65</v>
          </cell>
          <cell r="H27">
            <v>77.134393434213905</v>
          </cell>
          <cell r="I27">
            <v>50</v>
          </cell>
          <cell r="J27">
            <v>48</v>
          </cell>
          <cell r="K27">
            <v>47</v>
          </cell>
          <cell r="L27">
            <v>56</v>
          </cell>
          <cell r="M27">
            <v>17</v>
          </cell>
          <cell r="N27">
            <v>62.30344548739847</v>
          </cell>
          <cell r="O27">
            <v>8</v>
          </cell>
        </row>
        <row r="28">
          <cell r="B28" t="str">
            <v>celkem</v>
          </cell>
          <cell r="C28">
            <v>67.989232132433145</v>
          </cell>
          <cell r="D28">
            <v>69</v>
          </cell>
          <cell r="E28">
            <v>71</v>
          </cell>
          <cell r="F28">
            <v>63</v>
          </cell>
          <cell r="G28">
            <v>67</v>
          </cell>
          <cell r="H28">
            <v>76.216117216117212</v>
          </cell>
          <cell r="I28">
            <v>50</v>
          </cell>
          <cell r="J28">
            <v>49</v>
          </cell>
          <cell r="K28">
            <v>48</v>
          </cell>
          <cell r="L28">
            <v>55.346704326980131</v>
          </cell>
          <cell r="M28">
            <v>16</v>
          </cell>
          <cell r="N28">
            <v>62.734656772725366</v>
          </cell>
          <cell r="O28">
            <v>9</v>
          </cell>
        </row>
        <row r="29">
          <cell r="A29" t="str">
            <v>s V</v>
          </cell>
          <cell r="B29" t="str">
            <v>muži</v>
          </cell>
          <cell r="C29">
            <v>76.546306716011003</v>
          </cell>
          <cell r="D29">
            <v>78</v>
          </cell>
          <cell r="E29">
            <v>76</v>
          </cell>
          <cell r="F29">
            <v>67</v>
          </cell>
          <cell r="G29">
            <v>69</v>
          </cell>
          <cell r="H29">
            <v>78.333333333333329</v>
          </cell>
          <cell r="I29">
            <v>59</v>
          </cell>
          <cell r="J29">
            <v>57</v>
          </cell>
          <cell r="K29">
            <v>57</v>
          </cell>
          <cell r="N29">
            <v>76</v>
          </cell>
          <cell r="O29">
            <v>7</v>
          </cell>
        </row>
        <row r="30">
          <cell r="B30" t="str">
            <v>ženy</v>
          </cell>
          <cell r="C30">
            <v>75.081377734686242</v>
          </cell>
          <cell r="D30">
            <v>76</v>
          </cell>
          <cell r="E30">
            <v>77</v>
          </cell>
          <cell r="F30">
            <v>64</v>
          </cell>
          <cell r="G30">
            <v>66</v>
          </cell>
          <cell r="H30">
            <v>83.097790560857632</v>
          </cell>
          <cell r="I30">
            <v>58</v>
          </cell>
          <cell r="J30">
            <v>54</v>
          </cell>
          <cell r="K30">
            <v>54</v>
          </cell>
          <cell r="N30">
            <v>75</v>
          </cell>
          <cell r="O30">
            <v>8</v>
          </cell>
        </row>
        <row r="31">
          <cell r="B31" t="str">
            <v>celkem</v>
          </cell>
          <cell r="C31">
            <v>75.289387070629857</v>
          </cell>
          <cell r="D31">
            <v>76.270322561958736</v>
          </cell>
          <cell r="E31">
            <v>76.838902345040182</v>
          </cell>
          <cell r="F31">
            <v>64.587821162786256</v>
          </cell>
          <cell r="G31">
            <v>66.553191489361708</v>
          </cell>
          <cell r="H31">
            <v>83.064390497208876</v>
          </cell>
          <cell r="I31">
            <v>58.200316706254945</v>
          </cell>
          <cell r="J31">
            <v>54.593406593406591</v>
          </cell>
          <cell r="K31">
            <v>54.68321513002364</v>
          </cell>
          <cell r="N31">
            <v>75.14171114484769</v>
          </cell>
          <cell r="O31">
            <v>9</v>
          </cell>
        </row>
        <row r="32">
          <cell r="A32" t="str">
            <v>celkem</v>
          </cell>
          <cell r="B32" t="str">
            <v>muži</v>
          </cell>
          <cell r="C32">
            <v>69.738243423026105</v>
          </cell>
          <cell r="D32">
            <v>71.796220283072529</v>
          </cell>
          <cell r="E32">
            <v>71.629747584515073</v>
          </cell>
          <cell r="F32">
            <v>65.097477871894924</v>
          </cell>
          <cell r="G32">
            <v>68.072982456140352</v>
          </cell>
          <cell r="H32">
            <v>74.159133126934989</v>
          </cell>
          <cell r="I32">
            <v>50.151411377464505</v>
          </cell>
          <cell r="J32">
            <v>50.044421653152142</v>
          </cell>
          <cell r="K32">
            <v>49.055307696908081</v>
          </cell>
          <cell r="L32">
            <v>52</v>
          </cell>
          <cell r="M32">
            <v>16</v>
          </cell>
          <cell r="N32">
            <v>65</v>
          </cell>
          <cell r="O32">
            <v>7</v>
          </cell>
        </row>
        <row r="33">
          <cell r="B33" t="str">
            <v>ženy</v>
          </cell>
          <cell r="C33">
            <v>69.886368483404169</v>
          </cell>
          <cell r="D33">
            <v>71.255146500379738</v>
          </cell>
          <cell r="E33">
            <v>74.434969481992781</v>
          </cell>
          <cell r="F33">
            <v>62.291197694197038</v>
          </cell>
          <cell r="G33">
            <v>65.294682895579754</v>
          </cell>
          <cell r="H33">
            <v>81.084343609282996</v>
          </cell>
          <cell r="I33">
            <v>50.602243506130513</v>
          </cell>
          <cell r="J33">
            <v>48.179555025528266</v>
          </cell>
          <cell r="K33">
            <v>47.181112548512289</v>
          </cell>
          <cell r="L33">
            <v>56</v>
          </cell>
          <cell r="M33">
            <v>17</v>
          </cell>
          <cell r="N33">
            <v>66</v>
          </cell>
          <cell r="O33">
            <v>8</v>
          </cell>
        </row>
        <row r="34">
          <cell r="B34" t="str">
            <v>celkem</v>
          </cell>
          <cell r="C34">
            <v>69.893660205656758</v>
          </cell>
          <cell r="D34">
            <v>71.193990809596897</v>
          </cell>
          <cell r="E34">
            <v>72.945212136772511</v>
          </cell>
          <cell r="F34">
            <v>63.166392343269791</v>
          </cell>
          <cell r="G34">
            <v>66.915606162089759</v>
          </cell>
          <cell r="H34">
            <v>80.223733191521688</v>
          </cell>
          <cell r="I34">
            <v>50.363978211210686</v>
          </cell>
          <cell r="J34">
            <v>49.096477926732604</v>
          </cell>
          <cell r="K34">
            <v>48.106438920926962</v>
          </cell>
          <cell r="L34">
            <v>55.346704326980131</v>
          </cell>
          <cell r="M34">
            <v>16</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2012</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41244</v>
          </cell>
          <cell r="B5" t="str">
            <v>Počet důchodců</v>
          </cell>
        </row>
        <row r="6">
          <cell r="A6" t="str">
            <v>sólo</v>
          </cell>
          <cell r="B6" t="str">
            <v>muži</v>
          </cell>
          <cell r="C6">
            <v>791931</v>
          </cell>
          <cell r="D6">
            <v>540872</v>
          </cell>
          <cell r="E6">
            <v>40786</v>
          </cell>
          <cell r="F6">
            <v>209068</v>
          </cell>
          <cell r="G6">
            <v>1205</v>
          </cell>
          <cell r="H6">
            <v>1550</v>
          </cell>
          <cell r="I6">
            <v>112551</v>
          </cell>
          <cell r="J6">
            <v>33516</v>
          </cell>
          <cell r="K6">
            <v>81675</v>
          </cell>
          <cell r="L6">
            <v>6889</v>
          </cell>
          <cell r="M6">
            <v>22190</v>
          </cell>
          <cell r="N6">
            <v>1050302</v>
          </cell>
          <cell r="O6">
            <v>1</v>
          </cell>
        </row>
        <row r="7">
          <cell r="B7" t="str">
            <v>ženy</v>
          </cell>
          <cell r="C7">
            <v>929483</v>
          </cell>
          <cell r="D7">
            <v>641405</v>
          </cell>
          <cell r="E7">
            <v>33071</v>
          </cell>
          <cell r="F7">
            <v>253980</v>
          </cell>
          <cell r="G7">
            <v>1027</v>
          </cell>
          <cell r="H7">
            <v>3559</v>
          </cell>
          <cell r="I7">
            <v>93998</v>
          </cell>
          <cell r="J7">
            <v>28062</v>
          </cell>
          <cell r="K7">
            <v>75916</v>
          </cell>
          <cell r="L7">
            <v>33582</v>
          </cell>
          <cell r="M7">
            <v>23666</v>
          </cell>
          <cell r="N7">
            <v>1188266</v>
          </cell>
          <cell r="O7">
            <v>2</v>
          </cell>
        </row>
        <row r="8">
          <cell r="B8" t="str">
            <v>celkem</v>
          </cell>
          <cell r="C8">
            <v>1721414</v>
          </cell>
          <cell r="D8">
            <v>1182277</v>
          </cell>
          <cell r="E8">
            <v>73857</v>
          </cell>
          <cell r="F8">
            <v>463048</v>
          </cell>
          <cell r="G8">
            <v>2232</v>
          </cell>
          <cell r="H8">
            <v>5109</v>
          </cell>
          <cell r="I8">
            <v>206549</v>
          </cell>
          <cell r="J8">
            <v>61578</v>
          </cell>
          <cell r="K8">
            <v>157591</v>
          </cell>
          <cell r="L8">
            <v>40471</v>
          </cell>
          <cell r="M8">
            <v>45856</v>
          </cell>
          <cell r="N8">
            <v>2238568</v>
          </cell>
          <cell r="O8">
            <v>3</v>
          </cell>
        </row>
        <row r="9">
          <cell r="A9" t="str">
            <v>s V</v>
          </cell>
          <cell r="B9" t="str">
            <v>muži</v>
          </cell>
          <cell r="C9">
            <v>87679</v>
          </cell>
          <cell r="D9">
            <v>70186</v>
          </cell>
          <cell r="E9">
            <v>5866</v>
          </cell>
          <cell r="F9">
            <v>11527</v>
          </cell>
          <cell r="G9">
            <v>100</v>
          </cell>
          <cell r="H9">
            <v>63</v>
          </cell>
          <cell r="I9">
            <v>1902</v>
          </cell>
          <cell r="J9">
            <v>218</v>
          </cell>
          <cell r="K9">
            <v>563</v>
          </cell>
          <cell r="N9">
            <v>90425</v>
          </cell>
          <cell r="O9">
            <v>1</v>
          </cell>
        </row>
        <row r="10">
          <cell r="B10" t="str">
            <v>ženy</v>
          </cell>
          <cell r="C10">
            <v>519961</v>
          </cell>
          <cell r="D10">
            <v>442773</v>
          </cell>
          <cell r="E10">
            <v>30209</v>
          </cell>
          <cell r="F10">
            <v>46515</v>
          </cell>
          <cell r="G10">
            <v>464</v>
          </cell>
          <cell r="H10">
            <v>6994</v>
          </cell>
          <cell r="I10">
            <v>7389</v>
          </cell>
          <cell r="J10">
            <v>816</v>
          </cell>
          <cell r="K10">
            <v>1903</v>
          </cell>
          <cell r="N10">
            <v>537063</v>
          </cell>
          <cell r="O10">
            <v>2</v>
          </cell>
        </row>
        <row r="11">
          <cell r="B11" t="str">
            <v>celkem</v>
          </cell>
          <cell r="C11">
            <v>607640</v>
          </cell>
          <cell r="D11">
            <v>512959</v>
          </cell>
          <cell r="E11">
            <v>36075</v>
          </cell>
          <cell r="F11">
            <v>58042</v>
          </cell>
          <cell r="G11">
            <v>564</v>
          </cell>
          <cell r="H11">
            <v>7057</v>
          </cell>
          <cell r="I11">
            <v>9291</v>
          </cell>
          <cell r="J11">
            <v>1034</v>
          </cell>
          <cell r="K11">
            <v>2466</v>
          </cell>
          <cell r="N11">
            <v>627488</v>
          </cell>
          <cell r="O11">
            <v>3</v>
          </cell>
        </row>
        <row r="12">
          <cell r="A12" t="str">
            <v>celkem</v>
          </cell>
          <cell r="B12" t="str">
            <v>muži</v>
          </cell>
          <cell r="C12">
            <v>879610</v>
          </cell>
          <cell r="D12">
            <v>611058</v>
          </cell>
          <cell r="E12">
            <v>46652</v>
          </cell>
          <cell r="F12">
            <v>220595</v>
          </cell>
          <cell r="G12">
            <v>1305</v>
          </cell>
          <cell r="H12">
            <v>1613</v>
          </cell>
          <cell r="I12">
            <v>114453</v>
          </cell>
          <cell r="J12">
            <v>33734</v>
          </cell>
          <cell r="K12">
            <v>82238</v>
          </cell>
          <cell r="L12">
            <v>6889</v>
          </cell>
          <cell r="M12">
            <v>22190</v>
          </cell>
          <cell r="N12">
            <v>1140727</v>
          </cell>
          <cell r="O12">
            <v>1</v>
          </cell>
        </row>
        <row r="13">
          <cell r="B13" t="str">
            <v>ženy</v>
          </cell>
          <cell r="C13">
            <v>1449444</v>
          </cell>
          <cell r="D13">
            <v>1084178</v>
          </cell>
          <cell r="E13">
            <v>63280</v>
          </cell>
          <cell r="F13">
            <v>300495</v>
          </cell>
          <cell r="G13">
            <v>1491</v>
          </cell>
          <cell r="H13">
            <v>10553</v>
          </cell>
          <cell r="I13">
            <v>101387</v>
          </cell>
          <cell r="J13">
            <v>28878</v>
          </cell>
          <cell r="K13">
            <v>77819</v>
          </cell>
          <cell r="L13">
            <v>33582</v>
          </cell>
          <cell r="M13">
            <v>23666</v>
          </cell>
          <cell r="N13">
            <v>1725329</v>
          </cell>
          <cell r="O13">
            <v>2</v>
          </cell>
        </row>
        <row r="14">
          <cell r="B14" t="str">
            <v>celkem</v>
          </cell>
          <cell r="C14">
            <v>2329054</v>
          </cell>
          <cell r="D14">
            <v>1695236</v>
          </cell>
          <cell r="E14">
            <v>109932</v>
          </cell>
          <cell r="F14">
            <v>521090</v>
          </cell>
          <cell r="G14">
            <v>2796</v>
          </cell>
          <cell r="H14">
            <v>12166</v>
          </cell>
          <cell r="I14">
            <v>215840</v>
          </cell>
          <cell r="J14">
            <v>62612</v>
          </cell>
          <cell r="K14">
            <v>160057</v>
          </cell>
          <cell r="L14">
            <v>40471</v>
          </cell>
          <cell r="M14">
            <v>45856</v>
          </cell>
          <cell r="N14">
            <v>2866056</v>
          </cell>
          <cell r="O14">
            <v>3</v>
          </cell>
        </row>
        <row r="15">
          <cell r="B15" t="str">
            <v xml:space="preserve">Průměrná výše důchodu </v>
          </cell>
        </row>
        <row r="16">
          <cell r="A16" t="str">
            <v>sólo</v>
          </cell>
          <cell r="B16" t="str">
            <v>muži</v>
          </cell>
          <cell r="C16">
            <v>11962.17004764304</v>
          </cell>
          <cell r="D16">
            <v>12472</v>
          </cell>
          <cell r="E16">
            <v>11396</v>
          </cell>
          <cell r="F16">
            <v>10762</v>
          </cell>
          <cell r="G16">
            <v>10074</v>
          </cell>
          <cell r="H16">
            <v>4285.1419354838708</v>
          </cell>
          <cell r="I16">
            <v>10597</v>
          </cell>
          <cell r="J16">
            <v>6997</v>
          </cell>
          <cell r="K16">
            <v>6336</v>
          </cell>
          <cell r="L16">
            <v>6076</v>
          </cell>
          <cell r="M16">
            <v>5534</v>
          </cell>
          <cell r="N16">
            <v>11033.672238080095</v>
          </cell>
          <cell r="O16">
            <v>4</v>
          </cell>
        </row>
        <row r="17">
          <cell r="B17" t="str">
            <v>ženy</v>
          </cell>
          <cell r="C17">
            <v>9797.1017630230999</v>
          </cell>
          <cell r="D17">
            <v>10264</v>
          </cell>
          <cell r="E17">
            <v>9100</v>
          </cell>
          <cell r="F17">
            <v>8718</v>
          </cell>
          <cell r="G17">
            <v>7596</v>
          </cell>
          <cell r="H17">
            <v>4477.8479910087099</v>
          </cell>
          <cell r="I17">
            <v>9596</v>
          </cell>
          <cell r="J17">
            <v>6375</v>
          </cell>
          <cell r="K17">
            <v>5683</v>
          </cell>
          <cell r="L17">
            <v>7104</v>
          </cell>
          <cell r="M17">
            <v>5554</v>
          </cell>
          <cell r="N17">
            <v>9261.0582066641637</v>
          </cell>
          <cell r="O17">
            <v>5</v>
          </cell>
        </row>
        <row r="18">
          <cell r="B18" t="str">
            <v>celkem</v>
          </cell>
          <cell r="C18">
            <v>10793.002740189169</v>
          </cell>
          <cell r="D18">
            <v>11274</v>
          </cell>
          <cell r="E18">
            <v>10368</v>
          </cell>
          <cell r="F18">
            <v>9641</v>
          </cell>
          <cell r="G18">
            <v>8934</v>
          </cell>
          <cell r="H18">
            <v>4419.6412213740459</v>
          </cell>
          <cell r="I18">
            <v>10141</v>
          </cell>
          <cell r="J18">
            <v>6714</v>
          </cell>
          <cell r="K18">
            <v>6021</v>
          </cell>
          <cell r="L18">
            <v>6929.0131699241429</v>
          </cell>
          <cell r="M18">
            <v>5544</v>
          </cell>
          <cell r="N18">
            <v>10092.639555733844</v>
          </cell>
          <cell r="O18">
            <v>6</v>
          </cell>
        </row>
        <row r="19">
          <cell r="A19" t="str">
            <v>s V</v>
          </cell>
          <cell r="B19" t="str">
            <v>muži</v>
          </cell>
          <cell r="C19">
            <v>13277.264031295977</v>
          </cell>
          <cell r="D19">
            <v>13461</v>
          </cell>
          <cell r="E19">
            <v>12989</v>
          </cell>
          <cell r="F19">
            <v>12319</v>
          </cell>
          <cell r="G19">
            <v>11689</v>
          </cell>
          <cell r="H19">
            <v>6268.8412698412694</v>
          </cell>
          <cell r="I19">
            <v>13356</v>
          </cell>
          <cell r="J19">
            <v>9233</v>
          </cell>
          <cell r="K19">
            <v>8674</v>
          </cell>
          <cell r="N19">
            <v>13236</v>
          </cell>
          <cell r="O19">
            <v>4</v>
          </cell>
        </row>
        <row r="20">
          <cell r="B20" t="str">
            <v>ženy</v>
          </cell>
          <cell r="C20">
            <v>11724.814868807469</v>
          </cell>
          <cell r="D20">
            <v>11846</v>
          </cell>
          <cell r="E20">
            <v>11179</v>
          </cell>
          <cell r="F20">
            <v>10941</v>
          </cell>
          <cell r="G20">
            <v>10195</v>
          </cell>
          <cell r="H20">
            <v>9165.5501858736061</v>
          </cell>
          <cell r="I20">
            <v>12011</v>
          </cell>
          <cell r="J20">
            <v>9061</v>
          </cell>
          <cell r="K20">
            <v>8664</v>
          </cell>
          <cell r="N20">
            <v>11680</v>
          </cell>
          <cell r="O20">
            <v>5</v>
          </cell>
        </row>
        <row r="21">
          <cell r="B21" t="str">
            <v>celkem</v>
          </cell>
          <cell r="C21">
            <v>11948.824463498124</v>
          </cell>
          <cell r="D21">
            <v>12066.973586582943</v>
          </cell>
          <cell r="E21">
            <v>11473.316285516286</v>
          </cell>
          <cell r="F21">
            <v>11214.667447710279</v>
          </cell>
          <cell r="G21">
            <v>10459.893617021276</v>
          </cell>
          <cell r="H21">
            <v>9139.6903783477392</v>
          </cell>
          <cell r="I21">
            <v>12286.340652244107</v>
          </cell>
          <cell r="J21">
            <v>9097.2630560928428</v>
          </cell>
          <cell r="K21">
            <v>8666.2830494728296</v>
          </cell>
          <cell r="N21">
            <v>11904.229467336427</v>
          </cell>
          <cell r="O21">
            <v>6</v>
          </cell>
        </row>
        <row r="22">
          <cell r="A22" t="str">
            <v>celkem</v>
          </cell>
          <cell r="B22" t="str">
            <v>muži</v>
          </cell>
          <cell r="C22">
            <v>12093.257831311605</v>
          </cell>
          <cell r="D22">
            <v>12585.596342736697</v>
          </cell>
          <cell r="E22">
            <v>11596.303052387893</v>
          </cell>
          <cell r="F22">
            <v>10843.35968176976</v>
          </cell>
          <cell r="G22">
            <v>10197.75478927203</v>
          </cell>
          <cell r="H22">
            <v>4362.6205827650338</v>
          </cell>
          <cell r="I22">
            <v>10642.849545228173</v>
          </cell>
          <cell r="J22">
            <v>7011.4497539574313</v>
          </cell>
          <cell r="K22">
            <v>6352.0059096767918</v>
          </cell>
          <cell r="L22">
            <v>6076</v>
          </cell>
          <cell r="M22">
            <v>5534</v>
          </cell>
          <cell r="N22">
            <v>11208</v>
          </cell>
          <cell r="O22">
            <v>4</v>
          </cell>
        </row>
        <row r="23">
          <cell r="B23" t="str">
            <v>ženy</v>
          </cell>
          <cell r="C23">
            <v>10488.632884057612</v>
          </cell>
          <cell r="D23">
            <v>10910.081073403077</v>
          </cell>
          <cell r="E23">
            <v>10092.485951327433</v>
          </cell>
          <cell r="F23">
            <v>9062.1083711875399</v>
          </cell>
          <cell r="G23">
            <v>8404.8101945003345</v>
          </cell>
          <cell r="H23">
            <v>7584.6222875011845</v>
          </cell>
          <cell r="I23">
            <v>9772.0031858127768</v>
          </cell>
          <cell r="J23">
            <v>6450.8977768543527</v>
          </cell>
          <cell r="K23">
            <v>5755.8979169611539</v>
          </cell>
          <cell r="L23">
            <v>7104</v>
          </cell>
          <cell r="M23">
            <v>5554</v>
          </cell>
          <cell r="N23">
            <v>10014</v>
          </cell>
          <cell r="O23">
            <v>5</v>
          </cell>
        </row>
        <row r="24">
          <cell r="B24" t="str">
            <v>celkem</v>
          </cell>
          <cell r="C24">
            <v>11094.551571582282</v>
          </cell>
          <cell r="D24">
            <v>11513.944726279999</v>
          </cell>
          <cell r="E24">
            <v>10730.717725503038</v>
          </cell>
          <cell r="F24">
            <v>9816.2841275019673</v>
          </cell>
          <cell r="G24">
            <v>9241.7982832618018</v>
          </cell>
          <cell r="H24">
            <v>7157.549071181983</v>
          </cell>
          <cell r="I24">
            <v>10233.347850259452</v>
          </cell>
          <cell r="J24">
            <v>6753.3581741519201</v>
          </cell>
          <cell r="K24">
            <v>6061.7559057085909</v>
          </cell>
          <cell r="L24">
            <v>6929.0131699241429</v>
          </cell>
          <cell r="M24">
            <v>5544</v>
          </cell>
          <cell r="N24">
            <v>10490</v>
          </cell>
          <cell r="O24">
            <v>6</v>
          </cell>
        </row>
        <row r="25">
          <cell r="B25" t="str">
            <v xml:space="preserve">Průměrný věk důchodců </v>
          </cell>
        </row>
        <row r="26">
          <cell r="A26" t="str">
            <v>sólo</v>
          </cell>
          <cell r="B26" t="str">
            <v>muži</v>
          </cell>
          <cell r="C26">
            <v>69.992751893788721</v>
          </cell>
          <cell r="D26">
            <v>71</v>
          </cell>
          <cell r="E26">
            <v>72</v>
          </cell>
          <cell r="F26">
            <v>66</v>
          </cell>
          <cell r="G26">
            <v>70</v>
          </cell>
          <cell r="H26">
            <v>74.816129032258061</v>
          </cell>
          <cell r="I26">
            <v>50</v>
          </cell>
          <cell r="J26">
            <v>50</v>
          </cell>
          <cell r="K26">
            <v>50</v>
          </cell>
          <cell r="L26">
            <v>53</v>
          </cell>
          <cell r="M26">
            <v>16</v>
          </cell>
          <cell r="N26">
            <v>64.214448796631828</v>
          </cell>
          <cell r="O26">
            <v>7</v>
          </cell>
        </row>
        <row r="27">
          <cell r="B27" t="str">
            <v>ženy</v>
          </cell>
          <cell r="C27">
            <v>66.983009909810079</v>
          </cell>
          <cell r="D27">
            <v>69</v>
          </cell>
          <cell r="E27">
            <v>72</v>
          </cell>
          <cell r="F27">
            <v>63</v>
          </cell>
          <cell r="G27">
            <v>66</v>
          </cell>
          <cell r="H27">
            <v>77.661140769879182</v>
          </cell>
          <cell r="I27">
            <v>50</v>
          </cell>
          <cell r="J27">
            <v>48</v>
          </cell>
          <cell r="K27">
            <v>48</v>
          </cell>
          <cell r="L27">
            <v>57</v>
          </cell>
          <cell r="M27">
            <v>17</v>
          </cell>
          <cell r="N27">
            <v>63.109030301296173</v>
          </cell>
          <cell r="O27">
            <v>8</v>
          </cell>
        </row>
        <row r="28">
          <cell r="B28" t="str">
            <v>celkem</v>
          </cell>
          <cell r="C28">
            <v>68.989279162363033</v>
          </cell>
          <cell r="D28">
            <v>70</v>
          </cell>
          <cell r="E28">
            <v>72</v>
          </cell>
          <cell r="F28">
            <v>64</v>
          </cell>
          <cell r="G28">
            <v>68</v>
          </cell>
          <cell r="H28">
            <v>76.775494225875903</v>
          </cell>
          <cell r="I28">
            <v>50</v>
          </cell>
          <cell r="J28">
            <v>50</v>
          </cell>
          <cell r="K28">
            <v>49</v>
          </cell>
          <cell r="L28">
            <v>56.319117392700946</v>
          </cell>
          <cell r="M28">
            <v>17</v>
          </cell>
          <cell r="N28">
            <v>63.631455466173016</v>
          </cell>
          <cell r="O28">
            <v>9</v>
          </cell>
        </row>
        <row r="29">
          <cell r="A29" t="str">
            <v>s V</v>
          </cell>
          <cell r="B29" t="str">
            <v>muži</v>
          </cell>
          <cell r="C29">
            <v>76.543528096807677</v>
          </cell>
          <cell r="D29">
            <v>78</v>
          </cell>
          <cell r="E29">
            <v>76</v>
          </cell>
          <cell r="F29">
            <v>68</v>
          </cell>
          <cell r="G29">
            <v>71</v>
          </cell>
          <cell r="H29">
            <v>79.714285714285708</v>
          </cell>
          <cell r="I29">
            <v>59</v>
          </cell>
          <cell r="J29">
            <v>58</v>
          </cell>
          <cell r="K29">
            <v>58</v>
          </cell>
          <cell r="N29">
            <v>76</v>
          </cell>
          <cell r="O29">
            <v>7</v>
          </cell>
        </row>
        <row r="30">
          <cell r="B30" t="str">
            <v>ženy</v>
          </cell>
          <cell r="C30">
            <v>75.918465038724065</v>
          </cell>
          <cell r="D30">
            <v>77</v>
          </cell>
          <cell r="E30">
            <v>77</v>
          </cell>
          <cell r="F30">
            <v>65</v>
          </cell>
          <cell r="G30">
            <v>68</v>
          </cell>
          <cell r="H30">
            <v>83.873891907349162</v>
          </cell>
          <cell r="I30">
            <v>59</v>
          </cell>
          <cell r="J30">
            <v>55</v>
          </cell>
          <cell r="K30">
            <v>55</v>
          </cell>
          <cell r="N30">
            <v>76</v>
          </cell>
          <cell r="O30">
            <v>8</v>
          </cell>
        </row>
        <row r="31">
          <cell r="B31" t="str">
            <v>celkem</v>
          </cell>
          <cell r="C31">
            <v>76.008658087025211</v>
          </cell>
          <cell r="D31">
            <v>77.136825750206157</v>
          </cell>
          <cell r="E31">
            <v>76.837394317394313</v>
          </cell>
          <cell r="F31">
            <v>65.595792701836601</v>
          </cell>
          <cell r="G31">
            <v>68.531914893617028</v>
          </cell>
          <cell r="H31">
            <v>83.836757829105849</v>
          </cell>
          <cell r="I31">
            <v>59</v>
          </cell>
          <cell r="J31">
            <v>55.632495164410059</v>
          </cell>
          <cell r="K31">
            <v>55.68491484184915</v>
          </cell>
          <cell r="N31">
            <v>76</v>
          </cell>
          <cell r="O31">
            <v>9</v>
          </cell>
        </row>
        <row r="32">
          <cell r="A32" t="str">
            <v>celkem</v>
          </cell>
          <cell r="B32" t="str">
            <v>muži</v>
          </cell>
          <cell r="C32">
            <v>70.645729357328804</v>
          </cell>
          <cell r="D32">
            <v>71.804018603798653</v>
          </cell>
          <cell r="E32">
            <v>72.502958072537083</v>
          </cell>
          <cell r="F32">
            <v>66.104508261746645</v>
          </cell>
          <cell r="G32">
            <v>70.076628352490417</v>
          </cell>
          <cell r="H32">
            <v>75.007439553626782</v>
          </cell>
          <cell r="I32">
            <v>50.149563576315167</v>
          </cell>
          <cell r="J32">
            <v>50.051698583031957</v>
          </cell>
          <cell r="K32">
            <v>50.054767868868403</v>
          </cell>
          <cell r="L32">
            <v>53</v>
          </cell>
          <cell r="M32">
            <v>16</v>
          </cell>
          <cell r="N32">
            <v>65</v>
          </cell>
          <cell r="O32">
            <v>7</v>
          </cell>
        </row>
        <row r="33">
          <cell r="B33" t="str">
            <v>ženy</v>
          </cell>
          <cell r="C33">
            <v>70.188437773380684</v>
          </cell>
          <cell r="D33">
            <v>72.267160927449183</v>
          </cell>
          <cell r="E33">
            <v>74.386931099873578</v>
          </cell>
          <cell r="F33">
            <v>63.309589177856537</v>
          </cell>
          <cell r="G33">
            <v>66.622401073105294</v>
          </cell>
          <cell r="H33">
            <v>81.778641144698184</v>
          </cell>
          <cell r="I33">
            <v>50.655912493712215</v>
          </cell>
          <cell r="J33">
            <v>48.197797631414915</v>
          </cell>
          <cell r="K33">
            <v>48.171179274984262</v>
          </cell>
          <cell r="L33">
            <v>57</v>
          </cell>
          <cell r="M33">
            <v>17</v>
          </cell>
          <cell r="N33">
            <v>67</v>
          </cell>
          <cell r="O33">
            <v>8</v>
          </cell>
        </row>
        <row r="34">
          <cell r="B34" t="str">
            <v>celkem</v>
          </cell>
          <cell r="C34">
            <v>70.820604417072346</v>
          </cell>
          <cell r="D34">
            <v>72.159521742105525</v>
          </cell>
          <cell r="E34">
            <v>73.587426772914171</v>
          </cell>
          <cell r="F34">
            <v>64.177748565506917</v>
          </cell>
          <cell r="G34">
            <v>68.107296137339063</v>
          </cell>
          <cell r="H34">
            <v>80.87144501068552</v>
          </cell>
          <cell r="I34">
            <v>50.387411971830986</v>
          </cell>
          <cell r="J34">
            <v>50.093017312975149</v>
          </cell>
          <cell r="K34">
            <v>49.102994558188648</v>
          </cell>
          <cell r="L34">
            <v>56.319117392700946</v>
          </cell>
          <cell r="M34">
            <v>17</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13" zoomScaleNormal="100" workbookViewId="0"/>
  </sheetViews>
  <sheetFormatPr defaultColWidth="9.140625" defaultRowHeight="12.75" x14ac:dyDescent="0.2"/>
  <cols>
    <col min="1" max="1" width="15.28515625" style="167" customWidth="1"/>
    <col min="2" max="10" width="9.140625" style="167"/>
    <col min="11" max="11" width="16.28515625" style="167" customWidth="1"/>
    <col min="12" max="16384" width="9.140625" style="167"/>
  </cols>
  <sheetData>
    <row r="1" spans="1:13" ht="15" customHeight="1" x14ac:dyDescent="0.2">
      <c r="A1" s="1" t="s">
        <v>0</v>
      </c>
      <c r="K1" s="96" t="s">
        <v>1</v>
      </c>
    </row>
    <row r="2" spans="1:13" ht="15" customHeight="1" x14ac:dyDescent="0.2">
      <c r="A2" s="1"/>
      <c r="K2" s="96"/>
    </row>
    <row r="3" spans="1:13" ht="15" customHeight="1" x14ac:dyDescent="0.2">
      <c r="A3" s="170" t="s">
        <v>344</v>
      </c>
      <c r="K3" s="171" t="s">
        <v>391</v>
      </c>
    </row>
    <row r="4" spans="1:13" ht="15" x14ac:dyDescent="0.25">
      <c r="A4" s="240" t="s">
        <v>204</v>
      </c>
      <c r="B4" s="224" t="s">
        <v>205</v>
      </c>
      <c r="C4" s="224"/>
      <c r="D4" s="224"/>
      <c r="E4" s="224"/>
      <c r="F4" s="224"/>
      <c r="G4" s="224"/>
      <c r="H4" s="224"/>
      <c r="I4" s="224"/>
      <c r="K4" s="242" t="s">
        <v>204</v>
      </c>
      <c r="L4" s="168" t="s">
        <v>206</v>
      </c>
      <c r="M4" s="168"/>
    </row>
    <row r="5" spans="1:13" ht="15" x14ac:dyDescent="0.25">
      <c r="A5" s="241" t="s">
        <v>207</v>
      </c>
      <c r="B5" s="224" t="s">
        <v>208</v>
      </c>
      <c r="C5" s="224"/>
      <c r="D5" s="224"/>
      <c r="E5" s="224"/>
      <c r="F5" s="224"/>
      <c r="G5" s="224"/>
      <c r="H5" s="224"/>
      <c r="I5" s="224"/>
      <c r="K5" s="243" t="s">
        <v>207</v>
      </c>
      <c r="L5" s="168" t="s">
        <v>209</v>
      </c>
      <c r="M5" s="168"/>
    </row>
    <row r="6" spans="1:13" ht="15" x14ac:dyDescent="0.25">
      <c r="A6" s="241" t="s">
        <v>210</v>
      </c>
      <c r="B6" s="224" t="s">
        <v>211</v>
      </c>
      <c r="C6" s="224"/>
      <c r="D6" s="224"/>
      <c r="E6" s="224"/>
      <c r="F6" s="224"/>
      <c r="G6" s="224"/>
      <c r="H6" s="224"/>
      <c r="I6" s="224"/>
      <c r="K6" s="243" t="s">
        <v>210</v>
      </c>
      <c r="L6" s="168" t="s">
        <v>212</v>
      </c>
      <c r="M6" s="168"/>
    </row>
    <row r="7" spans="1:13" ht="15" x14ac:dyDescent="0.25">
      <c r="A7" s="241" t="s">
        <v>213</v>
      </c>
      <c r="B7" s="224" t="s">
        <v>214</v>
      </c>
      <c r="C7" s="224"/>
      <c r="D7" s="224"/>
      <c r="E7" s="224"/>
      <c r="F7" s="224"/>
      <c r="G7" s="224"/>
      <c r="H7" s="224"/>
      <c r="I7" s="224"/>
      <c r="K7" s="243" t="s">
        <v>213</v>
      </c>
      <c r="L7" s="168" t="s">
        <v>215</v>
      </c>
      <c r="M7" s="168"/>
    </row>
    <row r="8" spans="1:13" ht="15" x14ac:dyDescent="0.25">
      <c r="A8" s="241" t="s">
        <v>216</v>
      </c>
      <c r="B8" s="224" t="s">
        <v>217</v>
      </c>
      <c r="C8" s="224"/>
      <c r="D8" s="224"/>
      <c r="E8" s="224"/>
      <c r="F8" s="224"/>
      <c r="G8" s="224"/>
      <c r="H8" s="224"/>
      <c r="I8" s="224"/>
      <c r="K8" s="243" t="s">
        <v>216</v>
      </c>
      <c r="L8" s="168" t="s">
        <v>394</v>
      </c>
      <c r="M8" s="168"/>
    </row>
    <row r="9" spans="1:13" ht="15" x14ac:dyDescent="0.25">
      <c r="A9" s="241" t="s">
        <v>218</v>
      </c>
      <c r="B9" s="224" t="s">
        <v>219</v>
      </c>
      <c r="C9" s="224"/>
      <c r="D9" s="224"/>
      <c r="E9" s="224"/>
      <c r="F9" s="224"/>
      <c r="G9" s="224"/>
      <c r="H9" s="224"/>
      <c r="I9" s="224"/>
      <c r="K9" s="243" t="s">
        <v>218</v>
      </c>
      <c r="L9" s="168" t="s">
        <v>220</v>
      </c>
      <c r="M9" s="168"/>
    </row>
    <row r="10" spans="1:13" ht="15" x14ac:dyDescent="0.25">
      <c r="A10" s="241" t="s">
        <v>221</v>
      </c>
      <c r="B10" s="224" t="s">
        <v>502</v>
      </c>
      <c r="C10" s="224"/>
      <c r="D10" s="224"/>
      <c r="E10" s="224"/>
      <c r="F10" s="224"/>
      <c r="G10" s="224"/>
      <c r="H10" s="224"/>
      <c r="I10" s="224"/>
      <c r="K10" s="243" t="s">
        <v>221</v>
      </c>
      <c r="L10" s="168" t="s">
        <v>498</v>
      </c>
      <c r="M10" s="168"/>
    </row>
    <row r="11" spans="1:13" ht="15" x14ac:dyDescent="0.25">
      <c r="A11" s="241" t="s">
        <v>222</v>
      </c>
      <c r="B11" s="224" t="s">
        <v>497</v>
      </c>
      <c r="C11" s="224"/>
      <c r="D11" s="224"/>
      <c r="E11" s="224"/>
      <c r="F11" s="224"/>
      <c r="G11" s="224"/>
      <c r="H11" s="224"/>
      <c r="I11" s="224"/>
      <c r="K11" s="243" t="s">
        <v>222</v>
      </c>
      <c r="L11" s="168" t="s">
        <v>499</v>
      </c>
      <c r="M11" s="168"/>
    </row>
    <row r="12" spans="1:13" ht="15" x14ac:dyDescent="0.25">
      <c r="A12" s="241" t="s">
        <v>223</v>
      </c>
      <c r="B12" s="224" t="s">
        <v>224</v>
      </c>
      <c r="C12" s="224"/>
      <c r="D12" s="224"/>
      <c r="E12" s="224"/>
      <c r="F12" s="224"/>
      <c r="G12" s="224"/>
      <c r="H12" s="224"/>
      <c r="I12" s="224"/>
      <c r="K12" s="243" t="s">
        <v>223</v>
      </c>
      <c r="L12" s="168" t="s">
        <v>225</v>
      </c>
      <c r="M12" s="168"/>
    </row>
    <row r="13" spans="1:13" ht="15" x14ac:dyDescent="0.25">
      <c r="A13" s="241" t="s">
        <v>226</v>
      </c>
      <c r="B13" s="224" t="s">
        <v>503</v>
      </c>
      <c r="C13" s="224"/>
      <c r="D13" s="224"/>
      <c r="E13" s="224"/>
      <c r="F13" s="224"/>
      <c r="G13" s="224"/>
      <c r="H13" s="224"/>
      <c r="I13" s="224"/>
      <c r="K13" s="243" t="s">
        <v>226</v>
      </c>
      <c r="L13" s="168" t="s">
        <v>444</v>
      </c>
      <c r="M13" s="168"/>
    </row>
    <row r="14" spans="1:13" ht="15" x14ac:dyDescent="0.25">
      <c r="A14" s="241" t="s">
        <v>227</v>
      </c>
      <c r="B14" s="224" t="s">
        <v>504</v>
      </c>
      <c r="C14" s="224"/>
      <c r="D14" s="224"/>
      <c r="E14" s="224"/>
      <c r="F14" s="224"/>
      <c r="G14" s="224"/>
      <c r="H14" s="224"/>
      <c r="I14" s="224"/>
      <c r="K14" s="243" t="s">
        <v>227</v>
      </c>
      <c r="L14" s="168" t="s">
        <v>500</v>
      </c>
      <c r="M14" s="168"/>
    </row>
    <row r="15" spans="1:13" ht="15" x14ac:dyDescent="0.25">
      <c r="A15" s="241" t="s">
        <v>228</v>
      </c>
      <c r="B15" s="224" t="s">
        <v>229</v>
      </c>
      <c r="C15" s="224"/>
      <c r="D15" s="224"/>
      <c r="E15" s="224"/>
      <c r="F15" s="224"/>
      <c r="G15" s="224"/>
      <c r="H15" s="224"/>
      <c r="I15" s="224"/>
      <c r="K15" s="243" t="s">
        <v>228</v>
      </c>
      <c r="L15" s="168" t="s">
        <v>230</v>
      </c>
      <c r="M15" s="168"/>
    </row>
    <row r="16" spans="1:13" ht="15" x14ac:dyDescent="0.25">
      <c r="A16" s="241" t="s">
        <v>231</v>
      </c>
      <c r="B16" s="224" t="s">
        <v>232</v>
      </c>
      <c r="C16" s="224"/>
      <c r="D16" s="224"/>
      <c r="E16" s="224"/>
      <c r="F16" s="224"/>
      <c r="G16" s="224"/>
      <c r="H16" s="224"/>
      <c r="I16" s="224"/>
      <c r="K16" s="243" t="s">
        <v>231</v>
      </c>
      <c r="L16" s="168" t="s">
        <v>233</v>
      </c>
      <c r="M16" s="168"/>
    </row>
    <row r="17" spans="1:13" ht="15" x14ac:dyDescent="0.25">
      <c r="A17" s="241" t="s">
        <v>234</v>
      </c>
      <c r="B17" s="224" t="s">
        <v>235</v>
      </c>
      <c r="C17" s="224"/>
      <c r="D17" s="224"/>
      <c r="E17" s="224"/>
      <c r="F17" s="224"/>
      <c r="G17" s="224"/>
      <c r="H17" s="224"/>
      <c r="I17" s="224"/>
      <c r="K17" s="243" t="s">
        <v>234</v>
      </c>
      <c r="L17" s="168" t="s">
        <v>413</v>
      </c>
      <c r="M17" s="168"/>
    </row>
    <row r="18" spans="1:13" ht="15" x14ac:dyDescent="0.25">
      <c r="A18" s="241" t="s">
        <v>236</v>
      </c>
      <c r="B18" s="224" t="s">
        <v>237</v>
      </c>
      <c r="C18" s="224"/>
      <c r="D18" s="224"/>
      <c r="E18" s="224"/>
      <c r="F18" s="224"/>
      <c r="G18" s="224"/>
      <c r="H18" s="224"/>
      <c r="I18" s="224"/>
      <c r="K18" s="243" t="s">
        <v>236</v>
      </c>
      <c r="L18" s="168" t="s">
        <v>238</v>
      </c>
      <c r="M18" s="168"/>
    </row>
    <row r="19" spans="1:13" ht="15" x14ac:dyDescent="0.25">
      <c r="A19" s="241" t="s">
        <v>239</v>
      </c>
      <c r="B19" s="224" t="s">
        <v>240</v>
      </c>
      <c r="C19" s="224"/>
      <c r="D19" s="224"/>
      <c r="E19" s="224"/>
      <c r="F19" s="224"/>
      <c r="G19" s="224"/>
      <c r="H19" s="224"/>
      <c r="I19" s="224"/>
      <c r="K19" s="243" t="s">
        <v>239</v>
      </c>
      <c r="L19" s="168" t="s">
        <v>241</v>
      </c>
      <c r="M19" s="168"/>
    </row>
    <row r="20" spans="1:13" ht="15" x14ac:dyDescent="0.25">
      <c r="A20" s="241" t="s">
        <v>242</v>
      </c>
      <c r="B20" s="224" t="s">
        <v>243</v>
      </c>
      <c r="C20" s="224"/>
      <c r="D20" s="224"/>
      <c r="E20" s="224"/>
      <c r="F20" s="224"/>
      <c r="G20" s="224"/>
      <c r="H20" s="224"/>
      <c r="I20" s="224"/>
      <c r="K20" s="243" t="s">
        <v>242</v>
      </c>
      <c r="L20" s="168" t="s">
        <v>415</v>
      </c>
      <c r="M20" s="168"/>
    </row>
    <row r="21" spans="1:13" ht="15" x14ac:dyDescent="0.25">
      <c r="A21" s="241" t="s">
        <v>244</v>
      </c>
      <c r="B21" s="224" t="s">
        <v>245</v>
      </c>
      <c r="C21" s="224"/>
      <c r="D21" s="224"/>
      <c r="E21" s="224"/>
      <c r="F21" s="224"/>
      <c r="G21" s="224"/>
      <c r="H21" s="224"/>
      <c r="I21" s="224"/>
      <c r="K21" s="243" t="s">
        <v>244</v>
      </c>
      <c r="L21" s="168" t="s">
        <v>416</v>
      </c>
      <c r="M21" s="168"/>
    </row>
    <row r="22" spans="1:13" ht="15" x14ac:dyDescent="0.25">
      <c r="A22" s="241" t="s">
        <v>246</v>
      </c>
      <c r="B22" s="224" t="s">
        <v>247</v>
      </c>
      <c r="C22" s="224"/>
      <c r="D22" s="224"/>
      <c r="E22" s="224"/>
      <c r="F22" s="224"/>
      <c r="G22" s="224"/>
      <c r="H22" s="224"/>
      <c r="I22" s="224"/>
      <c r="K22" s="243" t="s">
        <v>246</v>
      </c>
      <c r="L22" s="168" t="s">
        <v>417</v>
      </c>
      <c r="M22" s="168"/>
    </row>
    <row r="23" spans="1:13" x14ac:dyDescent="0.2">
      <c r="A23" s="172"/>
      <c r="B23" s="223"/>
      <c r="C23" s="223"/>
      <c r="D23" s="223"/>
      <c r="E23" s="223"/>
      <c r="F23" s="223"/>
      <c r="G23" s="223"/>
      <c r="H23" s="223"/>
      <c r="I23" s="223"/>
    </row>
    <row r="24" spans="1:13" ht="15" customHeight="1" x14ac:dyDescent="0.2">
      <c r="A24" s="170" t="s">
        <v>390</v>
      </c>
      <c r="K24" s="171" t="s">
        <v>392</v>
      </c>
    </row>
    <row r="25" spans="1:13" ht="15" x14ac:dyDescent="0.25">
      <c r="A25" s="244" t="s">
        <v>352</v>
      </c>
      <c r="B25" s="167" t="s">
        <v>345</v>
      </c>
      <c r="K25" s="245" t="s">
        <v>371</v>
      </c>
      <c r="L25" s="168" t="s">
        <v>206</v>
      </c>
    </row>
    <row r="26" spans="1:13" ht="15" x14ac:dyDescent="0.25">
      <c r="A26" s="244" t="s">
        <v>353</v>
      </c>
      <c r="B26" s="167" t="s">
        <v>564</v>
      </c>
      <c r="K26" s="245" t="s">
        <v>372</v>
      </c>
      <c r="L26" s="168" t="s">
        <v>509</v>
      </c>
    </row>
    <row r="27" spans="1:13" ht="15" x14ac:dyDescent="0.25">
      <c r="A27" s="244" t="s">
        <v>354</v>
      </c>
      <c r="B27" s="167" t="s">
        <v>346</v>
      </c>
      <c r="K27" s="245" t="s">
        <v>373</v>
      </c>
      <c r="L27" s="168" t="s">
        <v>209</v>
      </c>
    </row>
    <row r="28" spans="1:13" ht="15" x14ac:dyDescent="0.25">
      <c r="A28" s="244" t="s">
        <v>355</v>
      </c>
      <c r="B28" s="167" t="s">
        <v>516</v>
      </c>
      <c r="K28" s="245" t="s">
        <v>374</v>
      </c>
      <c r="L28" s="168" t="s">
        <v>39</v>
      </c>
    </row>
    <row r="29" spans="1:13" ht="15" x14ac:dyDescent="0.25">
      <c r="A29" s="244" t="s">
        <v>356</v>
      </c>
      <c r="B29" s="167" t="s">
        <v>501</v>
      </c>
      <c r="K29" s="245" t="s">
        <v>375</v>
      </c>
      <c r="L29" s="168" t="s">
        <v>513</v>
      </c>
    </row>
    <row r="30" spans="1:13" ht="15" x14ac:dyDescent="0.25">
      <c r="A30" s="244" t="s">
        <v>357</v>
      </c>
      <c r="B30" s="167" t="s">
        <v>514</v>
      </c>
      <c r="K30" s="245" t="s">
        <v>376</v>
      </c>
      <c r="L30" s="168" t="s">
        <v>515</v>
      </c>
    </row>
    <row r="31" spans="1:13" ht="15" x14ac:dyDescent="0.25">
      <c r="A31" s="244" t="s">
        <v>358</v>
      </c>
      <c r="B31" s="167" t="s">
        <v>508</v>
      </c>
      <c r="K31" s="245" t="s">
        <v>377</v>
      </c>
      <c r="L31" s="168" t="s">
        <v>507</v>
      </c>
    </row>
    <row r="32" spans="1:13" ht="15" x14ac:dyDescent="0.25">
      <c r="A32" s="244" t="s">
        <v>359</v>
      </c>
      <c r="B32" s="167" t="s">
        <v>347</v>
      </c>
      <c r="K32" s="245" t="s">
        <v>378</v>
      </c>
      <c r="L32" s="168" t="s">
        <v>348</v>
      </c>
    </row>
    <row r="33" spans="1:13" ht="15" x14ac:dyDescent="0.25">
      <c r="A33" s="244" t="s">
        <v>360</v>
      </c>
      <c r="B33" s="167" t="s">
        <v>349</v>
      </c>
      <c r="K33" s="245" t="s">
        <v>379</v>
      </c>
      <c r="L33" s="168" t="s">
        <v>394</v>
      </c>
    </row>
    <row r="34" spans="1:13" ht="15" x14ac:dyDescent="0.25">
      <c r="A34" s="244" t="s">
        <v>399</v>
      </c>
      <c r="B34" s="167" t="s">
        <v>559</v>
      </c>
      <c r="K34" s="245" t="s">
        <v>401</v>
      </c>
      <c r="L34" s="168" t="s">
        <v>434</v>
      </c>
    </row>
    <row r="35" spans="1:13" ht="15" x14ac:dyDescent="0.25">
      <c r="A35" s="244" t="s">
        <v>400</v>
      </c>
      <c r="B35" s="167" t="s">
        <v>560</v>
      </c>
      <c r="K35" s="245" t="s">
        <v>402</v>
      </c>
      <c r="L35" s="168" t="s">
        <v>436</v>
      </c>
    </row>
    <row r="36" spans="1:13" ht="15" x14ac:dyDescent="0.25">
      <c r="A36" s="244" t="s">
        <v>361</v>
      </c>
      <c r="B36" s="167" t="s">
        <v>505</v>
      </c>
      <c r="K36" s="245" t="s">
        <v>380</v>
      </c>
      <c r="L36" s="168" t="s">
        <v>506</v>
      </c>
    </row>
    <row r="37" spans="1:13" ht="15" x14ac:dyDescent="0.25">
      <c r="A37" s="244" t="s">
        <v>362</v>
      </c>
      <c r="B37" s="167" t="s">
        <v>350</v>
      </c>
      <c r="K37" s="245" t="s">
        <v>381</v>
      </c>
      <c r="L37" s="168" t="s">
        <v>277</v>
      </c>
    </row>
    <row r="38" spans="1:13" ht="15" x14ac:dyDescent="0.25">
      <c r="A38" s="244" t="s">
        <v>363</v>
      </c>
      <c r="B38" s="167" t="s">
        <v>407</v>
      </c>
      <c r="K38" s="245" t="s">
        <v>382</v>
      </c>
      <c r="L38" s="168" t="s">
        <v>408</v>
      </c>
    </row>
    <row r="39" spans="1:13" ht="15" x14ac:dyDescent="0.25">
      <c r="A39" s="244" t="s">
        <v>364</v>
      </c>
      <c r="B39" s="167" t="s">
        <v>503</v>
      </c>
      <c r="K39" s="245" t="s">
        <v>383</v>
      </c>
      <c r="L39" s="168" t="s">
        <v>444</v>
      </c>
    </row>
    <row r="40" spans="1:13" ht="15" x14ac:dyDescent="0.25">
      <c r="A40" s="244" t="s">
        <v>365</v>
      </c>
      <c r="B40" s="167" t="s">
        <v>510</v>
      </c>
      <c r="K40" s="245" t="s">
        <v>384</v>
      </c>
      <c r="L40" s="168" t="s">
        <v>511</v>
      </c>
    </row>
    <row r="41" spans="1:13" ht="15" x14ac:dyDescent="0.25">
      <c r="A41" s="244" t="s">
        <v>366</v>
      </c>
      <c r="B41" s="167" t="s">
        <v>510</v>
      </c>
      <c r="K41" s="245" t="s">
        <v>385</v>
      </c>
      <c r="L41" s="168" t="s">
        <v>512</v>
      </c>
    </row>
    <row r="42" spans="1:13" ht="15" x14ac:dyDescent="0.25">
      <c r="A42" s="244" t="s">
        <v>367</v>
      </c>
      <c r="B42" s="167" t="s">
        <v>351</v>
      </c>
      <c r="K42" s="245" t="s">
        <v>386</v>
      </c>
      <c r="L42" s="168" t="s">
        <v>305</v>
      </c>
    </row>
    <row r="43" spans="1:13" ht="15" x14ac:dyDescent="0.25">
      <c r="A43" s="244" t="s">
        <v>368</v>
      </c>
      <c r="B43" s="167" t="s">
        <v>565</v>
      </c>
      <c r="K43" s="245" t="s">
        <v>387</v>
      </c>
      <c r="L43" s="168" t="s">
        <v>568</v>
      </c>
    </row>
    <row r="44" spans="1:13" ht="15" x14ac:dyDescent="0.25">
      <c r="A44" s="244" t="s">
        <v>369</v>
      </c>
      <c r="B44" s="167" t="s">
        <v>566</v>
      </c>
      <c r="K44" s="245" t="s">
        <v>388</v>
      </c>
      <c r="L44" s="168" t="s">
        <v>569</v>
      </c>
    </row>
    <row r="45" spans="1:13" ht="15" x14ac:dyDescent="0.25">
      <c r="A45" s="244" t="s">
        <v>370</v>
      </c>
      <c r="B45" s="167" t="s">
        <v>567</v>
      </c>
      <c r="K45" s="245" t="s">
        <v>389</v>
      </c>
      <c r="L45" s="168" t="s">
        <v>570</v>
      </c>
    </row>
    <row r="48" spans="1:13" x14ac:dyDescent="0.2">
      <c r="M48" s="169"/>
    </row>
    <row r="49" spans="13:13" x14ac:dyDescent="0.2">
      <c r="M49" s="169"/>
    </row>
  </sheetData>
  <hyperlinks>
    <hyperlink ref="A4" location="'5-1+g1+g2'!A1" display="5-1."/>
    <hyperlink ref="A5" location="'5-2+g3+g4'!A1" display="5-2."/>
    <hyperlink ref="A6" location="'5-3+g5+g6'!A1" display="5-3."/>
    <hyperlink ref="A7" location="'5-4+g7+g8'!A1" display="5-4."/>
    <hyperlink ref="A8" location="'5-5+g9'!A1" display="5-5."/>
    <hyperlink ref="A9" location="'5-6+g10'!A1" display="5-6."/>
    <hyperlink ref="A10" location="'5-7 a 5-8'!A1" display="5-7."/>
    <hyperlink ref="A11" location="'5-7 a 5-8'!A30" display="5-8."/>
    <hyperlink ref="A12" location="'5-9+g11+g12'!A1" display="5-9."/>
    <hyperlink ref="A13" location="'5-10+g13'!A1" display="5-10."/>
    <hyperlink ref="A14" location="'5-11+g14+g15'!A1" display="5-11."/>
    <hyperlink ref="A15" location="'5-12 a 5-13'!A1" display="5-12."/>
    <hyperlink ref="A16" location="'5-12 a 5-13'!A24" display="5-13."/>
    <hyperlink ref="A17" location="'5-14+g16'!A1" display="5-14."/>
    <hyperlink ref="A18:A19" location="'14'!A3" display="5-14."/>
    <hyperlink ref="A20:A22" location="'14'!A3" display="5-14."/>
    <hyperlink ref="A18" location="'5-15 a 5-16'!A1" display="5-15."/>
    <hyperlink ref="A19" location="'5-15 a 5-16'!A20" display="5-16."/>
    <hyperlink ref="A20" location="'5-17+g17'!A1" display="5-17."/>
    <hyperlink ref="A21" location="'5-18+g18'!A1" display="5-18."/>
    <hyperlink ref="A22" location="'5-19+g19'!A1" display="5-19."/>
    <hyperlink ref="A25" location="'5-1+g1+g2'!A26" display="Graf 5-1"/>
    <hyperlink ref="A26" location="'5-1+g1+g2'!A41" display="Graf 5-2"/>
    <hyperlink ref="A27" location="'5-2+g3+g4'!A27" display="Graf 5-3"/>
    <hyperlink ref="A28" location="'5-2+g3+g4'!A41" display="Graf 5-4"/>
    <hyperlink ref="A29" location="'5-3+g5+g6'!A21" display="Graf 5-5"/>
    <hyperlink ref="A30" location="'5-3+g5+g6'!A39" display="Graf 5-6"/>
    <hyperlink ref="A31" location="'5-4+g7+g8'!A29" display="Graf 5-7"/>
    <hyperlink ref="A32" location="'5-4+g7+g8'!A44" display="Graf 5-8"/>
    <hyperlink ref="A33" location="'5-5+g9'!A26" display="Graf 5-9"/>
    <hyperlink ref="A34" location="'KTG_1 '!A1" display="Mapa 5-1"/>
    <hyperlink ref="A35" location="'KTG_1 '!A26" display="Kartogram 5-2"/>
    <hyperlink ref="A36" location="'5-6+g10'!A29" display="Graf 5-10"/>
    <hyperlink ref="A37" location="'5-9+g11+g12'!A23" display="Graf 5-11"/>
    <hyperlink ref="A38" location="'5-9+g11+g12'!A41" display="Graf 5-12"/>
    <hyperlink ref="A39" location="'5-10+g13'!A23" display="Graf 5-13"/>
    <hyperlink ref="A40" location="'5-11+g14+g15'!A26" display="Graf 5-14"/>
    <hyperlink ref="A41" location="'5-11+g14+g15'!A43" display="Graf 5-15"/>
    <hyperlink ref="A42" location="'5-14+g16'!A27" display="Graf 5-16"/>
    <hyperlink ref="A43" location="'5-17+g17'!A39" display="Graf 5-17"/>
    <hyperlink ref="A44" location="'5-18+g18'!A39" display="Graf 5-18"/>
    <hyperlink ref="A45" location="'5-19+g19'!A39" display="Graf 5-19"/>
    <hyperlink ref="K4" location="'5-1+g1+g2'!A1" display="5-1."/>
    <hyperlink ref="K5" location="'5-2+g3+g4'!A1" display="5-2."/>
    <hyperlink ref="K6" location="'5-3+g5+g6'!A1" display="5-3."/>
    <hyperlink ref="K7" location="'5-4+g7+g8'!A1" display="5-4."/>
    <hyperlink ref="K8" location="'5-5+g9'!A1" display="5-5."/>
    <hyperlink ref="K9" location="'5-6+g10'!A1" display="5-6."/>
    <hyperlink ref="K10" location="'5-7 a 5-8'!A1" display="5-7."/>
    <hyperlink ref="K11" location="'5-7 a 5-8'!A30" display="5-8."/>
    <hyperlink ref="K12" location="'5-9+g11+g12'!A1" display="5-9."/>
    <hyperlink ref="K13" location="'5-10+g13'!A1" display="5-10."/>
    <hyperlink ref="K14" location="'5-11+g14+g15'!A1" display="5-11."/>
    <hyperlink ref="K15" location="'5-12 a 5-13'!A1" display="5-12."/>
    <hyperlink ref="K16" location="'5-12 a 5-13'!A24" display="5-13."/>
    <hyperlink ref="K17" location="'5-14+g16'!A1" display="5-14."/>
    <hyperlink ref="K18:K19" location="'14'!A3" display="5-14."/>
    <hyperlink ref="K20:K22" location="'14'!A3" display="5-14."/>
    <hyperlink ref="K18" location="'5-15 a 5-16'!A1" display="5-15."/>
    <hyperlink ref="K19" location="'5-15 a 5-16'!A20" display="5-16."/>
    <hyperlink ref="K20" location="'5-17+g17'!A1" display="5-17."/>
    <hyperlink ref="K21" location="'5-18+g18'!A1" display="5-18."/>
    <hyperlink ref="K22" location="'5-19+g19'!A1" display="5-19."/>
    <hyperlink ref="K25" location="'5-1+g1+g2'!A26" display="Graf 5-1"/>
    <hyperlink ref="K26" location="'5-1+g1+g2'!A41" display="Graf 5-2"/>
    <hyperlink ref="K27" location="'5-2+g3+g4'!A27" display="Graf 5-3"/>
    <hyperlink ref="K28" location="'5-2+g3+g4'!A41" display="Graf 5-4"/>
    <hyperlink ref="K29" location="'5-3+g5+g6'!A21" display="Graf 5-5"/>
    <hyperlink ref="K30" location="'5-3+g5+g6'!A39" display="Graf 5-6"/>
    <hyperlink ref="K31" location="'5-4+g7+g8'!A29" display="Graf 5-7"/>
    <hyperlink ref="K32" location="'5-4+g7+g8'!A47" display="Graf 5-8"/>
    <hyperlink ref="K33" location="'5-5+g9'!A26" display="Graf 5-9"/>
    <hyperlink ref="K34" location="'KTG_1 '!A1" display="Mapa 5-1"/>
    <hyperlink ref="K35" location="'KTG_1 '!A26" display="Kartogram 5-2"/>
    <hyperlink ref="K36" location="'5-6+g10'!A29" display="Graf 5-10"/>
    <hyperlink ref="K37" location="'5-9+g11+g12'!A23" display="Graf 5-11"/>
    <hyperlink ref="K38" location="'5-9+g11+g12'!A41" display="Graf 5-12"/>
    <hyperlink ref="K39" location="'5-10+g13'!A23" display="Graf 5-13"/>
    <hyperlink ref="K40" location="'5-11+g14+g15'!A26" display="Graf 5-14"/>
    <hyperlink ref="K41" location="'5-11+g14+g15'!A43" display="Graf 5-15"/>
    <hyperlink ref="K42" location="'5-14+g16'!A27" display="Graf 5-16"/>
    <hyperlink ref="K43" location="'5-17+g17'!A39" display="Graf 5-17"/>
    <hyperlink ref="K44" location="'5-18+g18'!A39" display="Graf 5-18"/>
    <hyperlink ref="K45" location="'5-19+g19'!A39" display="Graf 5-19"/>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workbookViewId="0"/>
  </sheetViews>
  <sheetFormatPr defaultColWidth="9.140625" defaultRowHeight="14.25" x14ac:dyDescent="0.2"/>
  <cols>
    <col min="1" max="1" width="9.7109375" style="3" customWidth="1"/>
    <col min="2" max="9" width="9.42578125" style="3" customWidth="1"/>
    <col min="10" max="13" width="9.140625" style="3"/>
    <col min="14" max="14" width="12.85546875" style="3" bestFit="1" customWidth="1"/>
    <col min="15" max="16384" width="9.140625" style="3"/>
  </cols>
  <sheetData>
    <row r="1" spans="1:11" ht="15" x14ac:dyDescent="0.25">
      <c r="A1" s="1" t="s">
        <v>0</v>
      </c>
      <c r="B1" s="2"/>
      <c r="C1" s="2"/>
      <c r="D1" s="2"/>
      <c r="E1" s="2"/>
      <c r="F1" s="2"/>
      <c r="I1" s="4" t="s">
        <v>1</v>
      </c>
      <c r="K1" s="179" t="s">
        <v>424</v>
      </c>
    </row>
    <row r="2" spans="1:11" ht="9" customHeight="1" x14ac:dyDescent="0.2">
      <c r="A2" s="1"/>
      <c r="B2" s="2"/>
      <c r="C2" s="2"/>
      <c r="D2" s="2"/>
      <c r="E2" s="2"/>
      <c r="F2" s="2"/>
      <c r="G2" s="2"/>
    </row>
    <row r="3" spans="1:11" ht="15" customHeight="1" x14ac:dyDescent="0.2">
      <c r="A3" s="23" t="s">
        <v>274</v>
      </c>
      <c r="B3" s="5"/>
      <c r="C3" s="5"/>
      <c r="D3" s="5"/>
      <c r="E3" s="5"/>
      <c r="F3" s="5"/>
      <c r="G3" s="5"/>
      <c r="H3" s="5"/>
      <c r="I3" s="5"/>
      <c r="K3" s="62"/>
    </row>
    <row r="4" spans="1:11" x14ac:dyDescent="0.2">
      <c r="A4" s="6" t="s">
        <v>275</v>
      </c>
      <c r="B4" s="7"/>
      <c r="C4" s="7"/>
      <c r="D4" s="7"/>
      <c r="E4" s="7"/>
      <c r="F4" s="7"/>
      <c r="G4" s="7"/>
      <c r="H4" s="7"/>
    </row>
    <row r="5" spans="1:11" ht="15" thickBot="1" x14ac:dyDescent="0.25">
      <c r="A5" s="8" t="s">
        <v>4</v>
      </c>
      <c r="B5" s="9"/>
      <c r="C5" s="9"/>
      <c r="D5" s="9"/>
      <c r="E5" s="9"/>
      <c r="F5" s="9"/>
      <c r="I5" s="10" t="s">
        <v>5</v>
      </c>
    </row>
    <row r="6" spans="1:11" ht="15" customHeight="1" x14ac:dyDescent="0.2">
      <c r="A6" s="410" t="s">
        <v>68</v>
      </c>
      <c r="B6" s="331" t="s">
        <v>69</v>
      </c>
      <c r="C6" s="332"/>
      <c r="D6" s="331" t="s">
        <v>104</v>
      </c>
      <c r="E6" s="332"/>
      <c r="F6" s="331" t="s">
        <v>105</v>
      </c>
      <c r="G6" s="332"/>
      <c r="H6" s="331" t="s">
        <v>106</v>
      </c>
      <c r="I6" s="376"/>
      <c r="J6" s="24"/>
    </row>
    <row r="7" spans="1:11" ht="15" customHeight="1" x14ac:dyDescent="0.2">
      <c r="A7" s="345"/>
      <c r="B7" s="338" t="s">
        <v>34</v>
      </c>
      <c r="C7" s="339"/>
      <c r="D7" s="338" t="s">
        <v>107</v>
      </c>
      <c r="E7" s="339"/>
      <c r="F7" s="338" t="s">
        <v>108</v>
      </c>
      <c r="G7" s="339"/>
      <c r="H7" s="338" t="s">
        <v>109</v>
      </c>
      <c r="I7" s="340"/>
      <c r="J7" s="24"/>
    </row>
    <row r="8" spans="1:11" ht="15" customHeight="1" x14ac:dyDescent="0.2">
      <c r="A8" s="346" t="s">
        <v>70</v>
      </c>
      <c r="B8" s="267" t="s">
        <v>15</v>
      </c>
      <c r="C8" s="268" t="s">
        <v>16</v>
      </c>
      <c r="D8" s="267" t="s">
        <v>15</v>
      </c>
      <c r="E8" s="268" t="s">
        <v>16</v>
      </c>
      <c r="F8" s="267" t="s">
        <v>15</v>
      </c>
      <c r="G8" s="268" t="s">
        <v>16</v>
      </c>
      <c r="H8" s="267" t="s">
        <v>15</v>
      </c>
      <c r="I8" s="266" t="s">
        <v>16</v>
      </c>
      <c r="J8" s="24"/>
    </row>
    <row r="9" spans="1:11" ht="15" customHeight="1" thickBot="1" x14ac:dyDescent="0.25">
      <c r="A9" s="347"/>
      <c r="B9" s="11" t="s">
        <v>17</v>
      </c>
      <c r="C9" s="12" t="s">
        <v>18</v>
      </c>
      <c r="D9" s="11" t="s">
        <v>17</v>
      </c>
      <c r="E9" s="12" t="s">
        <v>18</v>
      </c>
      <c r="F9" s="11" t="s">
        <v>17</v>
      </c>
      <c r="G9" s="12" t="s">
        <v>18</v>
      </c>
      <c r="H9" s="11" t="s">
        <v>17</v>
      </c>
      <c r="I9" s="14" t="s">
        <v>18</v>
      </c>
      <c r="J9" s="24"/>
    </row>
    <row r="10" spans="1:11" ht="14.25" customHeight="1" x14ac:dyDescent="0.2">
      <c r="A10" s="15">
        <v>2010</v>
      </c>
      <c r="B10" s="16">
        <f>D10+F10+H10</f>
        <v>219566</v>
      </c>
      <c r="C10" s="16">
        <f>E10+G10+I10</f>
        <v>246763</v>
      </c>
      <c r="D10" s="17">
        <v>114982</v>
      </c>
      <c r="E10" s="17">
        <v>129066</v>
      </c>
      <c r="F10" s="17">
        <v>25659</v>
      </c>
      <c r="G10" s="17">
        <v>29314</v>
      </c>
      <c r="H10" s="17">
        <v>78925</v>
      </c>
      <c r="I10" s="18">
        <v>88383</v>
      </c>
      <c r="J10" s="24"/>
    </row>
    <row r="11" spans="1:11" ht="14.25" customHeight="1" x14ac:dyDescent="0.2">
      <c r="A11" s="15">
        <v>2011</v>
      </c>
      <c r="B11" s="16">
        <f t="shared" ref="B11:C19" si="0">D11+F11+H11</f>
        <v>209919</v>
      </c>
      <c r="C11" s="16">
        <f t="shared" si="0"/>
        <v>235114</v>
      </c>
      <c r="D11" s="17">
        <v>107332</v>
      </c>
      <c r="E11" s="17">
        <v>120308</v>
      </c>
      <c r="F11" s="17">
        <v>26833</v>
      </c>
      <c r="G11" s="17">
        <v>31201</v>
      </c>
      <c r="H11" s="17">
        <v>75754</v>
      </c>
      <c r="I11" s="18">
        <v>83605</v>
      </c>
      <c r="J11" s="24"/>
    </row>
    <row r="12" spans="1:11" ht="14.25" customHeight="1" x14ac:dyDescent="0.2">
      <c r="A12" s="15">
        <v>2012</v>
      </c>
      <c r="B12" s="16">
        <f t="shared" si="0"/>
        <v>208084</v>
      </c>
      <c r="C12" s="16">
        <f t="shared" si="0"/>
        <v>230425</v>
      </c>
      <c r="D12" s="17">
        <v>101387</v>
      </c>
      <c r="E12" s="17">
        <v>114453</v>
      </c>
      <c r="F12" s="17">
        <v>28878</v>
      </c>
      <c r="G12" s="17">
        <v>33734</v>
      </c>
      <c r="H12" s="17">
        <v>77819</v>
      </c>
      <c r="I12" s="18">
        <v>82238</v>
      </c>
      <c r="J12" s="24"/>
    </row>
    <row r="13" spans="1:11" ht="14.25" customHeight="1" x14ac:dyDescent="0.2">
      <c r="A13" s="15">
        <v>2013</v>
      </c>
      <c r="B13" s="16">
        <f t="shared" si="0"/>
        <v>207104</v>
      </c>
      <c r="C13" s="16">
        <f t="shared" si="0"/>
        <v>226310</v>
      </c>
      <c r="D13" s="17">
        <v>96952</v>
      </c>
      <c r="E13" s="17">
        <v>109532</v>
      </c>
      <c r="F13" s="17">
        <v>30526</v>
      </c>
      <c r="G13" s="17">
        <v>35090</v>
      </c>
      <c r="H13" s="17">
        <v>79626</v>
      </c>
      <c r="I13" s="18">
        <v>81688</v>
      </c>
      <c r="J13" s="24"/>
    </row>
    <row r="14" spans="1:11" ht="14.25" customHeight="1" x14ac:dyDescent="0.2">
      <c r="A14" s="15">
        <v>2014</v>
      </c>
      <c r="B14" s="16">
        <f t="shared" si="0"/>
        <v>206541</v>
      </c>
      <c r="C14" s="16">
        <f t="shared" si="0"/>
        <v>221757</v>
      </c>
      <c r="D14" s="17">
        <v>93755</v>
      </c>
      <c r="E14" s="17">
        <v>105622</v>
      </c>
      <c r="F14" s="17">
        <v>31671</v>
      </c>
      <c r="G14" s="17">
        <v>35593</v>
      </c>
      <c r="H14" s="17">
        <v>81115</v>
      </c>
      <c r="I14" s="18">
        <v>80542</v>
      </c>
      <c r="J14" s="24"/>
    </row>
    <row r="15" spans="1:11" ht="14.25" customHeight="1" x14ac:dyDescent="0.2">
      <c r="A15" s="19">
        <v>2015</v>
      </c>
      <c r="B15" s="16">
        <f t="shared" si="0"/>
        <v>204677</v>
      </c>
      <c r="C15" s="16">
        <f t="shared" si="0"/>
        <v>216978</v>
      </c>
      <c r="D15" s="17">
        <v>90338</v>
      </c>
      <c r="E15" s="17">
        <v>102070</v>
      </c>
      <c r="F15" s="17">
        <v>32507</v>
      </c>
      <c r="G15" s="17">
        <v>35856</v>
      </c>
      <c r="H15" s="17">
        <v>81832</v>
      </c>
      <c r="I15" s="18">
        <v>79052</v>
      </c>
      <c r="J15" s="24"/>
    </row>
    <row r="16" spans="1:11" ht="14.25" customHeight="1" x14ac:dyDescent="0.2">
      <c r="A16" s="19">
        <v>2016</v>
      </c>
      <c r="B16" s="16">
        <f t="shared" si="0"/>
        <v>207830</v>
      </c>
      <c r="C16" s="16">
        <f t="shared" si="0"/>
        <v>217958</v>
      </c>
      <c r="D16" s="17">
        <v>89249</v>
      </c>
      <c r="E16" s="17">
        <v>101588</v>
      </c>
      <c r="F16" s="17">
        <v>34143</v>
      </c>
      <c r="G16" s="17">
        <v>36888</v>
      </c>
      <c r="H16" s="17">
        <v>84438</v>
      </c>
      <c r="I16" s="18">
        <v>79482</v>
      </c>
      <c r="J16" s="24"/>
    </row>
    <row r="17" spans="1:12" ht="14.25" customHeight="1" x14ac:dyDescent="0.2">
      <c r="A17" s="19">
        <v>2017</v>
      </c>
      <c r="B17" s="16">
        <f t="shared" si="0"/>
        <v>209054</v>
      </c>
      <c r="C17" s="16">
        <f t="shared" si="0"/>
        <v>215188</v>
      </c>
      <c r="D17" s="17">
        <v>86806</v>
      </c>
      <c r="E17" s="17">
        <v>98651</v>
      </c>
      <c r="F17" s="17">
        <v>35549</v>
      </c>
      <c r="G17" s="17">
        <v>37159</v>
      </c>
      <c r="H17" s="17">
        <v>86699</v>
      </c>
      <c r="I17" s="18">
        <v>79378</v>
      </c>
      <c r="J17" s="24"/>
    </row>
    <row r="18" spans="1:12" ht="14.25" customHeight="1" x14ac:dyDescent="0.2">
      <c r="A18" s="19">
        <v>2018</v>
      </c>
      <c r="B18" s="16">
        <f t="shared" si="0"/>
        <v>209803</v>
      </c>
      <c r="C18" s="16">
        <f t="shared" si="0"/>
        <v>211684</v>
      </c>
      <c r="D18" s="17">
        <v>83987</v>
      </c>
      <c r="E18" s="17">
        <v>95121</v>
      </c>
      <c r="F18" s="17">
        <v>36613</v>
      </c>
      <c r="G18" s="17">
        <v>37497</v>
      </c>
      <c r="H18" s="17">
        <v>89203</v>
      </c>
      <c r="I18" s="18">
        <v>79066</v>
      </c>
      <c r="J18" s="24"/>
    </row>
    <row r="19" spans="1:12" ht="14.25" customHeight="1" x14ac:dyDescent="0.2">
      <c r="A19" s="19">
        <v>2019</v>
      </c>
      <c r="B19" s="16">
        <f t="shared" si="0"/>
        <v>210152</v>
      </c>
      <c r="C19" s="16">
        <f t="shared" si="0"/>
        <v>208831</v>
      </c>
      <c r="D19" s="17">
        <v>81104</v>
      </c>
      <c r="E19" s="17">
        <v>92260</v>
      </c>
      <c r="F19" s="17">
        <v>37596</v>
      </c>
      <c r="G19" s="17">
        <v>37682</v>
      </c>
      <c r="H19" s="17">
        <v>91452</v>
      </c>
      <c r="I19" s="18">
        <v>78889</v>
      </c>
      <c r="J19" s="24"/>
    </row>
    <row r="20" spans="1:12" ht="14.25" customHeight="1" x14ac:dyDescent="0.2">
      <c r="A20" s="19">
        <v>2020</v>
      </c>
      <c r="B20" s="16">
        <f t="shared" ref="B20:B21" si="1">D20+F20+H20</f>
        <v>211772</v>
      </c>
      <c r="C20" s="16">
        <f t="shared" ref="C20:C21" si="2">E20+G20+I20</f>
        <v>205867</v>
      </c>
      <c r="D20" s="17">
        <v>78349</v>
      </c>
      <c r="E20" s="17">
        <v>89630</v>
      </c>
      <c r="F20" s="17">
        <v>38921</v>
      </c>
      <c r="G20" s="17">
        <v>37705</v>
      </c>
      <c r="H20" s="17">
        <v>94502</v>
      </c>
      <c r="I20" s="18">
        <v>78532</v>
      </c>
      <c r="J20" s="24"/>
    </row>
    <row r="21" spans="1:12" ht="14.25" customHeight="1" x14ac:dyDescent="0.2">
      <c r="A21" s="19">
        <v>2021</v>
      </c>
      <c r="B21" s="16">
        <f t="shared" si="1"/>
        <v>211912</v>
      </c>
      <c r="C21" s="16">
        <f t="shared" si="2"/>
        <v>202734</v>
      </c>
      <c r="D21" s="17">
        <v>75835</v>
      </c>
      <c r="E21" s="17">
        <v>86987</v>
      </c>
      <c r="F21" s="17">
        <v>39610</v>
      </c>
      <c r="G21" s="17">
        <v>37630</v>
      </c>
      <c r="H21" s="17">
        <v>96467</v>
      </c>
      <c r="I21" s="18">
        <v>78117</v>
      </c>
      <c r="J21" s="24"/>
    </row>
    <row r="22" spans="1:12" ht="9.75" customHeight="1" x14ac:dyDescent="0.2">
      <c r="B22" s="20"/>
      <c r="C22" s="20"/>
      <c r="D22" s="20"/>
      <c r="E22" s="20"/>
      <c r="F22" s="20"/>
      <c r="G22" s="20"/>
      <c r="H22" s="20"/>
      <c r="I22" s="20"/>
      <c r="J22" s="24"/>
    </row>
    <row r="23" spans="1:12" s="22" customFormat="1" ht="15" customHeight="1" x14ac:dyDescent="0.2">
      <c r="A23" s="343" t="s">
        <v>276</v>
      </c>
      <c r="B23" s="343"/>
      <c r="C23" s="343"/>
      <c r="D23" s="343"/>
      <c r="E23" s="343"/>
      <c r="F23" s="343"/>
      <c r="G23" s="343"/>
      <c r="H23" s="343"/>
      <c r="I23" s="343"/>
      <c r="K23" s="60"/>
    </row>
    <row r="24" spans="1:12" ht="15" customHeight="1" x14ac:dyDescent="0.25">
      <c r="A24" s="330" t="s">
        <v>277</v>
      </c>
      <c r="B24" s="330"/>
      <c r="C24" s="330"/>
      <c r="D24" s="330"/>
      <c r="E24" s="330"/>
      <c r="F24" s="330"/>
      <c r="G24" s="330"/>
      <c r="H24" s="330"/>
      <c r="I24" s="330"/>
      <c r="K24" s="113"/>
      <c r="L24" s="112"/>
    </row>
    <row r="25" spans="1:12" ht="14.25" customHeight="1" x14ac:dyDescent="0.2">
      <c r="A25" s="423" t="s">
        <v>278</v>
      </c>
      <c r="B25" s="423"/>
      <c r="C25" s="423"/>
      <c r="D25" s="423"/>
      <c r="E25" s="423"/>
      <c r="F25" s="423" t="s">
        <v>279</v>
      </c>
      <c r="G25" s="423"/>
      <c r="H25" s="423"/>
      <c r="I25" s="423"/>
    </row>
    <row r="26" spans="1:12" ht="13.5" customHeight="1" x14ac:dyDescent="0.2"/>
    <row r="27" spans="1:12" ht="13.5" customHeight="1" x14ac:dyDescent="0.2"/>
    <row r="28" spans="1:12" ht="13.5" customHeight="1" x14ac:dyDescent="0.2"/>
    <row r="29" spans="1:12" ht="13.5" customHeight="1" x14ac:dyDescent="0.2"/>
    <row r="30" spans="1:12" ht="13.5" customHeight="1" x14ac:dyDescent="0.2"/>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7.25" customHeight="1" x14ac:dyDescent="0.2"/>
    <row r="40" spans="1:9" ht="6" customHeight="1" x14ac:dyDescent="0.2"/>
    <row r="41" spans="1:9" ht="19.5" customHeight="1" x14ac:dyDescent="0.2">
      <c r="A41" s="384" t="s">
        <v>410</v>
      </c>
      <c r="B41" s="384"/>
      <c r="C41" s="384"/>
      <c r="D41" s="384"/>
      <c r="E41" s="384"/>
      <c r="F41" s="384"/>
      <c r="G41" s="384"/>
      <c r="H41" s="384"/>
      <c r="I41" s="384"/>
    </row>
    <row r="42" spans="1:9" ht="15" customHeight="1" x14ac:dyDescent="0.2">
      <c r="A42" s="375" t="s">
        <v>411</v>
      </c>
      <c r="B42" s="375"/>
      <c r="C42" s="375"/>
      <c r="D42" s="375"/>
      <c r="E42" s="375"/>
      <c r="F42" s="375"/>
      <c r="G42" s="375"/>
      <c r="H42" s="375"/>
      <c r="I42" s="375"/>
    </row>
    <row r="43" spans="1:9" ht="13.5" customHeight="1" x14ac:dyDescent="0.2"/>
    <row r="44" spans="1:9" ht="13.5"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sheetData>
  <mergeCells count="16">
    <mergeCell ref="A6:A7"/>
    <mergeCell ref="B6:C6"/>
    <mergeCell ref="D6:E6"/>
    <mergeCell ref="F6:G6"/>
    <mergeCell ref="H6:I6"/>
    <mergeCell ref="B7:C7"/>
    <mergeCell ref="D7:E7"/>
    <mergeCell ref="F7:G7"/>
    <mergeCell ref="H7:I7"/>
    <mergeCell ref="A42:I42"/>
    <mergeCell ref="A8:A9"/>
    <mergeCell ref="A23:I23"/>
    <mergeCell ref="A24:I24"/>
    <mergeCell ref="A25:E25"/>
    <mergeCell ref="F25:I25"/>
    <mergeCell ref="A41:I41"/>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zoomScaleNormal="100" zoomScaleSheetLayoutView="100" workbookViewId="0"/>
  </sheetViews>
  <sheetFormatPr defaultColWidth="9.140625" defaultRowHeight="14.25" x14ac:dyDescent="0.2"/>
  <cols>
    <col min="1" max="1" width="12.140625" style="3" customWidth="1"/>
    <col min="2" max="8" width="9.140625" style="3" customWidth="1"/>
    <col min="9" max="9" width="8.85546875" style="3" customWidth="1"/>
    <col min="10" max="16384" width="9.140625" style="3"/>
  </cols>
  <sheetData>
    <row r="1" spans="1:11" ht="15" x14ac:dyDescent="0.25">
      <c r="A1" s="1" t="s">
        <v>0</v>
      </c>
      <c r="B1" s="2"/>
      <c r="C1" s="2"/>
      <c r="D1" s="2"/>
      <c r="E1" s="2"/>
      <c r="F1" s="2"/>
      <c r="I1" s="4" t="s">
        <v>1</v>
      </c>
      <c r="K1" s="179" t="s">
        <v>424</v>
      </c>
    </row>
    <row r="2" spans="1:11" ht="9" customHeight="1" x14ac:dyDescent="0.2">
      <c r="A2" s="1"/>
      <c r="B2" s="2"/>
      <c r="C2" s="2"/>
      <c r="D2" s="2"/>
      <c r="E2" s="2"/>
      <c r="F2" s="2"/>
      <c r="G2" s="2"/>
    </row>
    <row r="3" spans="1:11" ht="15" customHeight="1" x14ac:dyDescent="0.2">
      <c r="A3" s="23" t="s">
        <v>441</v>
      </c>
      <c r="B3" s="5"/>
      <c r="C3" s="5"/>
      <c r="D3" s="5"/>
      <c r="E3" s="5"/>
      <c r="F3" s="5"/>
      <c r="G3" s="5"/>
      <c r="H3" s="5"/>
      <c r="I3" s="5"/>
    </row>
    <row r="4" spans="1:11" x14ac:dyDescent="0.2">
      <c r="A4" s="6" t="s">
        <v>442</v>
      </c>
      <c r="B4" s="7"/>
      <c r="C4" s="7"/>
      <c r="D4" s="7"/>
      <c r="E4" s="7"/>
      <c r="F4" s="7"/>
      <c r="G4" s="7"/>
      <c r="H4" s="7"/>
    </row>
    <row r="5" spans="1:11" ht="15" thickBot="1" x14ac:dyDescent="0.25">
      <c r="A5" s="8" t="s">
        <v>4</v>
      </c>
      <c r="B5" s="9"/>
      <c r="C5" s="9"/>
      <c r="D5" s="9"/>
      <c r="E5" s="9"/>
      <c r="F5" s="9"/>
      <c r="I5" s="10" t="s">
        <v>5</v>
      </c>
    </row>
    <row r="6" spans="1:11" ht="19.5" customHeight="1" x14ac:dyDescent="0.2">
      <c r="A6" s="426" t="s">
        <v>75</v>
      </c>
      <c r="B6" s="331" t="s">
        <v>69</v>
      </c>
      <c r="C6" s="332"/>
      <c r="D6" s="331" t="s">
        <v>104</v>
      </c>
      <c r="E6" s="332"/>
      <c r="F6" s="331" t="s">
        <v>105</v>
      </c>
      <c r="G6" s="332"/>
      <c r="H6" s="331" t="s">
        <v>106</v>
      </c>
      <c r="I6" s="376"/>
      <c r="J6" s="24"/>
    </row>
    <row r="7" spans="1:11" ht="18" customHeight="1" x14ac:dyDescent="0.2">
      <c r="A7" s="427"/>
      <c r="B7" s="338" t="s">
        <v>34</v>
      </c>
      <c r="C7" s="339"/>
      <c r="D7" s="338" t="s">
        <v>280</v>
      </c>
      <c r="E7" s="339"/>
      <c r="F7" s="338" t="s">
        <v>281</v>
      </c>
      <c r="G7" s="339"/>
      <c r="H7" s="338" t="s">
        <v>109</v>
      </c>
      <c r="I7" s="340"/>
      <c r="J7" s="24"/>
    </row>
    <row r="8" spans="1:11" ht="18" customHeight="1" x14ac:dyDescent="0.2">
      <c r="A8" s="359" t="s">
        <v>41</v>
      </c>
      <c r="B8" s="267" t="s">
        <v>15</v>
      </c>
      <c r="C8" s="268" t="s">
        <v>16</v>
      </c>
      <c r="D8" s="267" t="s">
        <v>15</v>
      </c>
      <c r="E8" s="268" t="s">
        <v>16</v>
      </c>
      <c r="F8" s="267" t="s">
        <v>15</v>
      </c>
      <c r="G8" s="268" t="s">
        <v>16</v>
      </c>
      <c r="H8" s="268" t="s">
        <v>15</v>
      </c>
      <c r="I8" s="266" t="s">
        <v>16</v>
      </c>
      <c r="J8" s="24"/>
    </row>
    <row r="9" spans="1:11" ht="18" customHeight="1" thickBot="1" x14ac:dyDescent="0.25">
      <c r="A9" s="360"/>
      <c r="B9" s="11" t="s">
        <v>17</v>
      </c>
      <c r="C9" s="12" t="s">
        <v>18</v>
      </c>
      <c r="D9" s="11" t="s">
        <v>17</v>
      </c>
      <c r="E9" s="12" t="s">
        <v>18</v>
      </c>
      <c r="F9" s="11" t="s">
        <v>17</v>
      </c>
      <c r="G9" s="12" t="s">
        <v>18</v>
      </c>
      <c r="H9" s="13" t="s">
        <v>17</v>
      </c>
      <c r="I9" s="14" t="s">
        <v>18</v>
      </c>
      <c r="J9" s="24"/>
    </row>
    <row r="10" spans="1:11" ht="13.5" customHeight="1" x14ac:dyDescent="0.2">
      <c r="A10" s="15" t="s">
        <v>81</v>
      </c>
      <c r="B10" s="16">
        <v>775</v>
      </c>
      <c r="C10" s="16">
        <v>1244</v>
      </c>
      <c r="D10" s="17">
        <v>478</v>
      </c>
      <c r="E10" s="17">
        <v>836</v>
      </c>
      <c r="F10" s="17">
        <v>127</v>
      </c>
      <c r="G10" s="17">
        <v>173</v>
      </c>
      <c r="H10" s="17">
        <v>170</v>
      </c>
      <c r="I10" s="18">
        <v>235</v>
      </c>
      <c r="J10" s="24"/>
    </row>
    <row r="11" spans="1:11" ht="13.5" customHeight="1" x14ac:dyDescent="0.2">
      <c r="A11" s="66" t="s">
        <v>83</v>
      </c>
      <c r="B11" s="16">
        <v>3802</v>
      </c>
      <c r="C11" s="16">
        <v>5346</v>
      </c>
      <c r="D11" s="17">
        <v>2057</v>
      </c>
      <c r="E11" s="17">
        <v>3116</v>
      </c>
      <c r="F11" s="17">
        <v>602</v>
      </c>
      <c r="G11" s="17">
        <v>852</v>
      </c>
      <c r="H11" s="17">
        <v>1143</v>
      </c>
      <c r="I11" s="18">
        <v>1378</v>
      </c>
      <c r="J11" s="24"/>
    </row>
    <row r="12" spans="1:11" ht="13.5" customHeight="1" x14ac:dyDescent="0.2">
      <c r="A12" s="66" t="s">
        <v>84</v>
      </c>
      <c r="B12" s="16">
        <v>6038</v>
      </c>
      <c r="C12" s="16">
        <v>7982</v>
      </c>
      <c r="D12" s="17">
        <v>2908</v>
      </c>
      <c r="E12" s="17">
        <v>4504</v>
      </c>
      <c r="F12" s="17">
        <v>1026</v>
      </c>
      <c r="G12" s="17">
        <v>1293</v>
      </c>
      <c r="H12" s="17">
        <v>2104</v>
      </c>
      <c r="I12" s="18">
        <v>2185</v>
      </c>
      <c r="J12" s="24"/>
    </row>
    <row r="13" spans="1:11" ht="13.5" customHeight="1" x14ac:dyDescent="0.2">
      <c r="A13" s="66" t="s">
        <v>85</v>
      </c>
      <c r="B13" s="16">
        <v>8638</v>
      </c>
      <c r="C13" s="16">
        <v>10250</v>
      </c>
      <c r="D13" s="17">
        <v>3808</v>
      </c>
      <c r="E13" s="17">
        <v>5408</v>
      </c>
      <c r="F13" s="17">
        <v>1490</v>
      </c>
      <c r="G13" s="17">
        <v>1649</v>
      </c>
      <c r="H13" s="17">
        <v>3340</v>
      </c>
      <c r="I13" s="18">
        <v>3193</v>
      </c>
      <c r="J13" s="24"/>
    </row>
    <row r="14" spans="1:11" ht="13.5" customHeight="1" x14ac:dyDescent="0.2">
      <c r="A14" s="66" t="s">
        <v>86</v>
      </c>
      <c r="B14" s="16">
        <v>11612</v>
      </c>
      <c r="C14" s="16">
        <v>13124</v>
      </c>
      <c r="D14" s="17">
        <v>4744</v>
      </c>
      <c r="E14" s="17">
        <v>6471</v>
      </c>
      <c r="F14" s="17">
        <v>1953</v>
      </c>
      <c r="G14" s="17">
        <v>2042</v>
      </c>
      <c r="H14" s="17">
        <v>4915</v>
      </c>
      <c r="I14" s="18">
        <v>4611</v>
      </c>
      <c r="J14" s="24"/>
    </row>
    <row r="15" spans="1:11" ht="13.5" customHeight="1" x14ac:dyDescent="0.2">
      <c r="A15" s="66" t="s">
        <v>87</v>
      </c>
      <c r="B15" s="16">
        <v>20189</v>
      </c>
      <c r="C15" s="16">
        <v>19566</v>
      </c>
      <c r="D15" s="17">
        <v>7188</v>
      </c>
      <c r="E15" s="17">
        <v>8715</v>
      </c>
      <c r="F15" s="17">
        <v>3543</v>
      </c>
      <c r="G15" s="17">
        <v>3274</v>
      </c>
      <c r="H15" s="17">
        <v>9458</v>
      </c>
      <c r="I15" s="18">
        <v>7577</v>
      </c>
      <c r="J15" s="24"/>
    </row>
    <row r="16" spans="1:11" ht="13.5" customHeight="1" x14ac:dyDescent="0.2">
      <c r="A16" s="66" t="s">
        <v>88</v>
      </c>
      <c r="B16" s="16">
        <v>32591</v>
      </c>
      <c r="C16" s="16">
        <v>27154</v>
      </c>
      <c r="D16" s="17">
        <v>10246</v>
      </c>
      <c r="E16" s="17">
        <v>10815</v>
      </c>
      <c r="F16" s="17">
        <v>6150</v>
      </c>
      <c r="G16" s="17">
        <v>4846</v>
      </c>
      <c r="H16" s="17">
        <v>16195</v>
      </c>
      <c r="I16" s="18">
        <v>11493</v>
      </c>
      <c r="J16" s="24"/>
    </row>
    <row r="17" spans="1:10" ht="13.5" customHeight="1" x14ac:dyDescent="0.2">
      <c r="A17" s="66" t="s">
        <v>89</v>
      </c>
      <c r="B17" s="16">
        <v>37717</v>
      </c>
      <c r="C17" s="16">
        <v>29867</v>
      </c>
      <c r="D17" s="17">
        <v>11153</v>
      </c>
      <c r="E17" s="17">
        <v>10973</v>
      </c>
      <c r="F17" s="17">
        <v>7301</v>
      </c>
      <c r="G17" s="17">
        <v>5877</v>
      </c>
      <c r="H17" s="17">
        <v>19263</v>
      </c>
      <c r="I17" s="18">
        <v>13017</v>
      </c>
      <c r="J17" s="24"/>
    </row>
    <row r="18" spans="1:10" ht="13.5" customHeight="1" x14ac:dyDescent="0.2">
      <c r="A18" s="66" t="s">
        <v>90</v>
      </c>
      <c r="B18" s="16">
        <v>52374</v>
      </c>
      <c r="C18" s="16">
        <v>42494</v>
      </c>
      <c r="D18" s="17">
        <v>15211</v>
      </c>
      <c r="E18" s="17">
        <v>15568</v>
      </c>
      <c r="F18" s="17">
        <v>10922</v>
      </c>
      <c r="G18" s="17">
        <v>8750</v>
      </c>
      <c r="H18" s="17">
        <v>26241</v>
      </c>
      <c r="I18" s="18">
        <v>18176</v>
      </c>
      <c r="J18" s="24"/>
    </row>
    <row r="19" spans="1:10" ht="13.5" customHeight="1" x14ac:dyDescent="0.2">
      <c r="A19" s="66" t="s">
        <v>282</v>
      </c>
      <c r="B19" s="16">
        <v>32878</v>
      </c>
      <c r="C19" s="16">
        <v>44565</v>
      </c>
      <c r="D19" s="17">
        <v>14853</v>
      </c>
      <c r="E19" s="17">
        <v>19869</v>
      </c>
      <c r="F19" s="17">
        <v>5851</v>
      </c>
      <c r="G19" s="17">
        <v>8715</v>
      </c>
      <c r="H19" s="17">
        <v>12174</v>
      </c>
      <c r="I19" s="18">
        <v>15981</v>
      </c>
      <c r="J19" s="24"/>
    </row>
    <row r="20" spans="1:10" ht="13.5" customHeight="1" x14ac:dyDescent="0.2">
      <c r="A20" s="66" t="s">
        <v>91</v>
      </c>
      <c r="B20" s="302">
        <v>206614</v>
      </c>
      <c r="C20" s="302">
        <v>201592</v>
      </c>
      <c r="D20" s="35">
        <v>72646</v>
      </c>
      <c r="E20" s="35">
        <v>86275</v>
      </c>
      <c r="F20" s="303">
        <v>38965</v>
      </c>
      <c r="G20" s="303">
        <v>37471</v>
      </c>
      <c r="H20" s="303">
        <v>95003</v>
      </c>
      <c r="I20" s="311">
        <v>77846</v>
      </c>
      <c r="J20" s="24"/>
    </row>
    <row r="21" spans="1:10" ht="25.5" customHeight="1" x14ac:dyDescent="0.2">
      <c r="A21" s="289" t="s">
        <v>51</v>
      </c>
      <c r="B21" s="312">
        <v>50</v>
      </c>
      <c r="C21" s="312">
        <v>50</v>
      </c>
      <c r="D21" s="37">
        <v>49</v>
      </c>
      <c r="E21" s="37">
        <v>49</v>
      </c>
      <c r="F21" s="307">
        <v>50</v>
      </c>
      <c r="G21" s="307">
        <v>51</v>
      </c>
      <c r="H21" s="307">
        <v>50</v>
      </c>
      <c r="I21" s="313">
        <v>50</v>
      </c>
      <c r="J21" s="24"/>
    </row>
    <row r="22" spans="1:10" ht="11.25" customHeight="1" x14ac:dyDescent="0.2">
      <c r="A22" s="19"/>
      <c r="B22" s="20"/>
      <c r="C22" s="20"/>
      <c r="D22" s="20"/>
      <c r="E22" s="114"/>
      <c r="F22" s="109"/>
      <c r="G22" s="115"/>
      <c r="J22" s="24"/>
    </row>
    <row r="23" spans="1:10" ht="15" customHeight="1" x14ac:dyDescent="0.2">
      <c r="A23" s="343" t="s">
        <v>443</v>
      </c>
      <c r="B23" s="343"/>
      <c r="C23" s="343"/>
      <c r="D23" s="343"/>
      <c r="E23" s="343"/>
      <c r="F23" s="343"/>
      <c r="G23" s="343"/>
      <c r="H23" s="343"/>
      <c r="I23" s="343"/>
      <c r="J23" s="24"/>
    </row>
    <row r="24" spans="1:10" s="22" customFormat="1" ht="13.5" customHeight="1" x14ac:dyDescent="0.2">
      <c r="A24" s="375" t="s">
        <v>444</v>
      </c>
      <c r="B24" s="375"/>
      <c r="C24" s="375"/>
      <c r="D24" s="375"/>
      <c r="E24" s="375"/>
      <c r="F24" s="375"/>
      <c r="G24" s="375"/>
      <c r="H24" s="375"/>
      <c r="I24" s="375"/>
    </row>
    <row r="25" spans="1:10" s="22" customFormat="1" ht="6.75" customHeight="1" x14ac:dyDescent="0.2">
      <c r="A25" s="116"/>
      <c r="B25" s="116"/>
      <c r="C25" s="116"/>
      <c r="D25" s="116"/>
      <c r="E25" s="116"/>
      <c r="F25" s="116"/>
      <c r="G25" s="116"/>
      <c r="H25" s="3"/>
      <c r="I25" s="3"/>
    </row>
    <row r="26" spans="1:10" ht="27" customHeight="1" x14ac:dyDescent="0.2">
      <c r="A26" s="424" t="s">
        <v>283</v>
      </c>
      <c r="B26" s="424"/>
      <c r="C26" s="424"/>
      <c r="D26" s="424"/>
      <c r="E26" s="424"/>
      <c r="F26" s="425" t="s">
        <v>403</v>
      </c>
      <c r="G26" s="425"/>
      <c r="H26" s="425"/>
      <c r="I26" s="425"/>
    </row>
    <row r="27" spans="1:10" ht="13.5" customHeight="1" x14ac:dyDescent="0.2"/>
    <row r="28" spans="1:10" ht="13.5" customHeight="1" x14ac:dyDescent="0.2"/>
    <row r="29" spans="1:10" ht="13.5" customHeight="1" x14ac:dyDescent="0.2"/>
    <row r="30" spans="1:10" ht="13.5" customHeight="1" x14ac:dyDescent="0.2"/>
    <row r="31" spans="1:10" ht="13.5" customHeight="1" x14ac:dyDescent="0.2"/>
    <row r="32" spans="1:10"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14">
    <mergeCell ref="A6:A7"/>
    <mergeCell ref="B6:C6"/>
    <mergeCell ref="D6:E6"/>
    <mergeCell ref="F6:G6"/>
    <mergeCell ref="H6:I6"/>
    <mergeCell ref="B7:C7"/>
    <mergeCell ref="D7:E7"/>
    <mergeCell ref="F7:G7"/>
    <mergeCell ref="H7:I7"/>
    <mergeCell ref="A8:A9"/>
    <mergeCell ref="A23:I23"/>
    <mergeCell ref="A24:I24"/>
    <mergeCell ref="A26:E26"/>
    <mergeCell ref="F26:I26"/>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100" zoomScaleSheetLayoutView="100" workbookViewId="0"/>
  </sheetViews>
  <sheetFormatPr defaultColWidth="9.140625" defaultRowHeight="14.25" x14ac:dyDescent="0.2"/>
  <cols>
    <col min="1" max="1" width="14.42578125" style="3" customWidth="1"/>
    <col min="2" max="9" width="8.85546875" style="3" customWidth="1"/>
    <col min="10" max="16384" width="9.140625" style="3"/>
  </cols>
  <sheetData>
    <row r="1" spans="1:12" ht="15" x14ac:dyDescent="0.25">
      <c r="A1" s="1" t="s">
        <v>0</v>
      </c>
      <c r="B1" s="2"/>
      <c r="C1" s="2"/>
      <c r="D1" s="2"/>
      <c r="E1" s="2"/>
      <c r="F1" s="2"/>
      <c r="I1" s="4" t="s">
        <v>1</v>
      </c>
      <c r="K1" s="179" t="s">
        <v>424</v>
      </c>
    </row>
    <row r="2" spans="1:12" ht="9" customHeight="1" x14ac:dyDescent="0.2">
      <c r="A2" s="1"/>
      <c r="B2" s="2"/>
      <c r="C2" s="2"/>
      <c r="D2" s="2"/>
      <c r="E2" s="2"/>
      <c r="F2" s="2"/>
      <c r="G2" s="2"/>
    </row>
    <row r="3" spans="1:12" ht="15" customHeight="1" x14ac:dyDescent="0.2">
      <c r="A3" s="23" t="s">
        <v>445</v>
      </c>
      <c r="B3" s="5"/>
      <c r="C3" s="5"/>
      <c r="D3" s="5"/>
      <c r="E3" s="5"/>
      <c r="F3" s="5"/>
      <c r="G3" s="5"/>
      <c r="H3" s="5"/>
      <c r="I3" s="5"/>
      <c r="J3" s="62"/>
    </row>
    <row r="4" spans="1:12" x14ac:dyDescent="0.2">
      <c r="A4" s="6" t="s">
        <v>446</v>
      </c>
      <c r="B4" s="7"/>
      <c r="C4" s="7"/>
      <c r="D4" s="7"/>
      <c r="E4" s="7"/>
      <c r="F4" s="7"/>
      <c r="G4" s="7"/>
      <c r="H4" s="7"/>
    </row>
    <row r="5" spans="1:12" ht="15" thickBot="1" x14ac:dyDescent="0.25">
      <c r="A5" s="8" t="s">
        <v>4</v>
      </c>
      <c r="B5" s="9"/>
      <c r="C5" s="9"/>
      <c r="D5" s="9"/>
      <c r="E5" s="9"/>
      <c r="F5" s="9"/>
      <c r="I5" s="10" t="s">
        <v>5</v>
      </c>
    </row>
    <row r="6" spans="1:12" ht="18" customHeight="1" x14ac:dyDescent="0.2">
      <c r="A6" s="426" t="s">
        <v>286</v>
      </c>
      <c r="B6" s="331" t="s">
        <v>69</v>
      </c>
      <c r="C6" s="332"/>
      <c r="D6" s="331" t="s">
        <v>104</v>
      </c>
      <c r="E6" s="332"/>
      <c r="F6" s="331" t="s">
        <v>105</v>
      </c>
      <c r="G6" s="332"/>
      <c r="H6" s="331" t="s">
        <v>106</v>
      </c>
      <c r="I6" s="376"/>
    </row>
    <row r="7" spans="1:12" ht="18" customHeight="1" x14ac:dyDescent="0.2">
      <c r="A7" s="427"/>
      <c r="B7" s="338" t="s">
        <v>34</v>
      </c>
      <c r="C7" s="339"/>
      <c r="D7" s="338" t="s">
        <v>107</v>
      </c>
      <c r="E7" s="339"/>
      <c r="F7" s="338" t="s">
        <v>108</v>
      </c>
      <c r="G7" s="339"/>
      <c r="H7" s="338" t="s">
        <v>109</v>
      </c>
      <c r="I7" s="340"/>
    </row>
    <row r="8" spans="1:12" ht="18" customHeight="1" x14ac:dyDescent="0.2">
      <c r="A8" s="359" t="s">
        <v>54</v>
      </c>
      <c r="B8" s="267" t="s">
        <v>15</v>
      </c>
      <c r="C8" s="268" t="s">
        <v>16</v>
      </c>
      <c r="D8" s="267" t="s">
        <v>15</v>
      </c>
      <c r="E8" s="268" t="s">
        <v>16</v>
      </c>
      <c r="F8" s="267" t="s">
        <v>15</v>
      </c>
      <c r="G8" s="268" t="s">
        <v>16</v>
      </c>
      <c r="H8" s="268" t="s">
        <v>15</v>
      </c>
      <c r="I8" s="266" t="s">
        <v>16</v>
      </c>
    </row>
    <row r="9" spans="1:12" ht="18" customHeight="1" thickBot="1" x14ac:dyDescent="0.25">
      <c r="A9" s="360"/>
      <c r="B9" s="11" t="s">
        <v>17</v>
      </c>
      <c r="C9" s="12" t="s">
        <v>18</v>
      </c>
      <c r="D9" s="11" t="s">
        <v>17</v>
      </c>
      <c r="E9" s="12" t="s">
        <v>18</v>
      </c>
      <c r="F9" s="11" t="s">
        <v>17</v>
      </c>
      <c r="G9" s="12" t="s">
        <v>18</v>
      </c>
      <c r="H9" s="13" t="s">
        <v>17</v>
      </c>
      <c r="I9" s="14" t="s">
        <v>18</v>
      </c>
    </row>
    <row r="10" spans="1:12" ht="13.5" customHeight="1" x14ac:dyDescent="0.2">
      <c r="A10" s="66" t="s">
        <v>285</v>
      </c>
      <c r="B10" s="16">
        <v>40937</v>
      </c>
      <c r="C10" s="16">
        <v>26079</v>
      </c>
      <c r="D10" s="17">
        <v>3796</v>
      </c>
      <c r="E10" s="17">
        <v>3321</v>
      </c>
      <c r="F10" s="17">
        <v>5392</v>
      </c>
      <c r="G10" s="17">
        <v>3479</v>
      </c>
      <c r="H10" s="17">
        <v>31749</v>
      </c>
      <c r="I10" s="18">
        <v>19279</v>
      </c>
    </row>
    <row r="11" spans="1:12" ht="13.5" customHeight="1" x14ac:dyDescent="0.2">
      <c r="A11" s="66" t="s">
        <v>94</v>
      </c>
      <c r="B11" s="16">
        <v>41014</v>
      </c>
      <c r="C11" s="16">
        <v>24107</v>
      </c>
      <c r="D11" s="17">
        <v>1175</v>
      </c>
      <c r="E11" s="17">
        <v>1049</v>
      </c>
      <c r="F11" s="17">
        <v>4530</v>
      </c>
      <c r="G11" s="17">
        <v>3244</v>
      </c>
      <c r="H11" s="17">
        <v>35309</v>
      </c>
      <c r="I11" s="18">
        <v>19814</v>
      </c>
    </row>
    <row r="12" spans="1:12" ht="13.5" customHeight="1" x14ac:dyDescent="0.2">
      <c r="A12" s="66" t="s">
        <v>95</v>
      </c>
      <c r="B12" s="16">
        <v>33342</v>
      </c>
      <c r="C12" s="16">
        <v>32626</v>
      </c>
      <c r="D12" s="17">
        <v>1092</v>
      </c>
      <c r="E12" s="17">
        <v>952</v>
      </c>
      <c r="F12" s="17">
        <v>11615</v>
      </c>
      <c r="G12" s="17">
        <v>9231</v>
      </c>
      <c r="H12" s="17">
        <v>20635</v>
      </c>
      <c r="I12" s="18">
        <v>22443</v>
      </c>
      <c r="K12" s="117"/>
      <c r="L12" s="117"/>
    </row>
    <row r="13" spans="1:12" ht="13.5" customHeight="1" x14ac:dyDescent="0.2">
      <c r="A13" s="66" t="s">
        <v>96</v>
      </c>
      <c r="B13" s="16">
        <v>17473</v>
      </c>
      <c r="C13" s="16">
        <v>19699</v>
      </c>
      <c r="D13" s="17">
        <v>1332</v>
      </c>
      <c r="E13" s="17">
        <v>944</v>
      </c>
      <c r="F13" s="17">
        <v>10188</v>
      </c>
      <c r="G13" s="17">
        <v>8129</v>
      </c>
      <c r="H13" s="17">
        <v>5953</v>
      </c>
      <c r="I13" s="18">
        <v>10626</v>
      </c>
      <c r="J13" s="117"/>
    </row>
    <row r="14" spans="1:12" ht="13.5" customHeight="1" x14ac:dyDescent="0.2">
      <c r="A14" s="66" t="s">
        <v>55</v>
      </c>
      <c r="B14" s="16">
        <v>9772</v>
      </c>
      <c r="C14" s="16">
        <v>14723</v>
      </c>
      <c r="D14" s="17">
        <v>3574</v>
      </c>
      <c r="E14" s="17">
        <v>2732</v>
      </c>
      <c r="F14" s="17">
        <v>5041</v>
      </c>
      <c r="G14" s="17">
        <v>7652</v>
      </c>
      <c r="H14" s="17">
        <v>1157</v>
      </c>
      <c r="I14" s="18">
        <v>4339</v>
      </c>
      <c r="K14" s="117"/>
      <c r="L14" s="117"/>
    </row>
    <row r="15" spans="1:12" ht="13.5" customHeight="1" x14ac:dyDescent="0.2">
      <c r="A15" s="66" t="s">
        <v>56</v>
      </c>
      <c r="B15" s="16">
        <v>12779</v>
      </c>
      <c r="C15" s="16">
        <v>16827</v>
      </c>
      <c r="D15" s="17">
        <v>11019</v>
      </c>
      <c r="E15" s="17">
        <v>12037</v>
      </c>
      <c r="F15" s="17">
        <v>1607</v>
      </c>
      <c r="G15" s="17">
        <v>3897</v>
      </c>
      <c r="H15" s="17">
        <v>153</v>
      </c>
      <c r="I15" s="18">
        <v>893</v>
      </c>
    </row>
    <row r="16" spans="1:12" ht="13.5" customHeight="1" x14ac:dyDescent="0.2">
      <c r="A16" s="66" t="s">
        <v>57</v>
      </c>
      <c r="B16" s="16">
        <v>19581</v>
      </c>
      <c r="C16" s="16">
        <v>24098</v>
      </c>
      <c r="D16" s="17">
        <v>19176</v>
      </c>
      <c r="E16" s="17">
        <v>22592</v>
      </c>
      <c r="F16" s="17">
        <v>377</v>
      </c>
      <c r="G16" s="17">
        <v>1155</v>
      </c>
      <c r="H16" s="17">
        <v>28</v>
      </c>
      <c r="I16" s="18">
        <v>351</v>
      </c>
      <c r="K16" s="117"/>
      <c r="L16" s="117"/>
    </row>
    <row r="17" spans="1:12" ht="13.5" customHeight="1" x14ac:dyDescent="0.2">
      <c r="A17" s="66" t="s">
        <v>58</v>
      </c>
      <c r="B17" s="16">
        <v>7758</v>
      </c>
      <c r="C17" s="16">
        <v>8350</v>
      </c>
      <c r="D17" s="17">
        <v>7610</v>
      </c>
      <c r="E17" s="17">
        <v>7929</v>
      </c>
      <c r="F17" s="17">
        <v>135</v>
      </c>
      <c r="G17" s="17">
        <v>372</v>
      </c>
      <c r="H17" s="17">
        <v>13</v>
      </c>
      <c r="I17" s="18">
        <v>49</v>
      </c>
    </row>
    <row r="18" spans="1:12" ht="13.5" customHeight="1" x14ac:dyDescent="0.2">
      <c r="A18" s="66" t="s">
        <v>59</v>
      </c>
      <c r="B18" s="16">
        <v>6920</v>
      </c>
      <c r="C18" s="16">
        <v>6808</v>
      </c>
      <c r="D18" s="17">
        <v>6867</v>
      </c>
      <c r="E18" s="17">
        <v>6605</v>
      </c>
      <c r="F18" s="17">
        <v>49</v>
      </c>
      <c r="G18" s="17">
        <v>163</v>
      </c>
      <c r="H18" s="17">
        <v>4</v>
      </c>
      <c r="I18" s="18">
        <v>40</v>
      </c>
      <c r="K18" s="117"/>
      <c r="L18" s="117"/>
    </row>
    <row r="19" spans="1:12" ht="13.5" customHeight="1" x14ac:dyDescent="0.2">
      <c r="A19" s="66" t="s">
        <v>60</v>
      </c>
      <c r="B19" s="16">
        <v>6464</v>
      </c>
      <c r="C19" s="16">
        <v>7007</v>
      </c>
      <c r="D19" s="17">
        <v>6446</v>
      </c>
      <c r="E19" s="17">
        <v>6932</v>
      </c>
      <c r="F19" s="17">
        <v>16</v>
      </c>
      <c r="G19" s="17">
        <v>65</v>
      </c>
      <c r="H19" s="17">
        <v>2</v>
      </c>
      <c r="I19" s="18">
        <v>10</v>
      </c>
    </row>
    <row r="20" spans="1:12" ht="13.5" customHeight="1" x14ac:dyDescent="0.2">
      <c r="A20" s="66" t="s">
        <v>61</v>
      </c>
      <c r="B20" s="16">
        <v>4685</v>
      </c>
      <c r="C20" s="16">
        <v>6371</v>
      </c>
      <c r="D20" s="17">
        <v>4675</v>
      </c>
      <c r="E20" s="17">
        <v>6332</v>
      </c>
      <c r="F20" s="17">
        <v>10</v>
      </c>
      <c r="G20" s="17">
        <v>39</v>
      </c>
      <c r="H20" s="314" t="s">
        <v>82</v>
      </c>
      <c r="I20" s="315" t="s">
        <v>82</v>
      </c>
    </row>
    <row r="21" spans="1:12" ht="13.5" customHeight="1" x14ac:dyDescent="0.2">
      <c r="A21" s="66" t="s">
        <v>62</v>
      </c>
      <c r="B21" s="16">
        <v>2774</v>
      </c>
      <c r="C21" s="16">
        <v>5527</v>
      </c>
      <c r="D21" s="17">
        <v>2772</v>
      </c>
      <c r="E21" s="17">
        <v>5509</v>
      </c>
      <c r="F21" s="17">
        <v>2</v>
      </c>
      <c r="G21" s="17">
        <v>18</v>
      </c>
      <c r="H21" s="314" t="s">
        <v>82</v>
      </c>
      <c r="I21" s="315" t="s">
        <v>82</v>
      </c>
    </row>
    <row r="22" spans="1:12" ht="13.5" customHeight="1" x14ac:dyDescent="0.2">
      <c r="A22" s="66" t="s">
        <v>97</v>
      </c>
      <c r="B22" s="16">
        <v>1513</v>
      </c>
      <c r="C22" s="16">
        <v>4090</v>
      </c>
      <c r="D22" s="17">
        <v>1513</v>
      </c>
      <c r="E22" s="17">
        <v>4079</v>
      </c>
      <c r="F22" s="314" t="s">
        <v>82</v>
      </c>
      <c r="G22" s="17">
        <v>9</v>
      </c>
      <c r="H22" s="314" t="s">
        <v>82</v>
      </c>
      <c r="I22" s="18">
        <v>2</v>
      </c>
    </row>
    <row r="23" spans="1:12" ht="13.5" customHeight="1" x14ac:dyDescent="0.2">
      <c r="A23" s="66" t="s">
        <v>98</v>
      </c>
      <c r="B23" s="16">
        <v>766</v>
      </c>
      <c r="C23" s="16">
        <v>2415</v>
      </c>
      <c r="D23" s="17">
        <v>765</v>
      </c>
      <c r="E23" s="17">
        <v>2405</v>
      </c>
      <c r="F23" s="17">
        <v>1</v>
      </c>
      <c r="G23" s="17">
        <v>10</v>
      </c>
      <c r="H23" s="314" t="s">
        <v>82</v>
      </c>
      <c r="I23" s="315" t="s">
        <v>82</v>
      </c>
    </row>
    <row r="24" spans="1:12" ht="13.5" customHeight="1" x14ac:dyDescent="0.2">
      <c r="A24" s="66" t="s">
        <v>284</v>
      </c>
      <c r="B24" s="16">
        <v>836</v>
      </c>
      <c r="C24" s="16">
        <v>2865</v>
      </c>
      <c r="D24" s="17">
        <v>834</v>
      </c>
      <c r="E24" s="17">
        <v>2857</v>
      </c>
      <c r="F24" s="17">
        <v>2</v>
      </c>
      <c r="G24" s="17">
        <v>8</v>
      </c>
      <c r="H24" s="314" t="s">
        <v>82</v>
      </c>
      <c r="I24" s="315" t="s">
        <v>82</v>
      </c>
    </row>
    <row r="25" spans="1:12" ht="16.5" customHeight="1" x14ac:dyDescent="0.2">
      <c r="A25" s="237"/>
      <c r="B25" s="67"/>
      <c r="C25" s="67"/>
      <c r="D25" s="67"/>
      <c r="E25" s="67"/>
      <c r="F25" s="67"/>
      <c r="G25" s="67"/>
      <c r="H25" s="67"/>
      <c r="I25" s="67"/>
    </row>
    <row r="26" spans="1:12" ht="13.5" customHeight="1" x14ac:dyDescent="0.2">
      <c r="A26" s="343" t="s">
        <v>447</v>
      </c>
      <c r="B26" s="343"/>
      <c r="C26" s="343"/>
      <c r="D26" s="343"/>
      <c r="E26" s="343"/>
      <c r="F26" s="343"/>
      <c r="G26" s="343"/>
      <c r="H26" s="343"/>
      <c r="I26" s="343"/>
    </row>
    <row r="27" spans="1:12" ht="13.5" customHeight="1" x14ac:dyDescent="0.2">
      <c r="A27" s="6" t="s">
        <v>448</v>
      </c>
    </row>
    <row r="28" spans="1:12" ht="13.5" customHeight="1" x14ac:dyDescent="0.2"/>
    <row r="29" spans="1:12" s="22" customFormat="1" ht="13.5" customHeight="1" x14ac:dyDescent="0.2">
      <c r="A29" s="3"/>
      <c r="B29" s="3"/>
      <c r="C29" s="3"/>
      <c r="D29" s="3"/>
      <c r="E29" s="3"/>
      <c r="F29" s="3"/>
      <c r="G29" s="3"/>
      <c r="H29" s="3"/>
      <c r="I29" s="3"/>
      <c r="J29" s="104"/>
      <c r="K29" s="28"/>
    </row>
    <row r="30" spans="1:12" ht="13.5" customHeight="1" x14ac:dyDescent="0.25">
      <c r="J30" s="112"/>
    </row>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3.5" customHeight="1" x14ac:dyDescent="0.2"/>
    <row r="40" spans="1:9" ht="13.5" customHeight="1" x14ac:dyDescent="0.2"/>
    <row r="41" spans="1:9" ht="13.5" customHeight="1" x14ac:dyDescent="0.2"/>
    <row r="42" spans="1:9" ht="9.75" customHeight="1" x14ac:dyDescent="0.2"/>
    <row r="43" spans="1:9" ht="15" customHeight="1" x14ac:dyDescent="0.2">
      <c r="A43" s="384" t="s">
        <v>485</v>
      </c>
      <c r="B43" s="384"/>
      <c r="C43" s="384"/>
      <c r="D43" s="384"/>
      <c r="E43" s="384"/>
      <c r="F43" s="384"/>
      <c r="G43" s="384"/>
      <c r="H43" s="384"/>
      <c r="I43" s="384"/>
    </row>
    <row r="44" spans="1:9" ht="15" customHeight="1" x14ac:dyDescent="0.2">
      <c r="A44" s="6" t="s">
        <v>558</v>
      </c>
    </row>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2">
    <mergeCell ref="A6:A7"/>
    <mergeCell ref="A8:A9"/>
    <mergeCell ref="A43:I43"/>
    <mergeCell ref="A26:I26"/>
    <mergeCell ref="B6:C6"/>
    <mergeCell ref="D6:E6"/>
    <mergeCell ref="F6:G6"/>
    <mergeCell ref="H6:I6"/>
    <mergeCell ref="B7:C7"/>
    <mergeCell ref="D7:E7"/>
    <mergeCell ref="F7:G7"/>
    <mergeCell ref="H7:I7"/>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heetViews>
  <sheetFormatPr defaultColWidth="9.140625" defaultRowHeight="15" x14ac:dyDescent="0.25"/>
  <cols>
    <col min="1" max="1" width="10.5703125" style="53" customWidth="1"/>
    <col min="2" max="7" width="12.42578125" style="53" customWidth="1"/>
    <col min="8" max="8" width="9.140625" style="54"/>
    <col min="9" max="16384" width="9.140625" style="53"/>
  </cols>
  <sheetData>
    <row r="1" spans="1:16" x14ac:dyDescent="0.25">
      <c r="A1" s="1" t="s">
        <v>0</v>
      </c>
      <c r="B1" s="2"/>
      <c r="G1" s="4" t="s">
        <v>1</v>
      </c>
      <c r="I1" s="179" t="s">
        <v>424</v>
      </c>
    </row>
    <row r="2" spans="1:16" ht="9" customHeight="1" x14ac:dyDescent="0.25">
      <c r="A2" s="1"/>
      <c r="B2" s="2"/>
    </row>
    <row r="3" spans="1:16" s="54" customFormat="1" ht="15" customHeight="1" x14ac:dyDescent="0.25">
      <c r="A3" s="9" t="s">
        <v>562</v>
      </c>
      <c r="B3" s="55"/>
      <c r="C3" s="55"/>
      <c r="D3" s="55"/>
      <c r="E3" s="55"/>
      <c r="F3" s="55"/>
      <c r="G3" s="55"/>
      <c r="I3" s="53"/>
      <c r="J3" s="53"/>
      <c r="K3" s="53"/>
      <c r="L3" s="53"/>
      <c r="M3" s="53"/>
      <c r="N3" s="53"/>
      <c r="O3" s="53"/>
      <c r="P3" s="53"/>
    </row>
    <row r="4" spans="1:16" s="54" customFormat="1" ht="15" customHeight="1" x14ac:dyDescent="0.25">
      <c r="A4" s="6" t="s">
        <v>111</v>
      </c>
      <c r="B4" s="68"/>
      <c r="C4" s="68"/>
      <c r="D4" s="68"/>
      <c r="E4" s="68"/>
      <c r="F4" s="68"/>
      <c r="G4" s="68"/>
      <c r="I4" s="53"/>
      <c r="J4" s="53"/>
      <c r="K4" s="53"/>
      <c r="L4" s="53"/>
      <c r="M4" s="53"/>
      <c r="N4" s="53"/>
      <c r="O4" s="53"/>
      <c r="P4" s="53"/>
    </row>
    <row r="5" spans="1:16" s="54" customFormat="1" x14ac:dyDescent="0.25">
      <c r="A5" s="8" t="s">
        <v>4</v>
      </c>
      <c r="B5" s="9"/>
      <c r="C5" s="53"/>
      <c r="D5" s="53"/>
      <c r="E5" s="53"/>
      <c r="F5" s="53"/>
      <c r="G5" s="10" t="s">
        <v>5</v>
      </c>
      <c r="I5" s="53"/>
      <c r="J5" s="53"/>
      <c r="K5" s="53"/>
      <c r="L5" s="53"/>
      <c r="M5" s="53"/>
      <c r="N5" s="53"/>
      <c r="O5" s="53"/>
      <c r="P5" s="53"/>
    </row>
    <row r="6" spans="1:16" s="54" customFormat="1" ht="15" customHeight="1" thickBot="1" x14ac:dyDescent="0.3">
      <c r="A6" s="8" t="s">
        <v>66</v>
      </c>
      <c r="B6" s="8"/>
      <c r="C6" s="53"/>
      <c r="D6" s="53"/>
      <c r="E6" s="53"/>
      <c r="F6" s="53"/>
      <c r="G6" s="10" t="s">
        <v>67</v>
      </c>
      <c r="I6" s="53"/>
      <c r="J6" s="53"/>
      <c r="K6" s="53"/>
      <c r="L6" s="53"/>
      <c r="M6" s="53"/>
      <c r="N6" s="53"/>
      <c r="O6" s="53"/>
      <c r="P6" s="53"/>
    </row>
    <row r="7" spans="1:16" s="54" customFormat="1" ht="15" customHeight="1" x14ac:dyDescent="0.25">
      <c r="A7" s="395" t="s">
        <v>68</v>
      </c>
      <c r="B7" s="331" t="s">
        <v>104</v>
      </c>
      <c r="C7" s="332"/>
      <c r="D7" s="331" t="s">
        <v>105</v>
      </c>
      <c r="E7" s="332"/>
      <c r="F7" s="331" t="s">
        <v>106</v>
      </c>
      <c r="G7" s="376"/>
      <c r="I7" s="53"/>
      <c r="J7" s="53"/>
      <c r="K7" s="53"/>
      <c r="L7" s="53"/>
      <c r="M7" s="53"/>
      <c r="N7" s="53"/>
      <c r="O7" s="53"/>
      <c r="P7" s="53"/>
    </row>
    <row r="8" spans="1:16" s="54" customFormat="1" ht="15" customHeight="1" x14ac:dyDescent="0.25">
      <c r="A8" s="396"/>
      <c r="B8" s="338" t="s">
        <v>107</v>
      </c>
      <c r="C8" s="339"/>
      <c r="D8" s="338" t="s">
        <v>108</v>
      </c>
      <c r="E8" s="339"/>
      <c r="F8" s="338" t="s">
        <v>109</v>
      </c>
      <c r="G8" s="340"/>
      <c r="I8" s="53"/>
      <c r="J8" s="53"/>
      <c r="K8" s="53"/>
      <c r="L8" s="53"/>
      <c r="M8" s="53"/>
      <c r="N8" s="53"/>
      <c r="O8" s="53"/>
      <c r="P8" s="53"/>
    </row>
    <row r="9" spans="1:16" s="54" customFormat="1" ht="15" customHeight="1" x14ac:dyDescent="0.25">
      <c r="A9" s="392" t="s">
        <v>70</v>
      </c>
      <c r="B9" s="267" t="s">
        <v>15</v>
      </c>
      <c r="C9" s="268" t="s">
        <v>16</v>
      </c>
      <c r="D9" s="267" t="s">
        <v>15</v>
      </c>
      <c r="E9" s="268" t="s">
        <v>16</v>
      </c>
      <c r="F9" s="268" t="s">
        <v>15</v>
      </c>
      <c r="G9" s="266" t="s">
        <v>16</v>
      </c>
      <c r="I9" s="53"/>
      <c r="J9" s="53"/>
      <c r="K9" s="53"/>
      <c r="L9" s="53"/>
      <c r="M9" s="53"/>
      <c r="N9" s="53"/>
      <c r="O9" s="53"/>
      <c r="P9" s="53"/>
    </row>
    <row r="10" spans="1:16" s="54" customFormat="1" ht="15" customHeight="1" thickBot="1" x14ac:dyDescent="0.3">
      <c r="A10" s="393"/>
      <c r="B10" s="11" t="s">
        <v>17</v>
      </c>
      <c r="C10" s="12" t="s">
        <v>18</v>
      </c>
      <c r="D10" s="11" t="s">
        <v>17</v>
      </c>
      <c r="E10" s="12" t="s">
        <v>18</v>
      </c>
      <c r="F10" s="13" t="s">
        <v>17</v>
      </c>
      <c r="G10" s="14" t="s">
        <v>18</v>
      </c>
      <c r="I10" s="53"/>
      <c r="J10" s="53"/>
      <c r="K10" s="53"/>
      <c r="L10" s="53"/>
      <c r="M10" s="53"/>
      <c r="N10" s="53"/>
      <c r="O10" s="53"/>
      <c r="P10" s="53"/>
    </row>
    <row r="11" spans="1:16" s="54" customFormat="1" ht="13.5" customHeight="1" x14ac:dyDescent="0.25">
      <c r="A11" s="19">
        <v>2010</v>
      </c>
      <c r="B11" s="57">
        <v>9075</v>
      </c>
      <c r="C11" s="57">
        <v>10142</v>
      </c>
      <c r="D11" s="57">
        <v>6310</v>
      </c>
      <c r="E11" s="57">
        <v>6978</v>
      </c>
      <c r="F11" s="57">
        <v>5806</v>
      </c>
      <c r="G11" s="58">
        <v>6432</v>
      </c>
    </row>
    <row r="12" spans="1:16" s="54" customFormat="1" ht="13.5" customHeight="1" x14ac:dyDescent="0.25">
      <c r="A12" s="19">
        <v>2011</v>
      </c>
      <c r="B12" s="57">
        <v>9435</v>
      </c>
      <c r="C12" s="57">
        <v>10482</v>
      </c>
      <c r="D12" s="57">
        <v>6405</v>
      </c>
      <c r="E12" s="57">
        <v>7036</v>
      </c>
      <c r="F12" s="57">
        <v>5752</v>
      </c>
      <c r="G12" s="58">
        <v>6399</v>
      </c>
    </row>
    <row r="13" spans="1:16" s="54" customFormat="1" ht="13.5" customHeight="1" x14ac:dyDescent="0.25">
      <c r="A13" s="19">
        <v>2012</v>
      </c>
      <c r="B13" s="57">
        <v>9596</v>
      </c>
      <c r="C13" s="57">
        <v>10597</v>
      </c>
      <c r="D13" s="57">
        <v>6375</v>
      </c>
      <c r="E13" s="57">
        <v>6997</v>
      </c>
      <c r="F13" s="57">
        <v>5683</v>
      </c>
      <c r="G13" s="58">
        <v>6336</v>
      </c>
    </row>
    <row r="14" spans="1:16" s="54" customFormat="1" ht="13.5" customHeight="1" x14ac:dyDescent="0.25">
      <c r="A14" s="19">
        <v>2013</v>
      </c>
      <c r="B14" s="57">
        <v>9730</v>
      </c>
      <c r="C14" s="57">
        <v>10676</v>
      </c>
      <c r="D14" s="57">
        <v>6338</v>
      </c>
      <c r="E14" s="57">
        <v>6961</v>
      </c>
      <c r="F14" s="57">
        <v>5659</v>
      </c>
      <c r="G14" s="58">
        <v>6305</v>
      </c>
    </row>
    <row r="15" spans="1:16" s="54" customFormat="1" ht="13.5" customHeight="1" x14ac:dyDescent="0.25">
      <c r="A15" s="19">
        <v>2014</v>
      </c>
      <c r="B15" s="57">
        <v>9784</v>
      </c>
      <c r="C15" s="57">
        <v>10664</v>
      </c>
      <c r="D15" s="57">
        <v>6338</v>
      </c>
      <c r="E15" s="57">
        <v>6945</v>
      </c>
      <c r="F15" s="57">
        <v>5598</v>
      </c>
      <c r="G15" s="58">
        <v>6222</v>
      </c>
    </row>
    <row r="16" spans="1:16" s="54" customFormat="1" ht="13.5" customHeight="1" x14ac:dyDescent="0.25">
      <c r="A16" s="19">
        <v>2015</v>
      </c>
      <c r="B16" s="44">
        <v>9972</v>
      </c>
      <c r="C16" s="57">
        <v>10804</v>
      </c>
      <c r="D16" s="57">
        <v>6434</v>
      </c>
      <c r="E16" s="57">
        <v>7030</v>
      </c>
      <c r="F16" s="57">
        <v>5626</v>
      </c>
      <c r="G16" s="58">
        <v>6243</v>
      </c>
    </row>
    <row r="17" spans="1:16" s="54" customFormat="1" ht="13.5" customHeight="1" x14ac:dyDescent="0.25">
      <c r="A17" s="19">
        <v>2016</v>
      </c>
      <c r="B17" s="44">
        <v>9988</v>
      </c>
      <c r="C17" s="57">
        <v>10736</v>
      </c>
      <c r="D17" s="57">
        <v>6444</v>
      </c>
      <c r="E17" s="57">
        <v>7019</v>
      </c>
      <c r="F17" s="57">
        <v>5597</v>
      </c>
      <c r="G17" s="58">
        <v>6183</v>
      </c>
      <c r="L17" s="292"/>
      <c r="M17" s="292"/>
    </row>
    <row r="18" spans="1:16" s="54" customFormat="1" ht="13.5" customHeight="1" x14ac:dyDescent="0.25">
      <c r="A18" s="19">
        <v>2017</v>
      </c>
      <c r="B18" s="44">
        <v>10266</v>
      </c>
      <c r="C18" s="57">
        <v>10982</v>
      </c>
      <c r="D18" s="57">
        <v>6627</v>
      </c>
      <c r="E18" s="57">
        <v>7199</v>
      </c>
      <c r="F18" s="57">
        <v>5724</v>
      </c>
      <c r="G18" s="58">
        <v>6294</v>
      </c>
      <c r="L18" s="292"/>
      <c r="M18" s="292"/>
    </row>
    <row r="19" spans="1:16" s="54" customFormat="1" ht="13.5" customHeight="1" x14ac:dyDescent="0.25">
      <c r="A19" s="19">
        <v>2018</v>
      </c>
      <c r="B19" s="44">
        <v>10682</v>
      </c>
      <c r="C19" s="57">
        <v>11378</v>
      </c>
      <c r="D19" s="57">
        <v>6908</v>
      </c>
      <c r="E19" s="57">
        <v>7492</v>
      </c>
      <c r="F19" s="57">
        <v>5940</v>
      </c>
      <c r="G19" s="58">
        <v>6504</v>
      </c>
      <c r="L19" s="292"/>
      <c r="M19" s="292"/>
    </row>
    <row r="20" spans="1:16" s="54" customFormat="1" ht="13.5" customHeight="1" x14ac:dyDescent="0.25">
      <c r="A20" s="19">
        <v>2019</v>
      </c>
      <c r="B20" s="57">
        <v>11526</v>
      </c>
      <c r="C20" s="57">
        <v>12226</v>
      </c>
      <c r="D20" s="57">
        <v>7628</v>
      </c>
      <c r="E20" s="57">
        <v>8214</v>
      </c>
      <c r="F20" s="57">
        <v>6592</v>
      </c>
      <c r="G20" s="58">
        <v>7147</v>
      </c>
    </row>
    <row r="21" spans="1:16" s="54" customFormat="1" ht="13.5" customHeight="1" x14ac:dyDescent="0.25">
      <c r="A21" s="19">
        <v>2020</v>
      </c>
      <c r="B21" s="57">
        <v>12331</v>
      </c>
      <c r="C21" s="57">
        <v>13059</v>
      </c>
      <c r="D21" s="57">
        <v>8237</v>
      </c>
      <c r="E21" s="57">
        <v>8832</v>
      </c>
      <c r="F21" s="57">
        <v>7116</v>
      </c>
      <c r="G21" s="58">
        <v>7664</v>
      </c>
    </row>
    <row r="22" spans="1:16" s="54" customFormat="1" ht="13.5" customHeight="1" x14ac:dyDescent="0.25">
      <c r="A22" s="19">
        <v>2021</v>
      </c>
      <c r="B22" s="57">
        <v>13000</v>
      </c>
      <c r="C22" s="57">
        <v>13778</v>
      </c>
      <c r="D22" s="57">
        <v>8638</v>
      </c>
      <c r="E22" s="57">
        <v>9259</v>
      </c>
      <c r="F22" s="57">
        <v>7392</v>
      </c>
      <c r="G22" s="58">
        <v>7946</v>
      </c>
    </row>
    <row r="23" spans="1:16" s="54" customFormat="1" ht="14.25" customHeight="1" x14ac:dyDescent="0.25">
      <c r="A23" s="19"/>
      <c r="B23" s="40"/>
      <c r="C23" s="40"/>
      <c r="D23" s="40"/>
      <c r="E23" s="40"/>
      <c r="F23" s="53"/>
      <c r="G23" s="53"/>
    </row>
    <row r="24" spans="1:16" s="54" customFormat="1" ht="15" customHeight="1" x14ac:dyDescent="0.25">
      <c r="A24" s="9" t="s">
        <v>563</v>
      </c>
      <c r="B24" s="55"/>
      <c r="C24" s="55"/>
      <c r="D24" s="55"/>
      <c r="E24" s="55"/>
      <c r="F24" s="55"/>
      <c r="G24" s="55"/>
      <c r="I24" s="53"/>
      <c r="J24" s="53"/>
      <c r="K24" s="53"/>
      <c r="L24" s="53"/>
      <c r="M24" s="53"/>
      <c r="N24" s="53"/>
      <c r="O24" s="53"/>
      <c r="P24" s="53"/>
    </row>
    <row r="25" spans="1:16" s="54" customFormat="1" ht="15" customHeight="1" x14ac:dyDescent="0.25">
      <c r="A25" s="6" t="s">
        <v>112</v>
      </c>
      <c r="B25" s="68"/>
      <c r="C25" s="68"/>
      <c r="D25" s="68"/>
      <c r="E25" s="68"/>
      <c r="F25" s="68"/>
      <c r="G25" s="68"/>
      <c r="I25" s="53"/>
      <c r="J25" s="53"/>
      <c r="K25" s="53"/>
      <c r="L25" s="53"/>
      <c r="M25" s="53"/>
      <c r="N25" s="53"/>
      <c r="O25" s="53"/>
      <c r="P25" s="53"/>
    </row>
    <row r="26" spans="1:16" s="54" customFormat="1" x14ac:dyDescent="0.25">
      <c r="A26" s="8" t="s">
        <v>4</v>
      </c>
      <c r="B26" s="9"/>
      <c r="C26" s="53"/>
      <c r="D26" s="53"/>
      <c r="E26" s="53"/>
      <c r="F26" s="53"/>
      <c r="G26" s="10" t="s">
        <v>5</v>
      </c>
      <c r="I26" s="53"/>
      <c r="J26" s="53"/>
      <c r="K26" s="53"/>
      <c r="L26" s="53"/>
      <c r="M26" s="53"/>
      <c r="N26" s="53"/>
      <c r="O26" s="53"/>
      <c r="P26" s="53"/>
    </row>
    <row r="27" spans="1:16" s="54" customFormat="1" ht="15" customHeight="1" thickBot="1" x14ac:dyDescent="0.3">
      <c r="A27" s="8" t="s">
        <v>66</v>
      </c>
      <c r="B27" s="8"/>
      <c r="C27" s="53"/>
      <c r="D27" s="53"/>
      <c r="E27" s="53"/>
      <c r="F27" s="53"/>
      <c r="G27" s="10" t="s">
        <v>67</v>
      </c>
      <c r="I27" s="53"/>
      <c r="J27" s="53"/>
      <c r="K27" s="53"/>
      <c r="L27" s="53"/>
      <c r="M27" s="53"/>
      <c r="N27" s="53"/>
      <c r="O27" s="53"/>
      <c r="P27" s="53"/>
    </row>
    <row r="28" spans="1:16" s="54" customFormat="1" ht="15" customHeight="1" x14ac:dyDescent="0.25">
      <c r="A28" s="395" t="s">
        <v>68</v>
      </c>
      <c r="B28" s="331" t="s">
        <v>104</v>
      </c>
      <c r="C28" s="332"/>
      <c r="D28" s="331" t="s">
        <v>105</v>
      </c>
      <c r="E28" s="332"/>
      <c r="F28" s="331" t="s">
        <v>106</v>
      </c>
      <c r="G28" s="376"/>
      <c r="I28" s="53"/>
      <c r="J28" s="53"/>
      <c r="K28" s="53"/>
      <c r="L28" s="53"/>
      <c r="M28" s="53"/>
      <c r="N28" s="53"/>
      <c r="O28" s="53"/>
      <c r="P28" s="53"/>
    </row>
    <row r="29" spans="1:16" s="54" customFormat="1" ht="15" customHeight="1" x14ac:dyDescent="0.25">
      <c r="A29" s="396"/>
      <c r="B29" s="338" t="s">
        <v>107</v>
      </c>
      <c r="C29" s="339"/>
      <c r="D29" s="338" t="s">
        <v>108</v>
      </c>
      <c r="E29" s="339"/>
      <c r="F29" s="338" t="s">
        <v>109</v>
      </c>
      <c r="G29" s="340"/>
      <c r="I29" s="53"/>
      <c r="J29" s="53"/>
      <c r="K29" s="53"/>
      <c r="L29" s="53"/>
      <c r="M29" s="53"/>
      <c r="N29" s="53"/>
      <c r="O29" s="53"/>
      <c r="P29" s="53"/>
    </row>
    <row r="30" spans="1:16" s="54" customFormat="1" ht="15" customHeight="1" x14ac:dyDescent="0.25">
      <c r="A30" s="392" t="s">
        <v>70</v>
      </c>
      <c r="B30" s="267" t="s">
        <v>15</v>
      </c>
      <c r="C30" s="268" t="s">
        <v>16</v>
      </c>
      <c r="D30" s="267" t="s">
        <v>15</v>
      </c>
      <c r="E30" s="268" t="s">
        <v>16</v>
      </c>
      <c r="F30" s="268" t="s">
        <v>15</v>
      </c>
      <c r="G30" s="266" t="s">
        <v>16</v>
      </c>
      <c r="I30" s="53"/>
      <c r="J30" s="53"/>
      <c r="K30" s="53"/>
      <c r="L30" s="53"/>
      <c r="M30" s="53"/>
      <c r="N30" s="53"/>
      <c r="O30" s="53"/>
      <c r="P30" s="53"/>
    </row>
    <row r="31" spans="1:16" s="54" customFormat="1" ht="15" customHeight="1" thickBot="1" x14ac:dyDescent="0.3">
      <c r="A31" s="393"/>
      <c r="B31" s="11" t="s">
        <v>17</v>
      </c>
      <c r="C31" s="12" t="s">
        <v>18</v>
      </c>
      <c r="D31" s="11" t="s">
        <v>17</v>
      </c>
      <c r="E31" s="12" t="s">
        <v>18</v>
      </c>
      <c r="F31" s="13" t="s">
        <v>17</v>
      </c>
      <c r="G31" s="14" t="s">
        <v>18</v>
      </c>
      <c r="I31" s="53"/>
      <c r="J31" s="53"/>
      <c r="K31" s="53"/>
      <c r="L31" s="53"/>
      <c r="M31" s="53"/>
      <c r="N31" s="53"/>
      <c r="O31" s="53"/>
      <c r="P31" s="53"/>
    </row>
    <row r="32" spans="1:16" s="54" customFormat="1" ht="13.5" customHeight="1" x14ac:dyDescent="0.25">
      <c r="A32" s="19">
        <v>2010</v>
      </c>
      <c r="B32" s="57">
        <v>9933</v>
      </c>
      <c r="C32" s="57">
        <v>10858</v>
      </c>
      <c r="D32" s="57">
        <v>6103</v>
      </c>
      <c r="E32" s="57">
        <v>6591</v>
      </c>
      <c r="F32" s="57">
        <v>4854</v>
      </c>
      <c r="G32" s="58">
        <v>5269</v>
      </c>
    </row>
    <row r="33" spans="1:7" s="54" customFormat="1" ht="13.5" customHeight="1" x14ac:dyDescent="0.25">
      <c r="A33" s="19">
        <v>2011</v>
      </c>
      <c r="B33" s="57">
        <v>10307</v>
      </c>
      <c r="C33" s="57">
        <v>11232</v>
      </c>
      <c r="D33" s="57">
        <v>6242</v>
      </c>
      <c r="E33" s="57">
        <v>6851</v>
      </c>
      <c r="F33" s="57">
        <v>4839</v>
      </c>
      <c r="G33" s="58">
        <v>5237</v>
      </c>
    </row>
    <row r="34" spans="1:7" s="54" customFormat="1" ht="13.5" customHeight="1" x14ac:dyDescent="0.25">
      <c r="A34" s="19">
        <v>2012</v>
      </c>
      <c r="B34" s="57">
        <v>10376.998997493734</v>
      </c>
      <c r="C34" s="57">
        <v>11254.398351166463</v>
      </c>
      <c r="D34" s="57">
        <v>6352.7023092369482</v>
      </c>
      <c r="E34" s="57">
        <v>6846.0245639017448</v>
      </c>
      <c r="F34" s="57">
        <v>4923.4257197175448</v>
      </c>
      <c r="G34" s="58">
        <v>5270.9960588146123</v>
      </c>
    </row>
    <row r="35" spans="1:7" s="54" customFormat="1" ht="13.5" customHeight="1" x14ac:dyDescent="0.25">
      <c r="A35" s="19">
        <v>2013</v>
      </c>
      <c r="B35" s="57">
        <v>10623.348122006553</v>
      </c>
      <c r="C35" s="57">
        <v>11489.665529622978</v>
      </c>
      <c r="D35" s="57">
        <v>6480.0031380753135</v>
      </c>
      <c r="E35" s="57">
        <v>7017.1342105263157</v>
      </c>
      <c r="F35" s="57">
        <v>5041.6491351427367</v>
      </c>
      <c r="G35" s="58">
        <v>5422.7010325165666</v>
      </c>
    </row>
    <row r="36" spans="1:7" s="54" customFormat="1" ht="13.5" customHeight="1" x14ac:dyDescent="0.25">
      <c r="A36" s="19">
        <v>2014</v>
      </c>
      <c r="B36" s="57">
        <v>10655.559749884205</v>
      </c>
      <c r="C36" s="57">
        <v>11516.44536752754</v>
      </c>
      <c r="D36" s="57">
        <v>6501.1795487277968</v>
      </c>
      <c r="E36" s="57">
        <v>7003.5689922480624</v>
      </c>
      <c r="F36" s="57">
        <v>5062.5388685901471</v>
      </c>
      <c r="G36" s="58">
        <v>5433.0317624464469</v>
      </c>
    </row>
    <row r="37" spans="1:7" s="54" customFormat="1" ht="13.5" customHeight="1" x14ac:dyDescent="0.25">
      <c r="A37" s="19">
        <v>2015</v>
      </c>
      <c r="B37" s="44">
        <v>10896</v>
      </c>
      <c r="C37" s="57">
        <v>11800</v>
      </c>
      <c r="D37" s="57">
        <v>6627</v>
      </c>
      <c r="E37" s="57">
        <v>7222</v>
      </c>
      <c r="F37" s="57">
        <v>5183</v>
      </c>
      <c r="G37" s="58">
        <v>5555</v>
      </c>
    </row>
    <row r="38" spans="1:7" s="54" customFormat="1" ht="13.5" customHeight="1" x14ac:dyDescent="0.25">
      <c r="A38" s="19">
        <v>2016</v>
      </c>
      <c r="B38" s="44">
        <v>10986</v>
      </c>
      <c r="C38" s="57">
        <v>12029</v>
      </c>
      <c r="D38" s="57">
        <v>6777</v>
      </c>
      <c r="E38" s="57">
        <v>7356</v>
      </c>
      <c r="F38" s="57">
        <v>5275</v>
      </c>
      <c r="G38" s="58">
        <v>5676</v>
      </c>
    </row>
    <row r="39" spans="1:7" s="54" customFormat="1" ht="13.5" customHeight="1" x14ac:dyDescent="0.25">
      <c r="A39" s="19">
        <v>2017</v>
      </c>
      <c r="B39" s="44">
        <v>11601</v>
      </c>
      <c r="C39" s="57">
        <v>12485</v>
      </c>
      <c r="D39" s="57">
        <v>7014</v>
      </c>
      <c r="E39" s="57">
        <v>7636</v>
      </c>
      <c r="F39" s="57">
        <v>5507</v>
      </c>
      <c r="G39" s="58">
        <v>5935</v>
      </c>
    </row>
    <row r="40" spans="1:7" s="54" customFormat="1" ht="13.5" customHeight="1" x14ac:dyDescent="0.25">
      <c r="A40" s="19">
        <v>2018</v>
      </c>
      <c r="B40" s="44">
        <v>12211</v>
      </c>
      <c r="C40" s="57">
        <v>13258</v>
      </c>
      <c r="D40" s="57">
        <v>7454</v>
      </c>
      <c r="E40" s="57">
        <v>7995</v>
      </c>
      <c r="F40" s="57">
        <v>5863</v>
      </c>
      <c r="G40" s="58">
        <v>6285</v>
      </c>
    </row>
    <row r="41" spans="1:7" s="54" customFormat="1" ht="13.5" customHeight="1" x14ac:dyDescent="0.25">
      <c r="A41" s="19">
        <v>2019</v>
      </c>
      <c r="B41" s="57">
        <v>13669</v>
      </c>
      <c r="C41" s="57">
        <v>14865</v>
      </c>
      <c r="D41" s="57">
        <v>8456</v>
      </c>
      <c r="E41" s="57">
        <v>9034</v>
      </c>
      <c r="F41" s="57">
        <v>6692</v>
      </c>
      <c r="G41" s="58">
        <v>7151</v>
      </c>
    </row>
    <row r="42" spans="1:7" s="54" customFormat="1" ht="13.5" customHeight="1" x14ac:dyDescent="0.25">
      <c r="A42" s="19">
        <v>2020</v>
      </c>
      <c r="B42" s="57">
        <v>14480</v>
      </c>
      <c r="C42" s="57">
        <v>15671</v>
      </c>
      <c r="D42" s="57">
        <v>8995</v>
      </c>
      <c r="E42" s="57">
        <v>9637</v>
      </c>
      <c r="F42" s="57">
        <v>7112</v>
      </c>
      <c r="G42" s="58">
        <v>7580</v>
      </c>
    </row>
    <row r="43" spans="1:7" x14ac:dyDescent="0.25">
      <c r="A43" s="19">
        <v>2021</v>
      </c>
      <c r="B43" s="57">
        <v>14582</v>
      </c>
      <c r="C43" s="57">
        <v>15936</v>
      </c>
      <c r="D43" s="57">
        <v>9101</v>
      </c>
      <c r="E43" s="57">
        <v>9783</v>
      </c>
      <c r="F43" s="57">
        <v>7300</v>
      </c>
      <c r="G43" s="58">
        <v>7724</v>
      </c>
    </row>
  </sheetData>
  <mergeCells count="16">
    <mergeCell ref="A30:A31"/>
    <mergeCell ref="A9:A10"/>
    <mergeCell ref="A28:A29"/>
    <mergeCell ref="B28:C28"/>
    <mergeCell ref="D28:E28"/>
    <mergeCell ref="F28:G28"/>
    <mergeCell ref="B29:C29"/>
    <mergeCell ref="D29:E29"/>
    <mergeCell ref="F29:G29"/>
    <mergeCell ref="A7:A8"/>
    <mergeCell ref="B7:C7"/>
    <mergeCell ref="D7:E7"/>
    <mergeCell ref="F7:G7"/>
    <mergeCell ref="B8:C8"/>
    <mergeCell ref="D8:E8"/>
    <mergeCell ref="F8:G8"/>
  </mergeCells>
  <hyperlinks>
    <hyperlink ref="I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sheetViews>
  <sheetFormatPr defaultColWidth="8.85546875" defaultRowHeight="14.25" x14ac:dyDescent="0.2"/>
  <cols>
    <col min="1" max="1" width="7.85546875" style="73" customWidth="1"/>
    <col min="2" max="11" width="7.7109375" style="73" customWidth="1"/>
    <col min="12" max="16384" width="8.85546875" style="73"/>
  </cols>
  <sheetData>
    <row r="1" spans="1:13" s="70" customFormat="1" ht="15" customHeight="1" x14ac:dyDescent="0.25">
      <c r="A1" s="69" t="s">
        <v>0</v>
      </c>
      <c r="E1" s="71"/>
      <c r="H1" s="72"/>
      <c r="I1" s="72"/>
      <c r="K1" s="72" t="s">
        <v>1</v>
      </c>
      <c r="M1" s="182" t="s">
        <v>424</v>
      </c>
    </row>
    <row r="2" spans="1:13" s="70" customFormat="1" ht="9" customHeight="1" x14ac:dyDescent="0.2">
      <c r="A2" s="69"/>
      <c r="E2" s="71"/>
      <c r="G2" s="72"/>
      <c r="H2" s="72"/>
      <c r="I2" s="72"/>
      <c r="K2" s="72"/>
    </row>
    <row r="3" spans="1:13" s="70" customFormat="1" ht="15" customHeight="1" x14ac:dyDescent="0.2">
      <c r="A3" s="69" t="s">
        <v>287</v>
      </c>
      <c r="B3" s="118"/>
      <c r="C3" s="69"/>
      <c r="D3" s="69"/>
      <c r="E3" s="69"/>
      <c r="F3" s="69"/>
      <c r="G3" s="69"/>
      <c r="H3" s="69"/>
      <c r="I3" s="69"/>
    </row>
    <row r="4" spans="1:13" s="70" customFormat="1" ht="15" customHeight="1" x14ac:dyDescent="0.2">
      <c r="A4" s="119" t="s">
        <v>412</v>
      </c>
      <c r="B4" s="120"/>
      <c r="C4" s="121"/>
      <c r="D4" s="121"/>
      <c r="E4" s="121"/>
      <c r="F4" s="121"/>
      <c r="G4" s="121"/>
      <c r="H4" s="121"/>
      <c r="I4" s="121"/>
    </row>
    <row r="5" spans="1:13" s="126" customFormat="1" ht="15" customHeight="1" x14ac:dyDescent="0.2">
      <c r="A5" s="122" t="s">
        <v>4</v>
      </c>
      <c r="B5" s="123"/>
      <c r="C5" s="269"/>
      <c r="D5" s="269"/>
      <c r="E5" s="269"/>
      <c r="F5" s="269"/>
      <c r="G5" s="124"/>
      <c r="H5" s="124"/>
      <c r="I5" s="124"/>
      <c r="J5" s="124"/>
      <c r="K5" s="125" t="s">
        <v>288</v>
      </c>
    </row>
    <row r="6" spans="1:13" s="126" customFormat="1" ht="15" customHeight="1" thickBot="1" x14ac:dyDescent="0.25">
      <c r="A6" s="122" t="s">
        <v>289</v>
      </c>
      <c r="B6" s="269"/>
      <c r="C6" s="269"/>
      <c r="D6" s="269"/>
      <c r="E6" s="269"/>
      <c r="F6" s="269"/>
      <c r="G6" s="124"/>
      <c r="H6" s="127"/>
      <c r="I6" s="127"/>
      <c r="J6" s="127"/>
      <c r="K6" s="125" t="s">
        <v>342</v>
      </c>
    </row>
    <row r="7" spans="1:13" ht="27.75" customHeight="1" x14ac:dyDescent="0.2">
      <c r="A7" s="440" t="s">
        <v>68</v>
      </c>
      <c r="B7" s="430" t="s">
        <v>290</v>
      </c>
      <c r="C7" s="430"/>
      <c r="D7" s="430" t="s">
        <v>291</v>
      </c>
      <c r="E7" s="430"/>
      <c r="F7" s="431" t="s">
        <v>292</v>
      </c>
      <c r="G7" s="430"/>
      <c r="H7" s="432" t="s">
        <v>293</v>
      </c>
      <c r="I7" s="433"/>
      <c r="J7" s="432" t="s">
        <v>294</v>
      </c>
      <c r="K7" s="434"/>
    </row>
    <row r="8" spans="1:13" ht="37.5" customHeight="1" x14ac:dyDescent="0.25">
      <c r="A8" s="441"/>
      <c r="B8" s="435" t="s">
        <v>295</v>
      </c>
      <c r="C8" s="436"/>
      <c r="D8" s="435" t="s">
        <v>296</v>
      </c>
      <c r="E8" s="436"/>
      <c r="F8" s="437" t="s">
        <v>297</v>
      </c>
      <c r="G8" s="436"/>
      <c r="H8" s="437" t="s">
        <v>298</v>
      </c>
      <c r="I8" s="438"/>
      <c r="J8" s="435" t="s">
        <v>299</v>
      </c>
      <c r="K8" s="439"/>
      <c r="M8" s="128"/>
    </row>
    <row r="9" spans="1:13" ht="15" customHeight="1" x14ac:dyDescent="0.2">
      <c r="A9" s="442" t="s">
        <v>70</v>
      </c>
      <c r="B9" s="74" t="s">
        <v>113</v>
      </c>
      <c r="C9" s="74" t="s">
        <v>114</v>
      </c>
      <c r="D9" s="74" t="s">
        <v>113</v>
      </c>
      <c r="E9" s="74" t="s">
        <v>114</v>
      </c>
      <c r="F9" s="74" t="s">
        <v>113</v>
      </c>
      <c r="G9" s="74" t="s">
        <v>114</v>
      </c>
      <c r="H9" s="74" t="s">
        <v>113</v>
      </c>
      <c r="I9" s="129" t="s">
        <v>114</v>
      </c>
      <c r="J9" s="74" t="s">
        <v>113</v>
      </c>
      <c r="K9" s="271" t="s">
        <v>114</v>
      </c>
    </row>
    <row r="10" spans="1:13" ht="15" customHeight="1" thickBot="1" x14ac:dyDescent="0.25">
      <c r="A10" s="443"/>
      <c r="B10" s="75" t="s">
        <v>17</v>
      </c>
      <c r="C10" s="75" t="s">
        <v>18</v>
      </c>
      <c r="D10" s="75" t="s">
        <v>17</v>
      </c>
      <c r="E10" s="75" t="s">
        <v>18</v>
      </c>
      <c r="F10" s="75" t="s">
        <v>17</v>
      </c>
      <c r="G10" s="75" t="s">
        <v>18</v>
      </c>
      <c r="H10" s="75" t="s">
        <v>17</v>
      </c>
      <c r="I10" s="274" t="s">
        <v>18</v>
      </c>
      <c r="J10" s="75" t="s">
        <v>17</v>
      </c>
      <c r="K10" s="273" t="s">
        <v>18</v>
      </c>
    </row>
    <row r="11" spans="1:13" ht="14.25" customHeight="1" x14ac:dyDescent="0.2">
      <c r="A11" s="76">
        <v>2010</v>
      </c>
      <c r="B11" s="77">
        <v>89.4</v>
      </c>
      <c r="C11" s="77">
        <v>78.900000000000006</v>
      </c>
      <c r="D11" s="77">
        <v>13.9</v>
      </c>
      <c r="E11" s="78">
        <v>3.8</v>
      </c>
      <c r="F11" s="77">
        <v>55.6</v>
      </c>
      <c r="G11" s="130">
        <v>0.4</v>
      </c>
      <c r="H11" s="263" t="s">
        <v>82</v>
      </c>
      <c r="I11" s="264" t="s">
        <v>82</v>
      </c>
      <c r="J11" s="263" t="s">
        <v>82</v>
      </c>
      <c r="K11" s="265" t="s">
        <v>82</v>
      </c>
    </row>
    <row r="12" spans="1:13" ht="14.25" customHeight="1" x14ac:dyDescent="0.2">
      <c r="A12" s="76">
        <v>2011</v>
      </c>
      <c r="B12" s="77">
        <v>75.400000000000006</v>
      </c>
      <c r="C12" s="77">
        <v>65</v>
      </c>
      <c r="D12" s="77">
        <v>19.399999999999999</v>
      </c>
      <c r="E12" s="78">
        <v>5.2</v>
      </c>
      <c r="F12" s="77">
        <v>46.6</v>
      </c>
      <c r="G12" s="130">
        <v>0.8</v>
      </c>
      <c r="H12" s="263" t="s">
        <v>82</v>
      </c>
      <c r="I12" s="264" t="s">
        <v>82</v>
      </c>
      <c r="J12" s="263" t="s">
        <v>82</v>
      </c>
      <c r="K12" s="265" t="s">
        <v>82</v>
      </c>
    </row>
    <row r="13" spans="1:13" ht="14.25" customHeight="1" x14ac:dyDescent="0.2">
      <c r="A13" s="76">
        <v>2012</v>
      </c>
      <c r="B13" s="77">
        <v>70.099999999999994</v>
      </c>
      <c r="C13" s="77">
        <v>57.8</v>
      </c>
      <c r="D13" s="77">
        <v>19.7</v>
      </c>
      <c r="E13" s="78">
        <v>5.6</v>
      </c>
      <c r="F13" s="77">
        <v>45.2</v>
      </c>
      <c r="G13" s="130">
        <v>0.2</v>
      </c>
      <c r="H13" s="263" t="s">
        <v>82</v>
      </c>
      <c r="I13" s="264" t="s">
        <v>82</v>
      </c>
      <c r="J13" s="263" t="s">
        <v>82</v>
      </c>
      <c r="K13" s="265" t="s">
        <v>82</v>
      </c>
    </row>
    <row r="14" spans="1:13" ht="14.25" customHeight="1" x14ac:dyDescent="0.2">
      <c r="A14" s="76">
        <v>2013</v>
      </c>
      <c r="B14" s="77">
        <v>73.099999999999994</v>
      </c>
      <c r="C14" s="77">
        <v>60.4</v>
      </c>
      <c r="D14" s="77">
        <v>23.4</v>
      </c>
      <c r="E14" s="78">
        <v>6.8</v>
      </c>
      <c r="F14" s="77">
        <v>44.5</v>
      </c>
      <c r="G14" s="130">
        <v>0.2</v>
      </c>
      <c r="H14" s="263" t="s">
        <v>82</v>
      </c>
      <c r="I14" s="264" t="s">
        <v>82</v>
      </c>
      <c r="J14" s="263" t="s">
        <v>82</v>
      </c>
      <c r="K14" s="265" t="s">
        <v>82</v>
      </c>
    </row>
    <row r="15" spans="1:13" ht="14.25" customHeight="1" x14ac:dyDescent="0.2">
      <c r="A15" s="76">
        <v>2014</v>
      </c>
      <c r="B15" s="77">
        <v>87.5</v>
      </c>
      <c r="C15" s="77">
        <v>70.900000000000006</v>
      </c>
      <c r="D15" s="77">
        <v>23.1</v>
      </c>
      <c r="E15" s="78">
        <v>6.9</v>
      </c>
      <c r="F15" s="77">
        <v>44.4</v>
      </c>
      <c r="G15" s="130">
        <v>0.3</v>
      </c>
      <c r="H15" s="263" t="s">
        <v>82</v>
      </c>
      <c r="I15" s="264" t="s">
        <v>82</v>
      </c>
      <c r="J15" s="263" t="s">
        <v>82</v>
      </c>
      <c r="K15" s="265" t="s">
        <v>82</v>
      </c>
    </row>
    <row r="16" spans="1:13" ht="14.25" customHeight="1" x14ac:dyDescent="0.2">
      <c r="A16" s="76">
        <v>2015</v>
      </c>
      <c r="B16" s="77">
        <v>97.1</v>
      </c>
      <c r="C16" s="77">
        <v>78</v>
      </c>
      <c r="D16" s="77">
        <v>27.6</v>
      </c>
      <c r="E16" s="78">
        <v>8.5</v>
      </c>
      <c r="F16" s="77">
        <v>45.1</v>
      </c>
      <c r="G16" s="130">
        <v>0.3</v>
      </c>
      <c r="H16" s="263" t="s">
        <v>82</v>
      </c>
      <c r="I16" s="264" t="s">
        <v>82</v>
      </c>
      <c r="J16" s="263" t="s">
        <v>82</v>
      </c>
      <c r="K16" s="265" t="s">
        <v>82</v>
      </c>
    </row>
    <row r="17" spans="1:13" ht="14.25" customHeight="1" x14ac:dyDescent="0.2">
      <c r="A17" s="76">
        <v>2016</v>
      </c>
      <c r="B17" s="77">
        <v>102.12824999999999</v>
      </c>
      <c r="C17" s="77">
        <v>81.817666000000003</v>
      </c>
      <c r="D17" s="77">
        <v>29.355916659999998</v>
      </c>
      <c r="E17" s="78">
        <v>9.26675</v>
      </c>
      <c r="F17" s="77">
        <v>47.2515</v>
      </c>
      <c r="G17" s="130">
        <v>0.38808333</v>
      </c>
      <c r="H17" s="263" t="s">
        <v>82</v>
      </c>
      <c r="I17" s="264" t="s">
        <v>82</v>
      </c>
      <c r="J17" s="263" t="s">
        <v>82</v>
      </c>
      <c r="K17" s="265" t="s">
        <v>82</v>
      </c>
    </row>
    <row r="18" spans="1:13" ht="14.25" customHeight="1" x14ac:dyDescent="0.2">
      <c r="A18" s="76">
        <v>2017</v>
      </c>
      <c r="B18" s="77">
        <v>105.1961</v>
      </c>
      <c r="C18" s="77">
        <v>84.343100000000007</v>
      </c>
      <c r="D18" s="77">
        <v>32.909999999999997</v>
      </c>
      <c r="E18" s="78">
        <v>10.3895</v>
      </c>
      <c r="F18" s="77">
        <v>48.165900000000001</v>
      </c>
      <c r="G18" s="130">
        <v>0.40389999999999998</v>
      </c>
      <c r="H18" s="263" t="s">
        <v>82</v>
      </c>
      <c r="I18" s="264" t="s">
        <v>82</v>
      </c>
      <c r="J18" s="263" t="s">
        <v>82</v>
      </c>
      <c r="K18" s="265" t="s">
        <v>82</v>
      </c>
    </row>
    <row r="19" spans="1:13" ht="14.25" customHeight="1" x14ac:dyDescent="0.2">
      <c r="A19" s="76">
        <v>2018</v>
      </c>
      <c r="B19" s="77">
        <v>108.90349999999999</v>
      </c>
      <c r="C19" s="77">
        <v>87.321420000000003</v>
      </c>
      <c r="D19" s="77">
        <v>35.64208</v>
      </c>
      <c r="E19" s="78">
        <v>10.846500000000001</v>
      </c>
      <c r="F19" s="77">
        <v>49.397919999999999</v>
      </c>
      <c r="G19" s="130">
        <v>0.46257999999999999</v>
      </c>
      <c r="H19" s="263" t="s">
        <v>82</v>
      </c>
      <c r="I19" s="132">
        <v>3.9</v>
      </c>
      <c r="J19" s="131">
        <v>0.35785709999999998</v>
      </c>
      <c r="K19" s="133">
        <v>0.10485709999999999</v>
      </c>
    </row>
    <row r="20" spans="1:13" ht="14.25" customHeight="1" x14ac:dyDescent="0.2">
      <c r="A20" s="76">
        <v>2019</v>
      </c>
      <c r="B20" s="77">
        <v>115.65989999999999</v>
      </c>
      <c r="C20" s="77">
        <v>92.303899999999999</v>
      </c>
      <c r="D20" s="77">
        <v>35.030700000000003</v>
      </c>
      <c r="E20" s="78">
        <v>10.854900000000001</v>
      </c>
      <c r="F20" s="77">
        <v>49.298999999999999</v>
      </c>
      <c r="G20" s="130">
        <v>0.49380000000000002</v>
      </c>
      <c r="H20" s="263" t="s">
        <v>82</v>
      </c>
      <c r="I20" s="135">
        <v>4.1087999999999996</v>
      </c>
      <c r="J20" s="134">
        <v>0.70579999999999998</v>
      </c>
      <c r="K20" s="136">
        <v>0.20580000000000001</v>
      </c>
    </row>
    <row r="21" spans="1:13" ht="14.25" customHeight="1" x14ac:dyDescent="0.2">
      <c r="A21" s="76">
        <v>2020</v>
      </c>
      <c r="B21" s="77">
        <v>138.5</v>
      </c>
      <c r="C21" s="77">
        <v>112.3</v>
      </c>
      <c r="D21" s="77">
        <v>78.3</v>
      </c>
      <c r="E21" s="78">
        <v>26.4</v>
      </c>
      <c r="F21" s="77">
        <v>47.8</v>
      </c>
      <c r="G21" s="130">
        <v>0.4</v>
      </c>
      <c r="H21" s="263" t="s">
        <v>82</v>
      </c>
      <c r="I21" s="135">
        <v>3.8</v>
      </c>
      <c r="J21" s="134">
        <v>0.8</v>
      </c>
      <c r="K21" s="136">
        <v>0.20580000000000001</v>
      </c>
    </row>
    <row r="22" spans="1:13" ht="14.25" customHeight="1" x14ac:dyDescent="0.2">
      <c r="A22" s="76">
        <v>2021</v>
      </c>
      <c r="B22" s="77">
        <v>147.5</v>
      </c>
      <c r="C22" s="77">
        <v>124.6</v>
      </c>
      <c r="D22" s="77">
        <v>58.4</v>
      </c>
      <c r="E22" s="78">
        <v>19.7</v>
      </c>
      <c r="F22" s="77">
        <v>48.404000000000003</v>
      </c>
      <c r="G22" s="130">
        <v>0.39200000000000002</v>
      </c>
      <c r="H22" s="316" t="s">
        <v>82</v>
      </c>
      <c r="I22" s="135">
        <v>4</v>
      </c>
      <c r="J22" s="134">
        <v>0.9</v>
      </c>
      <c r="K22" s="136">
        <v>0.29099999999999998</v>
      </c>
    </row>
    <row r="23" spans="1:13" ht="7.15" customHeight="1" x14ac:dyDescent="0.2">
      <c r="A23" s="137"/>
      <c r="B23" s="137"/>
      <c r="C23" s="137"/>
      <c r="D23" s="137"/>
      <c r="E23" s="137"/>
      <c r="F23" s="137"/>
      <c r="G23" s="137"/>
      <c r="H23" s="137"/>
      <c r="I23" s="137"/>
      <c r="J23" s="137"/>
      <c r="K23" s="137"/>
    </row>
    <row r="24" spans="1:13" s="137" customFormat="1" ht="13.5" customHeight="1" x14ac:dyDescent="0.2">
      <c r="A24" s="138" t="s">
        <v>300</v>
      </c>
      <c r="B24" s="138"/>
      <c r="C24" s="138"/>
      <c r="D24" s="138"/>
      <c r="E24" s="138"/>
      <c r="F24" s="138"/>
      <c r="G24" s="138"/>
      <c r="H24" s="139" t="s">
        <v>301</v>
      </c>
      <c r="J24" s="140"/>
      <c r="K24" s="140"/>
    </row>
    <row r="25" spans="1:13" s="137" customFormat="1" ht="13.5" customHeight="1" x14ac:dyDescent="0.2">
      <c r="A25" s="138" t="s">
        <v>302</v>
      </c>
      <c r="B25" s="138"/>
      <c r="C25" s="138"/>
      <c r="D25" s="138"/>
      <c r="E25" s="138"/>
      <c r="F25" s="138"/>
      <c r="G25" s="138"/>
      <c r="H25" s="139" t="s">
        <v>303</v>
      </c>
      <c r="J25" s="140"/>
      <c r="K25" s="140"/>
    </row>
    <row r="26" spans="1:13" ht="18.75" customHeight="1" x14ac:dyDescent="0.2"/>
    <row r="27" spans="1:13" ht="15" x14ac:dyDescent="0.25">
      <c r="A27" s="428" t="s">
        <v>304</v>
      </c>
      <c r="B27" s="428"/>
      <c r="C27" s="428"/>
      <c r="D27" s="428"/>
      <c r="E27" s="428"/>
      <c r="F27" s="428"/>
      <c r="G27" s="428"/>
      <c r="H27" s="428"/>
      <c r="I27" s="428"/>
      <c r="J27" s="428"/>
      <c r="K27" s="428"/>
      <c r="M27" s="79"/>
    </row>
    <row r="28" spans="1:13" x14ac:dyDescent="0.2">
      <c r="A28" s="429" t="s">
        <v>305</v>
      </c>
      <c r="B28" s="429"/>
      <c r="C28" s="429"/>
      <c r="D28" s="429"/>
      <c r="E28" s="429"/>
      <c r="F28" s="429"/>
      <c r="G28" s="429"/>
      <c r="H28" s="429"/>
      <c r="I28" s="429"/>
      <c r="J28" s="429"/>
      <c r="K28" s="429"/>
    </row>
    <row r="29" spans="1:13" x14ac:dyDescent="0.2">
      <c r="B29" s="141"/>
    </row>
    <row r="30" spans="1:13" ht="17.25" customHeight="1" x14ac:dyDescent="0.2">
      <c r="A30" s="428" t="s">
        <v>306</v>
      </c>
      <c r="B30" s="428"/>
      <c r="C30" s="428"/>
      <c r="D30" s="428"/>
      <c r="E30" s="428"/>
      <c r="F30" s="428"/>
      <c r="G30" s="428" t="s">
        <v>307</v>
      </c>
      <c r="H30" s="428"/>
      <c r="I30" s="428"/>
      <c r="J30" s="428"/>
      <c r="K30" s="428"/>
    </row>
  </sheetData>
  <mergeCells count="16">
    <mergeCell ref="A27:K27"/>
    <mergeCell ref="A28:K28"/>
    <mergeCell ref="A30:F30"/>
    <mergeCell ref="G30:K30"/>
    <mergeCell ref="B7:C7"/>
    <mergeCell ref="D7:E7"/>
    <mergeCell ref="F7:G7"/>
    <mergeCell ref="H7:I7"/>
    <mergeCell ref="J7:K7"/>
    <mergeCell ref="B8:C8"/>
    <mergeCell ref="D8:E8"/>
    <mergeCell ref="F8:G8"/>
    <mergeCell ref="H8:I8"/>
    <mergeCell ref="J8:K8"/>
    <mergeCell ref="A7:A8"/>
    <mergeCell ref="A9:A10"/>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view="pageBreakPreview" zoomScaleNormal="100" zoomScaleSheetLayoutView="100" workbookViewId="0"/>
  </sheetViews>
  <sheetFormatPr defaultColWidth="8.85546875" defaultRowHeight="14.25" x14ac:dyDescent="0.2"/>
  <cols>
    <col min="1" max="1" width="9" style="73" customWidth="1"/>
    <col min="2" max="3" width="8.85546875" style="73"/>
    <col min="4" max="27" width="2.42578125" style="73" customWidth="1"/>
    <col min="28" max="16384" width="8.85546875" style="73"/>
  </cols>
  <sheetData>
    <row r="1" spans="1:29" s="70" customFormat="1" ht="15" customHeight="1" x14ac:dyDescent="0.25">
      <c r="A1" s="69" t="s">
        <v>0</v>
      </c>
      <c r="E1" s="71"/>
      <c r="F1" s="71"/>
      <c r="I1" s="72"/>
      <c r="J1" s="72"/>
      <c r="AA1" s="72" t="s">
        <v>1</v>
      </c>
      <c r="AC1" s="182" t="s">
        <v>424</v>
      </c>
    </row>
    <row r="2" spans="1:29" s="70" customFormat="1" ht="9" customHeight="1" x14ac:dyDescent="0.2">
      <c r="A2" s="69"/>
      <c r="E2" s="71"/>
      <c r="F2" s="71"/>
      <c r="H2" s="72"/>
      <c r="I2" s="72"/>
      <c r="J2" s="72"/>
      <c r="L2" s="72"/>
    </row>
    <row r="3" spans="1:29" ht="15" customHeight="1" x14ac:dyDescent="0.2">
      <c r="A3" s="80" t="s">
        <v>115</v>
      </c>
      <c r="B3" s="81"/>
      <c r="C3" s="81"/>
      <c r="D3" s="81"/>
      <c r="E3" s="81"/>
      <c r="F3" s="81"/>
      <c r="G3" s="81"/>
      <c r="H3" s="81"/>
      <c r="I3" s="81"/>
      <c r="J3" s="81"/>
      <c r="K3" s="82"/>
      <c r="L3" s="82"/>
    </row>
    <row r="4" spans="1:29" ht="15" customHeight="1" x14ac:dyDescent="0.2">
      <c r="A4" s="83" t="s">
        <v>116</v>
      </c>
      <c r="B4" s="81"/>
      <c r="C4" s="81"/>
      <c r="D4" s="81"/>
      <c r="E4" s="81"/>
      <c r="F4" s="81"/>
      <c r="G4" s="81"/>
      <c r="H4" s="81"/>
      <c r="I4" s="81"/>
      <c r="J4" s="81"/>
      <c r="K4" s="82"/>
      <c r="L4" s="82"/>
    </row>
    <row r="5" spans="1:29" ht="15" customHeight="1" x14ac:dyDescent="0.2">
      <c r="A5" s="444" t="s">
        <v>117</v>
      </c>
      <c r="B5" s="445"/>
      <c r="C5" s="445"/>
      <c r="D5" s="445"/>
      <c r="E5" s="445"/>
      <c r="F5" s="269"/>
      <c r="G5" s="84"/>
      <c r="H5" s="84"/>
      <c r="I5" s="84"/>
      <c r="J5" s="84"/>
      <c r="K5" s="84"/>
      <c r="AA5" s="85" t="s">
        <v>118</v>
      </c>
    </row>
    <row r="6" spans="1:29" ht="15" customHeight="1" thickBot="1" x14ac:dyDescent="0.25">
      <c r="A6" s="444" t="s">
        <v>119</v>
      </c>
      <c r="B6" s="446"/>
      <c r="C6" s="269"/>
      <c r="D6" s="269"/>
      <c r="E6" s="269"/>
      <c r="F6" s="269"/>
      <c r="G6" s="86"/>
      <c r="H6" s="86"/>
      <c r="I6" s="86"/>
      <c r="J6" s="86"/>
      <c r="U6" s="87"/>
      <c r="V6" s="447" t="s">
        <v>120</v>
      </c>
      <c r="W6" s="447"/>
      <c r="X6" s="447"/>
      <c r="Y6" s="447"/>
      <c r="Z6" s="447"/>
      <c r="AA6" s="447"/>
    </row>
    <row r="7" spans="1:29" ht="15" customHeight="1" x14ac:dyDescent="0.2">
      <c r="A7" s="448" t="s">
        <v>68</v>
      </c>
      <c r="B7" s="450" t="s">
        <v>69</v>
      </c>
      <c r="C7" s="451"/>
      <c r="D7" s="452" t="s">
        <v>404</v>
      </c>
      <c r="E7" s="453"/>
      <c r="F7" s="453"/>
      <c r="G7" s="453"/>
      <c r="H7" s="453"/>
      <c r="I7" s="453"/>
      <c r="J7" s="453"/>
      <c r="K7" s="453"/>
      <c r="L7" s="453"/>
      <c r="M7" s="453"/>
      <c r="N7" s="453"/>
      <c r="O7" s="453"/>
      <c r="P7" s="453"/>
      <c r="Q7" s="453"/>
      <c r="R7" s="453"/>
      <c r="S7" s="453"/>
      <c r="T7" s="453"/>
      <c r="U7" s="453"/>
      <c r="V7" s="453"/>
      <c r="W7" s="453"/>
      <c r="X7" s="453"/>
      <c r="Y7" s="453"/>
      <c r="Z7" s="453"/>
      <c r="AA7" s="453"/>
    </row>
    <row r="8" spans="1:29" ht="15" customHeight="1" x14ac:dyDescent="0.2">
      <c r="A8" s="449"/>
      <c r="B8" s="454" t="s">
        <v>34</v>
      </c>
      <c r="C8" s="455"/>
      <c r="D8" s="456" t="s">
        <v>121</v>
      </c>
      <c r="E8" s="457"/>
      <c r="F8" s="457"/>
      <c r="G8" s="457"/>
      <c r="H8" s="457"/>
      <c r="I8" s="458"/>
      <c r="J8" s="456" t="s">
        <v>122</v>
      </c>
      <c r="K8" s="457"/>
      <c r="L8" s="457"/>
      <c r="M8" s="457"/>
      <c r="N8" s="457"/>
      <c r="O8" s="458"/>
      <c r="P8" s="456" t="s">
        <v>123</v>
      </c>
      <c r="Q8" s="457"/>
      <c r="R8" s="457"/>
      <c r="S8" s="457"/>
      <c r="T8" s="457"/>
      <c r="U8" s="458"/>
      <c r="V8" s="456" t="s">
        <v>124</v>
      </c>
      <c r="W8" s="457"/>
      <c r="X8" s="457"/>
      <c r="Y8" s="457"/>
      <c r="Z8" s="457"/>
      <c r="AA8" s="457"/>
    </row>
    <row r="9" spans="1:29" ht="15" customHeight="1" x14ac:dyDescent="0.2">
      <c r="A9" s="459" t="s">
        <v>70</v>
      </c>
      <c r="B9" s="74" t="s">
        <v>113</v>
      </c>
      <c r="C9" s="270" t="s">
        <v>114</v>
      </c>
      <c r="D9" s="461" t="s">
        <v>113</v>
      </c>
      <c r="E9" s="462"/>
      <c r="F9" s="462"/>
      <c r="G9" s="461" t="s">
        <v>114</v>
      </c>
      <c r="H9" s="462"/>
      <c r="I9" s="463"/>
      <c r="J9" s="461" t="s">
        <v>113</v>
      </c>
      <c r="K9" s="462"/>
      <c r="L9" s="462"/>
      <c r="M9" s="461" t="s">
        <v>114</v>
      </c>
      <c r="N9" s="462"/>
      <c r="O9" s="463"/>
      <c r="P9" s="461" t="s">
        <v>113</v>
      </c>
      <c r="Q9" s="462"/>
      <c r="R9" s="462"/>
      <c r="S9" s="461" t="s">
        <v>114</v>
      </c>
      <c r="T9" s="462"/>
      <c r="U9" s="463"/>
      <c r="V9" s="461" t="s">
        <v>113</v>
      </c>
      <c r="W9" s="462"/>
      <c r="X9" s="462"/>
      <c r="Y9" s="464" t="s">
        <v>114</v>
      </c>
      <c r="Z9" s="465"/>
      <c r="AA9" s="465"/>
    </row>
    <row r="10" spans="1:29" ht="15" customHeight="1" thickBot="1" x14ac:dyDescent="0.25">
      <c r="A10" s="460"/>
      <c r="B10" s="75" t="s">
        <v>17</v>
      </c>
      <c r="C10" s="272" t="s">
        <v>18</v>
      </c>
      <c r="D10" s="466" t="s">
        <v>17</v>
      </c>
      <c r="E10" s="467"/>
      <c r="F10" s="468"/>
      <c r="G10" s="466" t="s">
        <v>18</v>
      </c>
      <c r="H10" s="467"/>
      <c r="I10" s="468"/>
      <c r="J10" s="466" t="s">
        <v>17</v>
      </c>
      <c r="K10" s="467"/>
      <c r="L10" s="468"/>
      <c r="M10" s="466" t="s">
        <v>18</v>
      </c>
      <c r="N10" s="467"/>
      <c r="O10" s="468"/>
      <c r="P10" s="466" t="s">
        <v>17</v>
      </c>
      <c r="Q10" s="467"/>
      <c r="R10" s="468"/>
      <c r="S10" s="466" t="s">
        <v>18</v>
      </c>
      <c r="T10" s="467"/>
      <c r="U10" s="468"/>
      <c r="V10" s="466" t="s">
        <v>17</v>
      </c>
      <c r="W10" s="467"/>
      <c r="X10" s="468"/>
      <c r="Y10" s="466" t="s">
        <v>18</v>
      </c>
      <c r="Z10" s="467"/>
      <c r="AA10" s="467"/>
    </row>
    <row r="11" spans="1:29" ht="15.75" customHeight="1" x14ac:dyDescent="0.2">
      <c r="A11" s="88">
        <v>2014</v>
      </c>
      <c r="B11" s="89">
        <v>208</v>
      </c>
      <c r="C11" s="90">
        <v>124.4</v>
      </c>
      <c r="D11" s="469">
        <v>70.900000000000006</v>
      </c>
      <c r="E11" s="470"/>
      <c r="F11" s="471"/>
      <c r="G11" s="469">
        <v>37.9</v>
      </c>
      <c r="H11" s="470"/>
      <c r="I11" s="471"/>
      <c r="J11" s="469">
        <v>67.099999999999994</v>
      </c>
      <c r="K11" s="470"/>
      <c r="L11" s="471"/>
      <c r="M11" s="469">
        <v>41.2</v>
      </c>
      <c r="N11" s="470"/>
      <c r="O11" s="471"/>
      <c r="P11" s="469">
        <v>43.9</v>
      </c>
      <c r="Q11" s="470"/>
      <c r="R11" s="471"/>
      <c r="S11" s="469">
        <v>29.2</v>
      </c>
      <c r="T11" s="470"/>
      <c r="U11" s="471"/>
      <c r="V11" s="469">
        <v>26.1</v>
      </c>
      <c r="W11" s="470"/>
      <c r="X11" s="471"/>
      <c r="Y11" s="469">
        <v>16.2</v>
      </c>
      <c r="Z11" s="470"/>
      <c r="AA11" s="470"/>
    </row>
    <row r="12" spans="1:29" ht="15.75" customHeight="1" x14ac:dyDescent="0.2">
      <c r="A12" s="88">
        <v>2015</v>
      </c>
      <c r="B12" s="89">
        <v>211</v>
      </c>
      <c r="C12" s="90">
        <v>128.6</v>
      </c>
      <c r="D12" s="472">
        <v>69.900000000000006</v>
      </c>
      <c r="E12" s="473"/>
      <c r="F12" s="474"/>
      <c r="G12" s="472">
        <v>37.9</v>
      </c>
      <c r="H12" s="473"/>
      <c r="I12" s="474"/>
      <c r="J12" s="472">
        <v>67.900000000000006</v>
      </c>
      <c r="K12" s="473"/>
      <c r="L12" s="474"/>
      <c r="M12" s="472">
        <v>42.5</v>
      </c>
      <c r="N12" s="473"/>
      <c r="O12" s="474"/>
      <c r="P12" s="472">
        <v>45.9</v>
      </c>
      <c r="Q12" s="473"/>
      <c r="R12" s="474"/>
      <c r="S12" s="472">
        <v>31.1</v>
      </c>
      <c r="T12" s="473"/>
      <c r="U12" s="474"/>
      <c r="V12" s="472">
        <v>27.3</v>
      </c>
      <c r="W12" s="473"/>
      <c r="X12" s="474"/>
      <c r="Y12" s="472">
        <v>17.100000000000001</v>
      </c>
      <c r="Z12" s="473"/>
      <c r="AA12" s="473"/>
    </row>
    <row r="13" spans="1:29" ht="15.75" customHeight="1" x14ac:dyDescent="0.2">
      <c r="A13" s="88">
        <v>2016</v>
      </c>
      <c r="B13" s="89">
        <v>216.8</v>
      </c>
      <c r="C13" s="90">
        <v>133.39600000000002</v>
      </c>
      <c r="D13" s="472">
        <v>69.632000000000005</v>
      </c>
      <c r="E13" s="473"/>
      <c r="F13" s="474"/>
      <c r="G13" s="472">
        <v>38.31</v>
      </c>
      <c r="H13" s="473"/>
      <c r="I13" s="474"/>
      <c r="J13" s="472">
        <v>69.986000000000004</v>
      </c>
      <c r="K13" s="473"/>
      <c r="L13" s="474"/>
      <c r="M13" s="472">
        <v>44.174999999999997</v>
      </c>
      <c r="N13" s="473"/>
      <c r="O13" s="474"/>
      <c r="P13" s="472">
        <v>48.152000000000001</v>
      </c>
      <c r="Q13" s="473"/>
      <c r="R13" s="474"/>
      <c r="S13" s="472">
        <v>32.790999999999997</v>
      </c>
      <c r="T13" s="473"/>
      <c r="U13" s="474"/>
      <c r="V13" s="472">
        <v>29.071999999999999</v>
      </c>
      <c r="W13" s="473"/>
      <c r="X13" s="474"/>
      <c r="Y13" s="472">
        <v>18.12</v>
      </c>
      <c r="Z13" s="473"/>
      <c r="AA13" s="473"/>
    </row>
    <row r="14" spans="1:29" ht="15.75" customHeight="1" x14ac:dyDescent="0.2">
      <c r="A14" s="88">
        <v>2017</v>
      </c>
      <c r="B14" s="89">
        <v>219.3</v>
      </c>
      <c r="C14" s="90">
        <v>136.876</v>
      </c>
      <c r="D14" s="472">
        <v>69.099999999999994</v>
      </c>
      <c r="E14" s="473"/>
      <c r="F14" s="474"/>
      <c r="G14" s="472">
        <v>38.972000000000001</v>
      </c>
      <c r="H14" s="473"/>
      <c r="I14" s="474"/>
      <c r="J14" s="472">
        <v>70.599999999999994</v>
      </c>
      <c r="K14" s="473"/>
      <c r="L14" s="474"/>
      <c r="M14" s="472">
        <v>45.216999999999999</v>
      </c>
      <c r="N14" s="473"/>
      <c r="O14" s="474"/>
      <c r="P14" s="472">
        <v>49.6</v>
      </c>
      <c r="Q14" s="473"/>
      <c r="R14" s="474"/>
      <c r="S14" s="472">
        <v>33.975000000000001</v>
      </c>
      <c r="T14" s="473"/>
      <c r="U14" s="474"/>
      <c r="V14" s="472">
        <v>30</v>
      </c>
      <c r="W14" s="473"/>
      <c r="X14" s="474"/>
      <c r="Y14" s="472">
        <v>18.712</v>
      </c>
      <c r="Z14" s="473"/>
      <c r="AA14" s="473"/>
    </row>
    <row r="15" spans="1:29" ht="15.75" customHeight="1" x14ac:dyDescent="0.2">
      <c r="A15" s="88">
        <v>2018</v>
      </c>
      <c r="B15" s="89">
        <v>220.8</v>
      </c>
      <c r="C15" s="90">
        <v>139.30000000000001</v>
      </c>
      <c r="D15" s="472">
        <v>67.7</v>
      </c>
      <c r="E15" s="473"/>
      <c r="F15" s="474"/>
      <c r="G15" s="472">
        <v>38.799999999999997</v>
      </c>
      <c r="H15" s="473"/>
      <c r="I15" s="474"/>
      <c r="J15" s="472">
        <v>70.7</v>
      </c>
      <c r="K15" s="473"/>
      <c r="L15" s="474"/>
      <c r="M15" s="472">
        <v>45.7</v>
      </c>
      <c r="N15" s="473"/>
      <c r="O15" s="474"/>
      <c r="P15" s="472">
        <v>50.9</v>
      </c>
      <c r="Q15" s="473"/>
      <c r="R15" s="474"/>
      <c r="S15" s="472">
        <v>35.055999999999997</v>
      </c>
      <c r="T15" s="473"/>
      <c r="U15" s="474"/>
      <c r="V15" s="472">
        <v>31.5</v>
      </c>
      <c r="W15" s="473"/>
      <c r="X15" s="474"/>
      <c r="Y15" s="472">
        <v>19.585999999999999</v>
      </c>
      <c r="Z15" s="473"/>
      <c r="AA15" s="473"/>
    </row>
    <row r="16" spans="1:29" ht="15.75" customHeight="1" x14ac:dyDescent="0.2">
      <c r="A16" s="88">
        <v>2019</v>
      </c>
      <c r="B16" s="89">
        <v>223.5</v>
      </c>
      <c r="C16" s="90">
        <v>142.6</v>
      </c>
      <c r="D16" s="472">
        <v>66.7</v>
      </c>
      <c r="E16" s="473"/>
      <c r="F16" s="474"/>
      <c r="G16" s="472">
        <v>39</v>
      </c>
      <c r="H16" s="473"/>
      <c r="I16" s="474"/>
      <c r="J16" s="472">
        <v>71.099999999999994</v>
      </c>
      <c r="K16" s="473"/>
      <c r="L16" s="474"/>
      <c r="M16" s="472">
        <v>46.4</v>
      </c>
      <c r="N16" s="473"/>
      <c r="O16" s="474"/>
      <c r="P16" s="472">
        <v>52.6</v>
      </c>
      <c r="Q16" s="473"/>
      <c r="R16" s="474"/>
      <c r="S16" s="472">
        <v>36.6</v>
      </c>
      <c r="T16" s="473"/>
      <c r="U16" s="474"/>
      <c r="V16" s="472">
        <v>33.1</v>
      </c>
      <c r="W16" s="473"/>
      <c r="X16" s="474"/>
      <c r="Y16" s="472">
        <v>20.6</v>
      </c>
      <c r="Z16" s="473"/>
      <c r="AA16" s="473"/>
    </row>
    <row r="17" spans="1:40" ht="15.75" customHeight="1" x14ac:dyDescent="0.2">
      <c r="A17" s="88">
        <v>2020</v>
      </c>
      <c r="B17" s="89">
        <v>219.5</v>
      </c>
      <c r="C17" s="90">
        <v>141.1</v>
      </c>
      <c r="D17" s="472">
        <v>62.9</v>
      </c>
      <c r="E17" s="473"/>
      <c r="F17" s="474"/>
      <c r="G17" s="472">
        <v>37.299999999999997</v>
      </c>
      <c r="H17" s="473"/>
      <c r="I17" s="474"/>
      <c r="J17" s="472">
        <v>69.5</v>
      </c>
      <c r="K17" s="473"/>
      <c r="L17" s="474"/>
      <c r="M17" s="472">
        <v>45.3</v>
      </c>
      <c r="N17" s="473"/>
      <c r="O17" s="474"/>
      <c r="P17" s="472">
        <v>54</v>
      </c>
      <c r="Q17" s="473"/>
      <c r="R17" s="474"/>
      <c r="S17" s="472">
        <v>37.700000000000003</v>
      </c>
      <c r="T17" s="473"/>
      <c r="U17" s="474"/>
      <c r="V17" s="472">
        <v>33.1</v>
      </c>
      <c r="W17" s="473"/>
      <c r="X17" s="474"/>
      <c r="Y17" s="472">
        <v>20.8</v>
      </c>
      <c r="Z17" s="473"/>
      <c r="AA17" s="473"/>
    </row>
    <row r="18" spans="1:40" ht="15" customHeight="1" x14ac:dyDescent="0.2">
      <c r="A18" s="88">
        <v>2021</v>
      </c>
      <c r="B18" s="89">
        <v>217.9</v>
      </c>
      <c r="C18" s="90">
        <v>140.69999999999999</v>
      </c>
      <c r="D18" s="472">
        <v>61.2</v>
      </c>
      <c r="E18" s="473"/>
      <c r="F18" s="474"/>
      <c r="G18" s="472">
        <v>36.6</v>
      </c>
      <c r="H18" s="473"/>
      <c r="I18" s="474"/>
      <c r="J18" s="472">
        <v>68.2</v>
      </c>
      <c r="K18" s="473"/>
      <c r="L18" s="474"/>
      <c r="M18" s="472">
        <v>44.7</v>
      </c>
      <c r="N18" s="473"/>
      <c r="O18" s="474"/>
      <c r="P18" s="472">
        <v>54.8</v>
      </c>
      <c r="Q18" s="473"/>
      <c r="R18" s="474"/>
      <c r="S18" s="472">
        <v>38.200000000000003</v>
      </c>
      <c r="T18" s="473"/>
      <c r="U18" s="474"/>
      <c r="V18" s="472">
        <v>33.799999999999997</v>
      </c>
      <c r="W18" s="473"/>
      <c r="X18" s="474"/>
      <c r="Y18" s="472">
        <v>21.1</v>
      </c>
      <c r="Z18" s="473"/>
      <c r="AA18" s="473"/>
    </row>
    <row r="19" spans="1:40" ht="31.5" customHeight="1" x14ac:dyDescent="0.25">
      <c r="B19" s="79"/>
    </row>
    <row r="20" spans="1:40" s="61" customFormat="1" ht="15" customHeight="1" x14ac:dyDescent="0.2">
      <c r="A20" s="80" t="s">
        <v>125</v>
      </c>
    </row>
    <row r="21" spans="1:40" s="61" customFormat="1" ht="15" customHeight="1" x14ac:dyDescent="0.2">
      <c r="A21" s="83" t="s">
        <v>126</v>
      </c>
    </row>
    <row r="22" spans="1:40" s="61" customFormat="1" ht="19.5" customHeight="1" thickBot="1" x14ac:dyDescent="0.25">
      <c r="A22" s="91" t="s">
        <v>117</v>
      </c>
      <c r="AA22" s="92" t="s">
        <v>127</v>
      </c>
    </row>
    <row r="23" spans="1:40" s="61" customFormat="1" ht="15" customHeight="1" x14ac:dyDescent="0.2">
      <c r="A23" s="475" t="s">
        <v>68</v>
      </c>
      <c r="B23" s="450" t="s">
        <v>69</v>
      </c>
      <c r="C23" s="451"/>
      <c r="D23" s="477" t="s">
        <v>128</v>
      </c>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64"/>
      <c r="AC23" s="64"/>
      <c r="AD23" s="64"/>
      <c r="AE23" s="64"/>
      <c r="AF23" s="64"/>
      <c r="AG23" s="64"/>
      <c r="AH23" s="64"/>
      <c r="AI23" s="64"/>
      <c r="AJ23" s="64"/>
      <c r="AK23" s="64"/>
      <c r="AL23" s="64"/>
      <c r="AM23" s="64"/>
      <c r="AN23" s="64"/>
    </row>
    <row r="24" spans="1:40" s="61" customFormat="1" ht="15" customHeight="1" x14ac:dyDescent="0.2">
      <c r="A24" s="476"/>
      <c r="B24" s="479" t="s">
        <v>34</v>
      </c>
      <c r="C24" s="480"/>
      <c r="D24" s="456" t="s">
        <v>129</v>
      </c>
      <c r="E24" s="457"/>
      <c r="F24" s="457"/>
      <c r="G24" s="457"/>
      <c r="H24" s="457"/>
      <c r="I24" s="457"/>
      <c r="J24" s="457"/>
      <c r="K24" s="457"/>
      <c r="L24" s="456" t="s">
        <v>130</v>
      </c>
      <c r="M24" s="457"/>
      <c r="N24" s="457"/>
      <c r="O24" s="457"/>
      <c r="P24" s="457"/>
      <c r="Q24" s="457"/>
      <c r="R24" s="457"/>
      <c r="S24" s="457"/>
      <c r="T24" s="456" t="s">
        <v>131</v>
      </c>
      <c r="U24" s="457"/>
      <c r="V24" s="457"/>
      <c r="W24" s="457" t="s">
        <v>131</v>
      </c>
      <c r="X24" s="457"/>
      <c r="Y24" s="457"/>
      <c r="Z24" s="457"/>
      <c r="AA24" s="457"/>
      <c r="AB24" s="64"/>
      <c r="AC24" s="64"/>
      <c r="AD24" s="64"/>
      <c r="AE24" s="64"/>
      <c r="AF24" s="64"/>
      <c r="AG24" s="64"/>
      <c r="AH24" s="64"/>
      <c r="AI24" s="64"/>
      <c r="AJ24" s="64"/>
      <c r="AK24" s="64"/>
      <c r="AL24" s="64"/>
      <c r="AM24" s="64"/>
      <c r="AN24" s="64"/>
    </row>
    <row r="25" spans="1:40" s="61" customFormat="1" ht="15" customHeight="1" x14ac:dyDescent="0.2">
      <c r="A25" s="486" t="s">
        <v>70</v>
      </c>
      <c r="B25" s="267" t="s">
        <v>15</v>
      </c>
      <c r="C25" s="268" t="s">
        <v>16</v>
      </c>
      <c r="D25" s="481" t="s">
        <v>15</v>
      </c>
      <c r="E25" s="482"/>
      <c r="F25" s="482"/>
      <c r="G25" s="488"/>
      <c r="H25" s="481" t="s">
        <v>16</v>
      </c>
      <c r="I25" s="482"/>
      <c r="J25" s="482"/>
      <c r="K25" s="488"/>
      <c r="L25" s="481" t="s">
        <v>15</v>
      </c>
      <c r="M25" s="482"/>
      <c r="N25" s="482"/>
      <c r="O25" s="488"/>
      <c r="P25" s="481" t="s">
        <v>16</v>
      </c>
      <c r="Q25" s="482"/>
      <c r="R25" s="482"/>
      <c r="S25" s="488"/>
      <c r="T25" s="481" t="s">
        <v>15</v>
      </c>
      <c r="U25" s="482"/>
      <c r="V25" s="482"/>
      <c r="W25" s="488"/>
      <c r="X25" s="481" t="s">
        <v>16</v>
      </c>
      <c r="Y25" s="482"/>
      <c r="Z25" s="482"/>
      <c r="AA25" s="482"/>
      <c r="AB25" s="64"/>
      <c r="AC25" s="317"/>
      <c r="AD25" s="318"/>
      <c r="AE25" s="318"/>
      <c r="AF25" s="318"/>
      <c r="AG25" s="318"/>
      <c r="AH25" s="318"/>
      <c r="AI25" s="317"/>
      <c r="AJ25" s="318"/>
      <c r="AK25" s="318"/>
      <c r="AL25" s="318"/>
      <c r="AM25" s="318"/>
      <c r="AN25" s="318"/>
    </row>
    <row r="26" spans="1:40" s="61" customFormat="1" ht="15" customHeight="1" thickBot="1" x14ac:dyDescent="0.25">
      <c r="A26" s="487"/>
      <c r="B26" s="11" t="s">
        <v>17</v>
      </c>
      <c r="C26" s="12" t="s">
        <v>18</v>
      </c>
      <c r="D26" s="483" t="s">
        <v>17</v>
      </c>
      <c r="E26" s="484"/>
      <c r="F26" s="484"/>
      <c r="G26" s="485"/>
      <c r="H26" s="483" t="s">
        <v>18</v>
      </c>
      <c r="I26" s="484"/>
      <c r="J26" s="484"/>
      <c r="K26" s="485"/>
      <c r="L26" s="483" t="s">
        <v>17</v>
      </c>
      <c r="M26" s="484"/>
      <c r="N26" s="484"/>
      <c r="O26" s="485"/>
      <c r="P26" s="483" t="s">
        <v>18</v>
      </c>
      <c r="Q26" s="484"/>
      <c r="R26" s="484"/>
      <c r="S26" s="485"/>
      <c r="T26" s="483" t="s">
        <v>17</v>
      </c>
      <c r="U26" s="484"/>
      <c r="V26" s="484"/>
      <c r="W26" s="485"/>
      <c r="X26" s="483" t="s">
        <v>18</v>
      </c>
      <c r="Y26" s="484"/>
      <c r="Z26" s="484"/>
      <c r="AA26" s="484"/>
      <c r="AB26" s="64"/>
      <c r="AC26" s="319"/>
      <c r="AD26" s="318"/>
      <c r="AE26" s="318"/>
      <c r="AF26" s="318"/>
      <c r="AG26" s="318"/>
      <c r="AH26" s="318"/>
      <c r="AI26" s="319"/>
      <c r="AJ26" s="318"/>
      <c r="AK26" s="318"/>
      <c r="AL26" s="318"/>
      <c r="AM26" s="318"/>
      <c r="AN26" s="318"/>
    </row>
    <row r="27" spans="1:40" s="61" customFormat="1" ht="15.75" customHeight="1" x14ac:dyDescent="0.2">
      <c r="A27" s="19">
        <v>2005</v>
      </c>
      <c r="B27" s="93">
        <v>288632</v>
      </c>
      <c r="C27" s="94">
        <v>4074</v>
      </c>
      <c r="D27" s="491">
        <v>37110</v>
      </c>
      <c r="E27" s="492"/>
      <c r="F27" s="492"/>
      <c r="G27" s="492"/>
      <c r="H27" s="491">
        <v>296</v>
      </c>
      <c r="I27" s="492"/>
      <c r="J27" s="492"/>
      <c r="K27" s="492"/>
      <c r="L27" s="491">
        <v>210038</v>
      </c>
      <c r="M27" s="492"/>
      <c r="N27" s="492"/>
      <c r="O27" s="492"/>
      <c r="P27" s="491">
        <v>2088</v>
      </c>
      <c r="Q27" s="492"/>
      <c r="R27" s="492"/>
      <c r="S27" s="492"/>
      <c r="T27" s="491">
        <v>41484</v>
      </c>
      <c r="U27" s="492"/>
      <c r="V27" s="492"/>
      <c r="W27" s="492"/>
      <c r="X27" s="491">
        <v>1690</v>
      </c>
      <c r="Y27" s="492"/>
      <c r="Z27" s="492"/>
      <c r="AA27" s="492"/>
      <c r="AB27" s="64"/>
      <c r="AC27" s="317"/>
      <c r="AD27" s="318"/>
      <c r="AE27" s="317"/>
      <c r="AF27" s="318"/>
      <c r="AG27" s="317"/>
      <c r="AH27" s="318"/>
      <c r="AI27" s="317"/>
      <c r="AJ27" s="318"/>
      <c r="AK27" s="317"/>
      <c r="AL27" s="318"/>
      <c r="AM27" s="317"/>
      <c r="AN27" s="318"/>
    </row>
    <row r="28" spans="1:40" s="61" customFormat="1" ht="15.75" customHeight="1" x14ac:dyDescent="0.2">
      <c r="A28" s="15">
        <v>2010</v>
      </c>
      <c r="B28" s="93">
        <v>327199</v>
      </c>
      <c r="C28" s="94">
        <v>5356</v>
      </c>
      <c r="D28" s="489">
        <v>35618</v>
      </c>
      <c r="E28" s="490"/>
      <c r="F28" s="490"/>
      <c r="G28" s="490"/>
      <c r="H28" s="489">
        <v>483</v>
      </c>
      <c r="I28" s="490"/>
      <c r="J28" s="490"/>
      <c r="K28" s="490"/>
      <c r="L28" s="489">
        <v>212890</v>
      </c>
      <c r="M28" s="490"/>
      <c r="N28" s="490"/>
      <c r="O28" s="490"/>
      <c r="P28" s="489">
        <v>2425</v>
      </c>
      <c r="Q28" s="490"/>
      <c r="R28" s="490"/>
      <c r="S28" s="490"/>
      <c r="T28" s="489">
        <v>78691</v>
      </c>
      <c r="U28" s="490"/>
      <c r="V28" s="490"/>
      <c r="W28" s="490"/>
      <c r="X28" s="489">
        <v>2448</v>
      </c>
      <c r="Y28" s="490"/>
      <c r="Z28" s="490"/>
      <c r="AA28" s="490"/>
      <c r="AB28" s="64"/>
      <c r="AC28" s="320"/>
      <c r="AD28" s="320"/>
      <c r="AE28" s="320"/>
      <c r="AF28" s="320"/>
      <c r="AG28" s="320"/>
      <c r="AH28" s="320"/>
      <c r="AI28" s="320"/>
      <c r="AJ28" s="320"/>
      <c r="AK28" s="320"/>
      <c r="AL28" s="320"/>
      <c r="AM28" s="320"/>
      <c r="AN28" s="320"/>
    </row>
    <row r="29" spans="1:40" s="61" customFormat="1" ht="15.75" customHeight="1" x14ac:dyDescent="0.2">
      <c r="A29" s="19">
        <v>2015</v>
      </c>
      <c r="B29" s="93">
        <v>272262</v>
      </c>
      <c r="C29" s="94">
        <v>5157</v>
      </c>
      <c r="D29" s="489">
        <v>28361</v>
      </c>
      <c r="E29" s="490"/>
      <c r="F29" s="490"/>
      <c r="G29" s="490"/>
      <c r="H29" s="489">
        <v>390</v>
      </c>
      <c r="I29" s="490"/>
      <c r="J29" s="490"/>
      <c r="K29" s="490"/>
      <c r="L29" s="489">
        <v>157927</v>
      </c>
      <c r="M29" s="490"/>
      <c r="N29" s="490"/>
      <c r="O29" s="490"/>
      <c r="P29" s="489">
        <v>2023</v>
      </c>
      <c r="Q29" s="490"/>
      <c r="R29" s="490"/>
      <c r="S29" s="490"/>
      <c r="T29" s="489">
        <v>85974</v>
      </c>
      <c r="U29" s="490"/>
      <c r="V29" s="490"/>
      <c r="W29" s="490"/>
      <c r="X29" s="489">
        <v>2744</v>
      </c>
      <c r="Y29" s="490"/>
      <c r="Z29" s="490"/>
      <c r="AA29" s="490"/>
      <c r="AB29" s="64"/>
      <c r="AC29" s="320"/>
      <c r="AD29" s="320"/>
      <c r="AE29" s="320"/>
      <c r="AF29" s="320"/>
      <c r="AG29" s="320"/>
      <c r="AH29" s="320"/>
      <c r="AI29" s="320"/>
      <c r="AJ29" s="320"/>
      <c r="AK29" s="320"/>
      <c r="AL29" s="320"/>
      <c r="AM29" s="320"/>
      <c r="AN29" s="320"/>
    </row>
    <row r="30" spans="1:40" s="61" customFormat="1" ht="15.75" customHeight="1" x14ac:dyDescent="0.2">
      <c r="A30" s="19">
        <v>2016</v>
      </c>
      <c r="B30" s="95">
        <v>269261</v>
      </c>
      <c r="C30" s="95">
        <v>5187</v>
      </c>
      <c r="D30" s="489">
        <v>27207</v>
      </c>
      <c r="E30" s="490"/>
      <c r="F30" s="490"/>
      <c r="G30" s="490"/>
      <c r="H30" s="489">
        <v>316</v>
      </c>
      <c r="I30" s="490"/>
      <c r="J30" s="490"/>
      <c r="K30" s="490"/>
      <c r="L30" s="489">
        <v>156343</v>
      </c>
      <c r="M30" s="490"/>
      <c r="N30" s="490"/>
      <c r="O30" s="490"/>
      <c r="P30" s="489">
        <v>2034</v>
      </c>
      <c r="Q30" s="490"/>
      <c r="R30" s="490"/>
      <c r="S30" s="490"/>
      <c r="T30" s="489">
        <v>85711</v>
      </c>
      <c r="U30" s="490"/>
      <c r="V30" s="490"/>
      <c r="W30" s="490"/>
      <c r="X30" s="489">
        <v>2837</v>
      </c>
      <c r="Y30" s="490"/>
      <c r="Z30" s="490"/>
      <c r="AA30" s="490"/>
      <c r="AB30" s="64"/>
      <c r="AC30" s="320"/>
      <c r="AD30" s="320"/>
      <c r="AE30" s="320"/>
      <c r="AF30" s="320"/>
      <c r="AG30" s="320"/>
      <c r="AH30" s="320"/>
      <c r="AI30" s="320"/>
      <c r="AJ30" s="320"/>
      <c r="AK30" s="320"/>
      <c r="AL30" s="320"/>
      <c r="AM30" s="320"/>
      <c r="AN30" s="320"/>
    </row>
    <row r="31" spans="1:40" s="61" customFormat="1" ht="15.75" customHeight="1" x14ac:dyDescent="0.2">
      <c r="A31" s="19">
        <v>2017</v>
      </c>
      <c r="B31" s="95">
        <v>273881</v>
      </c>
      <c r="C31" s="95">
        <v>5125</v>
      </c>
      <c r="D31" s="489">
        <v>26731</v>
      </c>
      <c r="E31" s="490"/>
      <c r="F31" s="490"/>
      <c r="G31" s="490"/>
      <c r="H31" s="489">
        <v>281</v>
      </c>
      <c r="I31" s="490"/>
      <c r="J31" s="490"/>
      <c r="K31" s="490"/>
      <c r="L31" s="489">
        <v>158956</v>
      </c>
      <c r="M31" s="490"/>
      <c r="N31" s="490"/>
      <c r="O31" s="490"/>
      <c r="P31" s="489">
        <v>1985</v>
      </c>
      <c r="Q31" s="490"/>
      <c r="R31" s="490"/>
      <c r="S31" s="490"/>
      <c r="T31" s="489">
        <v>88194</v>
      </c>
      <c r="U31" s="490"/>
      <c r="V31" s="490"/>
      <c r="W31" s="490"/>
      <c r="X31" s="489">
        <v>2859</v>
      </c>
      <c r="Y31" s="490"/>
      <c r="Z31" s="490"/>
      <c r="AA31" s="490"/>
      <c r="AB31" s="64"/>
      <c r="AC31" s="226"/>
      <c r="AD31" s="226"/>
      <c r="AE31" s="226"/>
      <c r="AF31" s="226"/>
      <c r="AG31" s="226"/>
      <c r="AH31" s="226"/>
      <c r="AI31" s="226"/>
      <c r="AJ31" s="226"/>
      <c r="AK31" s="226"/>
      <c r="AL31" s="226"/>
      <c r="AM31" s="226"/>
      <c r="AN31" s="226"/>
    </row>
    <row r="32" spans="1:40" s="61" customFormat="1" ht="15.75" customHeight="1" x14ac:dyDescent="0.2">
      <c r="A32" s="19">
        <v>2018</v>
      </c>
      <c r="B32" s="95">
        <v>276735</v>
      </c>
      <c r="C32" s="95">
        <v>5112</v>
      </c>
      <c r="D32" s="489">
        <v>25626</v>
      </c>
      <c r="E32" s="490"/>
      <c r="F32" s="490"/>
      <c r="G32" s="490"/>
      <c r="H32" s="489">
        <v>271</v>
      </c>
      <c r="I32" s="490"/>
      <c r="J32" s="490"/>
      <c r="K32" s="490"/>
      <c r="L32" s="489">
        <v>160951</v>
      </c>
      <c r="M32" s="490"/>
      <c r="N32" s="490"/>
      <c r="O32" s="490"/>
      <c r="P32" s="489">
        <v>1974</v>
      </c>
      <c r="Q32" s="490"/>
      <c r="R32" s="490"/>
      <c r="S32" s="490"/>
      <c r="T32" s="489">
        <v>90158</v>
      </c>
      <c r="U32" s="490"/>
      <c r="V32" s="490"/>
      <c r="W32" s="490"/>
      <c r="X32" s="489">
        <v>2867</v>
      </c>
      <c r="Y32" s="490"/>
      <c r="Z32" s="490"/>
      <c r="AA32" s="490"/>
      <c r="AB32" s="64"/>
      <c r="AC32" s="64"/>
      <c r="AD32" s="64"/>
      <c r="AE32" s="64"/>
      <c r="AF32" s="64"/>
      <c r="AG32" s="64"/>
      <c r="AH32" s="64"/>
      <c r="AI32" s="64"/>
      <c r="AJ32" s="64"/>
      <c r="AK32" s="64"/>
      <c r="AL32" s="64"/>
      <c r="AM32" s="64"/>
      <c r="AN32" s="64"/>
    </row>
    <row r="33" spans="1:29" s="61" customFormat="1" ht="15.75" customHeight="1" x14ac:dyDescent="0.2">
      <c r="A33" s="19">
        <v>2019</v>
      </c>
      <c r="B33" s="95">
        <v>280164</v>
      </c>
      <c r="C33" s="95">
        <v>4967</v>
      </c>
      <c r="D33" s="489">
        <v>22970</v>
      </c>
      <c r="E33" s="490"/>
      <c r="F33" s="490"/>
      <c r="G33" s="490"/>
      <c r="H33" s="489">
        <v>254</v>
      </c>
      <c r="I33" s="490"/>
      <c r="J33" s="490"/>
      <c r="K33" s="490"/>
      <c r="L33" s="489">
        <v>162624</v>
      </c>
      <c r="M33" s="490"/>
      <c r="N33" s="490"/>
      <c r="O33" s="490"/>
      <c r="P33" s="489">
        <v>1874</v>
      </c>
      <c r="Q33" s="490"/>
      <c r="R33" s="490"/>
      <c r="S33" s="490"/>
      <c r="T33" s="489">
        <v>94570</v>
      </c>
      <c r="U33" s="490"/>
      <c r="V33" s="490"/>
      <c r="W33" s="490"/>
      <c r="X33" s="489">
        <v>2839</v>
      </c>
      <c r="Y33" s="490"/>
      <c r="Z33" s="490"/>
      <c r="AA33" s="490"/>
    </row>
    <row r="34" spans="1:29" s="61" customFormat="1" ht="15.75" customHeight="1" x14ac:dyDescent="0.2">
      <c r="A34" s="19">
        <v>2020</v>
      </c>
      <c r="B34" s="95">
        <v>309813</v>
      </c>
      <c r="C34" s="95">
        <v>5718</v>
      </c>
      <c r="D34" s="489">
        <v>22969</v>
      </c>
      <c r="E34" s="490"/>
      <c r="F34" s="490"/>
      <c r="G34" s="490"/>
      <c r="H34" s="489">
        <v>253</v>
      </c>
      <c r="I34" s="490"/>
      <c r="J34" s="490"/>
      <c r="K34" s="490"/>
      <c r="L34" s="489">
        <v>177257</v>
      </c>
      <c r="M34" s="490"/>
      <c r="N34" s="490"/>
      <c r="O34" s="490"/>
      <c r="P34" s="489">
        <v>2145</v>
      </c>
      <c r="Q34" s="490"/>
      <c r="R34" s="490"/>
      <c r="S34" s="490"/>
      <c r="T34" s="489">
        <v>109587</v>
      </c>
      <c r="U34" s="490"/>
      <c r="V34" s="490"/>
      <c r="W34" s="490"/>
      <c r="X34" s="489">
        <v>3320</v>
      </c>
      <c r="Y34" s="490"/>
      <c r="Z34" s="490"/>
      <c r="AA34" s="490"/>
      <c r="AC34" s="225"/>
    </row>
    <row r="35" spans="1:29" s="61" customFormat="1" ht="15.75" customHeight="1" x14ac:dyDescent="0.2">
      <c r="A35" s="19">
        <v>2021</v>
      </c>
      <c r="B35" s="95">
        <f>D35+L35+T35</f>
        <v>292232</v>
      </c>
      <c r="C35" s="95">
        <f>H35+P35+X35</f>
        <v>5303</v>
      </c>
      <c r="D35" s="489">
        <v>21742</v>
      </c>
      <c r="E35" s="490"/>
      <c r="F35" s="490"/>
      <c r="G35" s="490"/>
      <c r="H35" s="489">
        <v>226</v>
      </c>
      <c r="I35" s="490"/>
      <c r="J35" s="490"/>
      <c r="K35" s="490"/>
      <c r="L35" s="489">
        <v>168004</v>
      </c>
      <c r="M35" s="490"/>
      <c r="N35" s="490"/>
      <c r="O35" s="490"/>
      <c r="P35" s="489">
        <v>2016</v>
      </c>
      <c r="Q35" s="490"/>
      <c r="R35" s="490"/>
      <c r="S35" s="490"/>
      <c r="T35" s="489">
        <v>102486</v>
      </c>
      <c r="U35" s="490"/>
      <c r="V35" s="490"/>
      <c r="W35" s="490"/>
      <c r="X35" s="489">
        <v>3061</v>
      </c>
      <c r="Y35" s="490"/>
      <c r="Z35" s="490"/>
      <c r="AA35" s="490"/>
    </row>
    <row r="36" spans="1:29" s="61" customFormat="1" ht="12.75" x14ac:dyDescent="0.2"/>
    <row r="37" spans="1:29" s="61" customFormat="1" ht="12.75" x14ac:dyDescent="0.2"/>
    <row r="38" spans="1:29" s="61" customFormat="1" ht="12.75" x14ac:dyDescent="0.2"/>
  </sheetData>
  <mergeCells count="166">
    <mergeCell ref="G17:I17"/>
    <mergeCell ref="J17:L17"/>
    <mergeCell ref="M17:O17"/>
    <mergeCell ref="P17:R17"/>
    <mergeCell ref="S17:U17"/>
    <mergeCell ref="V17:X17"/>
    <mergeCell ref="Y17:AA17"/>
    <mergeCell ref="D35:G35"/>
    <mergeCell ref="H35:K35"/>
    <mergeCell ref="L35:O35"/>
    <mergeCell ref="P35:S35"/>
    <mergeCell ref="T35:W35"/>
    <mergeCell ref="X35:AA35"/>
    <mergeCell ref="D34:G34"/>
    <mergeCell ref="H34:K34"/>
    <mergeCell ref="L34:O34"/>
    <mergeCell ref="P34:S34"/>
    <mergeCell ref="T34:W34"/>
    <mergeCell ref="X34:AA34"/>
    <mergeCell ref="D33:G33"/>
    <mergeCell ref="H33:K33"/>
    <mergeCell ref="L33:O33"/>
    <mergeCell ref="P33:S33"/>
    <mergeCell ref="T33:W33"/>
    <mergeCell ref="X33:AA33"/>
    <mergeCell ref="D32:G32"/>
    <mergeCell ref="H32:K32"/>
    <mergeCell ref="L32:O32"/>
    <mergeCell ref="P32:S32"/>
    <mergeCell ref="T32:W32"/>
    <mergeCell ref="X32:AA32"/>
    <mergeCell ref="D31:G31"/>
    <mergeCell ref="H31:K31"/>
    <mergeCell ref="L31:O31"/>
    <mergeCell ref="P31:S31"/>
    <mergeCell ref="T31:W31"/>
    <mergeCell ref="X31:AA31"/>
    <mergeCell ref="D30:G30"/>
    <mergeCell ref="H30:K30"/>
    <mergeCell ref="L30:O30"/>
    <mergeCell ref="P30:S30"/>
    <mergeCell ref="T30:W30"/>
    <mergeCell ref="X30:AA30"/>
    <mergeCell ref="D29:G29"/>
    <mergeCell ref="H29:K29"/>
    <mergeCell ref="L29:O29"/>
    <mergeCell ref="P29:S29"/>
    <mergeCell ref="T29:W29"/>
    <mergeCell ref="X29:AA29"/>
    <mergeCell ref="D28:G28"/>
    <mergeCell ref="H28:K28"/>
    <mergeCell ref="L28:O28"/>
    <mergeCell ref="P28:S28"/>
    <mergeCell ref="T28:W28"/>
    <mergeCell ref="X28:AA28"/>
    <mergeCell ref="D27:G27"/>
    <mergeCell ref="H27:K27"/>
    <mergeCell ref="L27:O27"/>
    <mergeCell ref="P27:S27"/>
    <mergeCell ref="T27:W27"/>
    <mergeCell ref="X27:AA27"/>
    <mergeCell ref="X25:AA25"/>
    <mergeCell ref="D26:G26"/>
    <mergeCell ref="H26:K26"/>
    <mergeCell ref="L26:O26"/>
    <mergeCell ref="P26:S26"/>
    <mergeCell ref="T26:W26"/>
    <mergeCell ref="X26:AA26"/>
    <mergeCell ref="A25:A26"/>
    <mergeCell ref="D25:G25"/>
    <mergeCell ref="H25:K25"/>
    <mergeCell ref="L25:O25"/>
    <mergeCell ref="P25:S25"/>
    <mergeCell ref="T25:W25"/>
    <mergeCell ref="A23:A24"/>
    <mergeCell ref="B23:C23"/>
    <mergeCell ref="D23:AA23"/>
    <mergeCell ref="B24:C24"/>
    <mergeCell ref="D24:K24"/>
    <mergeCell ref="L24:S24"/>
    <mergeCell ref="T24:AA24"/>
    <mergeCell ref="V16:X16"/>
    <mergeCell ref="Y16:AA16"/>
    <mergeCell ref="D18:F18"/>
    <mergeCell ref="G18:I18"/>
    <mergeCell ref="J18:L18"/>
    <mergeCell ref="M18:O18"/>
    <mergeCell ref="P18:R18"/>
    <mergeCell ref="S18:U18"/>
    <mergeCell ref="V18:X18"/>
    <mergeCell ref="Y18:AA18"/>
    <mergeCell ref="D16:F16"/>
    <mergeCell ref="G16:I16"/>
    <mergeCell ref="J16:L16"/>
    <mergeCell ref="M16:O16"/>
    <mergeCell ref="P16:R16"/>
    <mergeCell ref="S16:U16"/>
    <mergeCell ref="D17:F17"/>
    <mergeCell ref="V14:X14"/>
    <mergeCell ref="Y14:AA14"/>
    <mergeCell ref="D15:F15"/>
    <mergeCell ref="G15:I15"/>
    <mergeCell ref="J15:L15"/>
    <mergeCell ref="M15:O15"/>
    <mergeCell ref="P15:R15"/>
    <mergeCell ref="S15:U15"/>
    <mergeCell ref="V15:X15"/>
    <mergeCell ref="Y15:AA15"/>
    <mergeCell ref="D14:F14"/>
    <mergeCell ref="G14:I14"/>
    <mergeCell ref="J14:L14"/>
    <mergeCell ref="M14:O14"/>
    <mergeCell ref="P14:R14"/>
    <mergeCell ref="S14:U14"/>
    <mergeCell ref="V12:X12"/>
    <mergeCell ref="Y12:AA12"/>
    <mergeCell ref="D13:F13"/>
    <mergeCell ref="G13:I13"/>
    <mergeCell ref="J13:L13"/>
    <mergeCell ref="M13:O13"/>
    <mergeCell ref="P13:R13"/>
    <mergeCell ref="S13:U13"/>
    <mergeCell ref="V13:X13"/>
    <mergeCell ref="Y13:AA13"/>
    <mergeCell ref="D12:F12"/>
    <mergeCell ref="G12:I12"/>
    <mergeCell ref="J12:L12"/>
    <mergeCell ref="M12:O12"/>
    <mergeCell ref="P12:R12"/>
    <mergeCell ref="S12:U12"/>
    <mergeCell ref="D11:F11"/>
    <mergeCell ref="G11:I11"/>
    <mergeCell ref="J11:L11"/>
    <mergeCell ref="M11:O11"/>
    <mergeCell ref="P11:R11"/>
    <mergeCell ref="S11:U11"/>
    <mergeCell ref="V11:X11"/>
    <mergeCell ref="Y11:AA11"/>
    <mergeCell ref="D10:F10"/>
    <mergeCell ref="G10:I10"/>
    <mergeCell ref="J10:L10"/>
    <mergeCell ref="M10:O10"/>
    <mergeCell ref="P10:R10"/>
    <mergeCell ref="S10:U10"/>
    <mergeCell ref="A9:A10"/>
    <mergeCell ref="D9:F9"/>
    <mergeCell ref="G9:I9"/>
    <mergeCell ref="J9:L9"/>
    <mergeCell ref="M9:O9"/>
    <mergeCell ref="P9:R9"/>
    <mergeCell ref="S9:U9"/>
    <mergeCell ref="V9:X9"/>
    <mergeCell ref="Y9:AA9"/>
    <mergeCell ref="V10:X10"/>
    <mergeCell ref="Y10:AA10"/>
    <mergeCell ref="A5:E5"/>
    <mergeCell ref="A6:B6"/>
    <mergeCell ref="V6:AA6"/>
    <mergeCell ref="A7:A8"/>
    <mergeCell ref="B7:C7"/>
    <mergeCell ref="D7:AA7"/>
    <mergeCell ref="B8:C8"/>
    <mergeCell ref="D8:I8"/>
    <mergeCell ref="J8:O8"/>
    <mergeCell ref="P8:U8"/>
    <mergeCell ref="V8:AA8"/>
  </mergeCells>
  <hyperlinks>
    <hyperlink ref="AC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Normal="100" zoomScaleSheetLayoutView="100" workbookViewId="0">
      <selection activeCell="B10" sqref="B10:G10"/>
    </sheetView>
  </sheetViews>
  <sheetFormatPr defaultColWidth="9.140625" defaultRowHeight="14.25" x14ac:dyDescent="0.2"/>
  <cols>
    <col min="1" max="1" width="15.7109375" style="3" customWidth="1"/>
    <col min="2" max="7" width="9.140625" style="3" customWidth="1"/>
    <col min="8" max="8" width="16.42578125" style="3" customWidth="1"/>
    <col min="9" max="16384" width="9.140625" style="3"/>
  </cols>
  <sheetData>
    <row r="1" spans="1:12" ht="15" x14ac:dyDescent="0.25">
      <c r="A1" s="275" t="s">
        <v>308</v>
      </c>
      <c r="B1" s="142"/>
      <c r="C1" s="142"/>
      <c r="D1" s="142"/>
      <c r="E1" s="143"/>
      <c r="F1" s="144"/>
      <c r="G1" s="144"/>
      <c r="H1" s="276" t="s">
        <v>1</v>
      </c>
      <c r="J1" s="179" t="s">
        <v>424</v>
      </c>
    </row>
    <row r="2" spans="1:12" ht="9" customHeight="1" x14ac:dyDescent="0.2">
      <c r="A2" s="142"/>
      <c r="B2" s="142"/>
      <c r="C2" s="142"/>
      <c r="D2" s="142"/>
      <c r="E2" s="143"/>
      <c r="F2" s="144"/>
      <c r="G2" s="144"/>
      <c r="H2" s="145"/>
      <c r="K2" s="277"/>
      <c r="L2" s="278"/>
    </row>
    <row r="3" spans="1:12" x14ac:dyDescent="0.2">
      <c r="A3" s="142" t="s">
        <v>423</v>
      </c>
      <c r="B3" s="142"/>
      <c r="C3" s="142"/>
      <c r="D3" s="142"/>
      <c r="E3" s="142"/>
      <c r="F3" s="142"/>
      <c r="G3" s="142"/>
      <c r="H3" s="142"/>
    </row>
    <row r="4" spans="1:12" x14ac:dyDescent="0.2">
      <c r="A4" s="146" t="s">
        <v>415</v>
      </c>
      <c r="B4" s="147"/>
      <c r="C4" s="147"/>
      <c r="D4" s="147"/>
      <c r="E4" s="147"/>
      <c r="F4" s="147"/>
      <c r="G4" s="147"/>
      <c r="H4" s="147"/>
    </row>
    <row r="5" spans="1:12" x14ac:dyDescent="0.2">
      <c r="A5" s="148" t="s">
        <v>309</v>
      </c>
      <c r="B5" s="149"/>
      <c r="C5" s="149"/>
      <c r="D5" s="149"/>
      <c r="E5" s="149"/>
      <c r="F5" s="150"/>
      <c r="G5" s="150"/>
      <c r="H5" s="151" t="s">
        <v>310</v>
      </c>
    </row>
    <row r="6" spans="1:12" ht="14.25" customHeight="1" thickBot="1" x14ac:dyDescent="0.25">
      <c r="A6" s="494" t="s">
        <v>311</v>
      </c>
      <c r="B6" s="494"/>
      <c r="C6" s="152"/>
      <c r="D6" s="152"/>
      <c r="E6" s="152"/>
      <c r="F6" s="152"/>
      <c r="G6" s="152"/>
      <c r="H6" s="151" t="s">
        <v>312</v>
      </c>
    </row>
    <row r="7" spans="1:12" ht="15" customHeight="1" x14ac:dyDescent="0.2">
      <c r="A7" s="495" t="s">
        <v>419</v>
      </c>
      <c r="B7" s="498">
        <v>2010</v>
      </c>
      <c r="C7" s="499"/>
      <c r="D7" s="498">
        <v>2015</v>
      </c>
      <c r="E7" s="499"/>
      <c r="F7" s="498">
        <v>2020</v>
      </c>
      <c r="G7" s="500"/>
      <c r="H7" s="501" t="s">
        <v>420</v>
      </c>
    </row>
    <row r="8" spans="1:12" ht="15" customHeight="1" x14ac:dyDescent="0.2">
      <c r="A8" s="496"/>
      <c r="B8" s="153" t="s">
        <v>313</v>
      </c>
      <c r="C8" s="154" t="s">
        <v>314</v>
      </c>
      <c r="D8" s="153" t="s">
        <v>313</v>
      </c>
      <c r="E8" s="154" t="s">
        <v>314</v>
      </c>
      <c r="F8" s="153" t="s">
        <v>313</v>
      </c>
      <c r="G8" s="154" t="s">
        <v>314</v>
      </c>
      <c r="H8" s="502"/>
    </row>
    <row r="9" spans="1:12" ht="15" customHeight="1" thickBot="1" x14ac:dyDescent="0.25">
      <c r="A9" s="497"/>
      <c r="B9" s="155" t="s">
        <v>17</v>
      </c>
      <c r="C9" s="155" t="s">
        <v>18</v>
      </c>
      <c r="D9" s="155" t="s">
        <v>17</v>
      </c>
      <c r="E9" s="155" t="s">
        <v>18</v>
      </c>
      <c r="F9" s="155" t="s">
        <v>17</v>
      </c>
      <c r="G9" s="155" t="s">
        <v>18</v>
      </c>
      <c r="H9" s="503"/>
    </row>
    <row r="10" spans="1:12" ht="14.1" customHeight="1" x14ac:dyDescent="0.2">
      <c r="A10" s="250" t="s">
        <v>527</v>
      </c>
      <c r="B10" s="173" t="s">
        <v>159</v>
      </c>
      <c r="C10" s="173" t="s">
        <v>159</v>
      </c>
      <c r="D10" s="173" t="s">
        <v>159</v>
      </c>
      <c r="E10" s="173" t="s">
        <v>159</v>
      </c>
      <c r="F10" s="173" t="s">
        <v>159</v>
      </c>
      <c r="G10" s="173" t="s">
        <v>159</v>
      </c>
      <c r="H10" s="177" t="s">
        <v>418</v>
      </c>
    </row>
    <row r="11" spans="1:12" ht="14.1" customHeight="1" x14ac:dyDescent="0.2">
      <c r="A11" s="156" t="s">
        <v>132</v>
      </c>
      <c r="B11" s="279">
        <v>1288.3389999999999</v>
      </c>
      <c r="C11" s="279">
        <v>1279.9749999999999</v>
      </c>
      <c r="D11" s="279">
        <v>1441.9169999999999</v>
      </c>
      <c r="E11" s="279">
        <v>1365.2760000000001</v>
      </c>
      <c r="F11" s="279">
        <v>1597.2529999999999</v>
      </c>
      <c r="G11" s="279">
        <v>1501.672</v>
      </c>
      <c r="H11" s="157" t="s">
        <v>315</v>
      </c>
      <c r="J11" s="280"/>
    </row>
    <row r="12" spans="1:12" ht="14.1" customHeight="1" x14ac:dyDescent="0.2">
      <c r="A12" s="156" t="s">
        <v>133</v>
      </c>
      <c r="B12" s="279">
        <v>1287.9559999999999</v>
      </c>
      <c r="C12" s="279">
        <v>936.64599999999996</v>
      </c>
      <c r="D12" s="279">
        <v>1263.25</v>
      </c>
      <c r="E12" s="279">
        <v>916.68700000000001</v>
      </c>
      <c r="F12" s="279">
        <v>1244.1030000000001</v>
      </c>
      <c r="G12" s="279">
        <v>870.81200000000001</v>
      </c>
      <c r="H12" s="157" t="s">
        <v>316</v>
      </c>
      <c r="J12" s="280"/>
    </row>
    <row r="13" spans="1:12" ht="14.1" customHeight="1" x14ac:dyDescent="0.2">
      <c r="A13" s="158" t="s">
        <v>134</v>
      </c>
      <c r="B13" s="281">
        <v>1717.8040000000001</v>
      </c>
      <c r="C13" s="281">
        <v>1157.42</v>
      </c>
      <c r="D13" s="281">
        <v>1725.9780000000001</v>
      </c>
      <c r="E13" s="281">
        <v>1205.6369999999999</v>
      </c>
      <c r="F13" s="281">
        <v>1705.095</v>
      </c>
      <c r="G13" s="281">
        <v>1274.4659999999999</v>
      </c>
      <c r="H13" s="159" t="s">
        <v>317</v>
      </c>
      <c r="J13" s="280"/>
    </row>
    <row r="14" spans="1:12" ht="14.1" customHeight="1" x14ac:dyDescent="0.2">
      <c r="A14" s="156" t="s">
        <v>135</v>
      </c>
      <c r="B14" s="279">
        <v>821.64400000000001</v>
      </c>
      <c r="C14" s="279">
        <v>663.07899999999995</v>
      </c>
      <c r="D14" s="279">
        <v>845.22</v>
      </c>
      <c r="E14" s="279">
        <v>694.34</v>
      </c>
      <c r="F14" s="279">
        <v>838.67</v>
      </c>
      <c r="G14" s="279">
        <v>691.30100000000004</v>
      </c>
      <c r="H14" s="157" t="s">
        <v>318</v>
      </c>
      <c r="J14" s="280"/>
    </row>
    <row r="15" spans="1:12" ht="14.1" customHeight="1" x14ac:dyDescent="0.2">
      <c r="A15" s="156" t="s">
        <v>136</v>
      </c>
      <c r="B15" s="279">
        <v>248.00399999999999</v>
      </c>
      <c r="C15" s="279">
        <v>150.422</v>
      </c>
      <c r="D15" s="279">
        <v>252.76400000000001</v>
      </c>
      <c r="E15" s="279">
        <v>164.077</v>
      </c>
      <c r="F15" s="279">
        <v>257.24599999999998</v>
      </c>
      <c r="G15" s="279">
        <v>169.59399999999999</v>
      </c>
      <c r="H15" s="157" t="s">
        <v>319</v>
      </c>
      <c r="J15" s="280"/>
    </row>
    <row r="16" spans="1:12" ht="14.1" customHeight="1" x14ac:dyDescent="0.2">
      <c r="A16" s="156" t="s">
        <v>137</v>
      </c>
      <c r="B16" s="279">
        <v>820.87199999999996</v>
      </c>
      <c r="C16" s="279">
        <v>642.96299999999997</v>
      </c>
      <c r="D16" s="279">
        <v>853.67700000000002</v>
      </c>
      <c r="E16" s="279">
        <v>687.29499999999996</v>
      </c>
      <c r="F16" s="279">
        <v>888.41</v>
      </c>
      <c r="G16" s="279">
        <v>729.15099999999995</v>
      </c>
      <c r="H16" s="157" t="s">
        <v>320</v>
      </c>
      <c r="J16" s="280"/>
    </row>
    <row r="17" spans="1:10" ht="14.1" customHeight="1" x14ac:dyDescent="0.2">
      <c r="A17" s="156" t="s">
        <v>138</v>
      </c>
      <c r="B17" s="279">
        <v>9690</v>
      </c>
      <c r="C17" s="279">
        <v>8630</v>
      </c>
      <c r="D17" s="279">
        <v>10260</v>
      </c>
      <c r="E17" s="279">
        <v>8686</v>
      </c>
      <c r="F17" s="279">
        <v>11159.239</v>
      </c>
      <c r="G17" s="279">
        <v>9680.2800000000007</v>
      </c>
      <c r="H17" s="157" t="s">
        <v>321</v>
      </c>
      <c r="J17" s="280"/>
    </row>
    <row r="18" spans="1:10" ht="14.1" customHeight="1" x14ac:dyDescent="0.2">
      <c r="A18" s="156" t="s">
        <v>139</v>
      </c>
      <c r="B18" s="279">
        <v>644.08799999999997</v>
      </c>
      <c r="C18" s="279">
        <v>556.298</v>
      </c>
      <c r="D18" s="279">
        <v>667.05499999999995</v>
      </c>
      <c r="E18" s="279">
        <v>560.96500000000003</v>
      </c>
      <c r="F18" s="279">
        <v>669.33900000000006</v>
      </c>
      <c r="G18" s="279">
        <v>571.74599999999998</v>
      </c>
      <c r="H18" s="160" t="s">
        <v>322</v>
      </c>
      <c r="J18" s="280"/>
    </row>
    <row r="19" spans="1:10" ht="14.1" customHeight="1" x14ac:dyDescent="0.2">
      <c r="A19" s="156" t="s">
        <v>140</v>
      </c>
      <c r="B19" s="279">
        <v>388.76499999999999</v>
      </c>
      <c r="C19" s="279">
        <v>391.35399999999998</v>
      </c>
      <c r="D19" s="279">
        <v>454.57100000000003</v>
      </c>
      <c r="E19" s="279">
        <v>455.07499999999999</v>
      </c>
      <c r="F19" s="279">
        <v>542.524</v>
      </c>
      <c r="G19" s="279">
        <v>526.90599999999995</v>
      </c>
      <c r="H19" s="160" t="s">
        <v>323</v>
      </c>
      <c r="J19" s="280"/>
    </row>
    <row r="20" spans="1:10" ht="14.1" customHeight="1" x14ac:dyDescent="0.2">
      <c r="A20" s="156" t="s">
        <v>141</v>
      </c>
      <c r="B20" s="279">
        <v>8772.2970000000005</v>
      </c>
      <c r="C20" s="279">
        <v>7799.1170000000002</v>
      </c>
      <c r="D20" s="279">
        <v>8392.1380000000008</v>
      </c>
      <c r="E20" s="279">
        <v>7472.2690000000002</v>
      </c>
      <c r="F20" s="279">
        <v>8135.3969999999999</v>
      </c>
      <c r="G20" s="279">
        <v>7510.1620000000003</v>
      </c>
      <c r="H20" s="157" t="s">
        <v>324</v>
      </c>
      <c r="J20" s="280"/>
    </row>
    <row r="21" spans="1:10" ht="14.1" customHeight="1" x14ac:dyDescent="0.2">
      <c r="A21" s="156" t="s">
        <v>142</v>
      </c>
      <c r="B21" s="279">
        <v>72.075999999999993</v>
      </c>
      <c r="C21" s="279">
        <v>64.995000000000005</v>
      </c>
      <c r="D21" s="279">
        <v>83.039000000000001</v>
      </c>
      <c r="E21" s="279">
        <v>74.415000000000006</v>
      </c>
      <c r="F21" s="279">
        <v>89.164000000000001</v>
      </c>
      <c r="G21" s="279">
        <v>80.753</v>
      </c>
      <c r="H21" s="157" t="s">
        <v>325</v>
      </c>
      <c r="J21" s="280"/>
    </row>
    <row r="22" spans="1:10" ht="14.1" customHeight="1" x14ac:dyDescent="0.2">
      <c r="A22" s="156" t="s">
        <v>143</v>
      </c>
      <c r="B22" s="279">
        <v>591.29600000000005</v>
      </c>
      <c r="C22" s="279">
        <v>357.29199999999997</v>
      </c>
      <c r="D22" s="279">
        <v>575.14499999999998</v>
      </c>
      <c r="E22" s="279">
        <v>361.11900000000003</v>
      </c>
      <c r="F22" s="279">
        <v>558.25900000000001</v>
      </c>
      <c r="G22" s="279">
        <v>362.80900000000003</v>
      </c>
      <c r="H22" s="157" t="s">
        <v>326</v>
      </c>
      <c r="J22" s="280"/>
    </row>
    <row r="23" spans="1:10" ht="14.1" customHeight="1" x14ac:dyDescent="0.2">
      <c r="A23" s="156" t="s">
        <v>144</v>
      </c>
      <c r="B23" s="279">
        <v>379.36900000000003</v>
      </c>
      <c r="C23" s="279">
        <v>221.84800000000001</v>
      </c>
      <c r="D23" s="279">
        <v>370.7</v>
      </c>
      <c r="E23" s="279">
        <v>222.989</v>
      </c>
      <c r="F23" s="279">
        <v>358.90699999999998</v>
      </c>
      <c r="G23" s="279">
        <v>220.19</v>
      </c>
      <c r="H23" s="157" t="s">
        <v>327</v>
      </c>
      <c r="J23" s="280"/>
    </row>
    <row r="24" spans="1:10" ht="14.1" customHeight="1" x14ac:dyDescent="0.2">
      <c r="A24" s="156" t="s">
        <v>145</v>
      </c>
      <c r="B24" s="279">
        <v>64.834999999999994</v>
      </c>
      <c r="C24" s="279">
        <v>81.84</v>
      </c>
      <c r="D24" s="279">
        <v>77.838999999999999</v>
      </c>
      <c r="E24" s="279">
        <v>97.018000000000001</v>
      </c>
      <c r="F24" s="279">
        <v>93.176000000000002</v>
      </c>
      <c r="G24" s="279">
        <v>111.874</v>
      </c>
      <c r="H24" s="157" t="s">
        <v>328</v>
      </c>
      <c r="J24" s="280"/>
    </row>
    <row r="25" spans="1:10" ht="14.1" customHeight="1" x14ac:dyDescent="0.2">
      <c r="A25" s="156" t="s">
        <v>146</v>
      </c>
      <c r="B25" s="279">
        <v>1593.5820000000001</v>
      </c>
      <c r="C25" s="279">
        <v>1093.248</v>
      </c>
      <c r="D25" s="279">
        <v>1382.106</v>
      </c>
      <c r="E25" s="279">
        <v>787.67399999999998</v>
      </c>
      <c r="F25" s="279">
        <v>1368.7719999999999</v>
      </c>
      <c r="G25" s="279">
        <v>769.20100000000002</v>
      </c>
      <c r="H25" s="157" t="s">
        <v>329</v>
      </c>
      <c r="J25" s="280"/>
    </row>
    <row r="26" spans="1:10" ht="14.1" customHeight="1" x14ac:dyDescent="0.2">
      <c r="A26" s="156" t="s">
        <v>147</v>
      </c>
      <c r="B26" s="279">
        <v>34.889000000000003</v>
      </c>
      <c r="C26" s="279">
        <v>45.326000000000001</v>
      </c>
      <c r="D26" s="279">
        <v>36.863999999999997</v>
      </c>
      <c r="E26" s="279">
        <v>49.167000000000002</v>
      </c>
      <c r="F26" s="279">
        <v>42.335000000000001</v>
      </c>
      <c r="G26" s="279">
        <v>54.734999999999999</v>
      </c>
      <c r="H26" s="157" t="s">
        <v>147</v>
      </c>
      <c r="J26" s="280"/>
    </row>
    <row r="27" spans="1:10" ht="14.1" customHeight="1" x14ac:dyDescent="0.2">
      <c r="A27" s="156" t="s">
        <v>148</v>
      </c>
      <c r="B27" s="279">
        <v>12918.807000000001</v>
      </c>
      <c r="C27" s="279">
        <v>10157.16</v>
      </c>
      <c r="D27" s="279">
        <v>13010.989</v>
      </c>
      <c r="E27" s="279">
        <v>10227.884</v>
      </c>
      <c r="F27" s="279">
        <v>13280.734</v>
      </c>
      <c r="G27" s="279">
        <v>10335.68</v>
      </c>
      <c r="H27" s="157" t="s">
        <v>330</v>
      </c>
      <c r="J27" s="280"/>
    </row>
    <row r="28" spans="1:10" ht="14.1" customHeight="1" x14ac:dyDescent="0.2">
      <c r="A28" s="156" t="s">
        <v>149</v>
      </c>
      <c r="B28" s="279">
        <v>2090.8000000000002</v>
      </c>
      <c r="C28" s="279">
        <v>1792.4</v>
      </c>
      <c r="D28" s="279">
        <v>2240.4</v>
      </c>
      <c r="E28" s="279">
        <v>1936.6</v>
      </c>
      <c r="F28" s="279">
        <v>2315.1999999999998</v>
      </c>
      <c r="G28" s="279">
        <v>2012.7</v>
      </c>
      <c r="H28" s="157" t="s">
        <v>331</v>
      </c>
      <c r="J28" s="280"/>
    </row>
    <row r="29" spans="1:10" ht="14.1" customHeight="1" x14ac:dyDescent="0.2">
      <c r="A29" s="156" t="s">
        <v>150</v>
      </c>
      <c r="B29" s="279">
        <v>5779.5249999999996</v>
      </c>
      <c r="C29" s="279">
        <v>4057.741</v>
      </c>
      <c r="D29" s="279">
        <v>5639.6090000000004</v>
      </c>
      <c r="E29" s="279">
        <v>3935.7669999999998</v>
      </c>
      <c r="F29" s="279">
        <v>6550.7269999999999</v>
      </c>
      <c r="G29" s="279">
        <v>3928.9639999999999</v>
      </c>
      <c r="H29" s="157" t="s">
        <v>332</v>
      </c>
      <c r="J29" s="280"/>
    </row>
    <row r="30" spans="1:10" ht="14.1" customHeight="1" x14ac:dyDescent="0.2">
      <c r="A30" s="156" t="s">
        <v>151</v>
      </c>
      <c r="B30" s="279">
        <v>1639.8620000000001</v>
      </c>
      <c r="C30" s="279">
        <v>1312.7660000000001</v>
      </c>
      <c r="D30" s="279">
        <v>1663.1559999999999</v>
      </c>
      <c r="E30" s="279">
        <v>1351.3510000000001</v>
      </c>
      <c r="F30" s="279">
        <v>1617.405</v>
      </c>
      <c r="G30" s="279">
        <v>1303.271</v>
      </c>
      <c r="H30" s="157" t="s">
        <v>333</v>
      </c>
      <c r="J30" s="280"/>
    </row>
    <row r="31" spans="1:10" ht="14.1" customHeight="1" x14ac:dyDescent="0.2">
      <c r="A31" s="156" t="s">
        <v>152</v>
      </c>
      <c r="B31" s="279">
        <v>1311.7840000000001</v>
      </c>
      <c r="C31" s="279">
        <v>1082.579</v>
      </c>
      <c r="D31" s="279">
        <v>1317.9169999999999</v>
      </c>
      <c r="E31" s="279">
        <v>1095.288</v>
      </c>
      <c r="F31" s="279">
        <v>1391.1469999999999</v>
      </c>
      <c r="G31" s="279">
        <v>1130.817</v>
      </c>
      <c r="H31" s="157" t="s">
        <v>334</v>
      </c>
      <c r="J31" s="280"/>
    </row>
    <row r="32" spans="1:10" ht="14.1" customHeight="1" x14ac:dyDescent="0.2">
      <c r="A32" s="156" t="s">
        <v>153</v>
      </c>
      <c r="B32" s="279">
        <v>3261.1759999999999</v>
      </c>
      <c r="C32" s="279">
        <v>2385.6060000000002</v>
      </c>
      <c r="D32" s="279">
        <v>3072.6019999999999</v>
      </c>
      <c r="E32" s="279">
        <v>2217.1909999999998</v>
      </c>
      <c r="F32" s="279">
        <v>2949.6280000000002</v>
      </c>
      <c r="G32" s="279">
        <v>2172.4940000000001</v>
      </c>
      <c r="H32" s="157" t="s">
        <v>335</v>
      </c>
      <c r="J32" s="280"/>
    </row>
    <row r="33" spans="1:10" ht="14.1" customHeight="1" x14ac:dyDescent="0.2">
      <c r="A33" s="156" t="s">
        <v>154</v>
      </c>
      <c r="B33" s="279">
        <v>1408.818</v>
      </c>
      <c r="C33" s="279">
        <v>1240.4749999999999</v>
      </c>
      <c r="D33" s="279">
        <v>1431.6880000000001</v>
      </c>
      <c r="E33" s="279">
        <v>1254.8900000000001</v>
      </c>
      <c r="F33" s="279">
        <v>1314.2249999999999</v>
      </c>
      <c r="G33" s="279">
        <v>1158.5329999999999</v>
      </c>
      <c r="H33" s="157" t="s">
        <v>336</v>
      </c>
      <c r="J33" s="280"/>
    </row>
    <row r="34" spans="1:10" ht="14.1" customHeight="1" x14ac:dyDescent="0.2">
      <c r="A34" s="156" t="s">
        <v>155</v>
      </c>
      <c r="B34" s="279">
        <v>821.01800000000003</v>
      </c>
      <c r="C34" s="279">
        <v>529.09</v>
      </c>
      <c r="D34" s="279">
        <v>832.82100000000003</v>
      </c>
      <c r="E34" s="279">
        <v>582.35</v>
      </c>
      <c r="F34" s="279">
        <v>1125.942</v>
      </c>
      <c r="G34" s="279">
        <v>779.19899999999996</v>
      </c>
      <c r="H34" s="157" t="s">
        <v>337</v>
      </c>
      <c r="J34" s="280"/>
    </row>
    <row r="35" spans="1:10" ht="14.1" customHeight="1" x14ac:dyDescent="0.2">
      <c r="A35" s="156" t="s">
        <v>156</v>
      </c>
      <c r="B35" s="279">
        <v>352.00799999999998</v>
      </c>
      <c r="C35" s="279">
        <v>258.23200000000003</v>
      </c>
      <c r="D35" s="279">
        <v>350.63099999999997</v>
      </c>
      <c r="E35" s="279">
        <v>286.226</v>
      </c>
      <c r="F35" s="279">
        <v>361.36900000000003</v>
      </c>
      <c r="G35" s="279">
        <v>303.04000000000002</v>
      </c>
      <c r="H35" s="157" t="s">
        <v>338</v>
      </c>
      <c r="J35" s="280"/>
    </row>
    <row r="36" spans="1:10" ht="14.1" customHeight="1" x14ac:dyDescent="0.2">
      <c r="A36" s="156" t="s">
        <v>157</v>
      </c>
      <c r="B36" s="279">
        <v>4383.0619999999999</v>
      </c>
      <c r="C36" s="279">
        <v>4497.66</v>
      </c>
      <c r="D36" s="279">
        <v>4634.0420000000004</v>
      </c>
      <c r="E36" s="279">
        <v>4814.2939999999999</v>
      </c>
      <c r="F36" s="279">
        <v>4904.5140000000001</v>
      </c>
      <c r="G36" s="279">
        <v>4994.049</v>
      </c>
      <c r="H36" s="157" t="s">
        <v>339</v>
      </c>
      <c r="J36" s="280"/>
    </row>
    <row r="37" spans="1:10" ht="14.1" customHeight="1" x14ac:dyDescent="0.2">
      <c r="A37" s="156" t="s">
        <v>158</v>
      </c>
      <c r="B37" s="279">
        <v>1385.723</v>
      </c>
      <c r="C37" s="279">
        <v>1142.4459999999999</v>
      </c>
      <c r="D37" s="279">
        <v>1433.1279999999999</v>
      </c>
      <c r="E37" s="279">
        <v>1229.0139999999999</v>
      </c>
      <c r="F37" s="279">
        <v>1463.6759999999999</v>
      </c>
      <c r="G37" s="279">
        <v>1291.194</v>
      </c>
      <c r="H37" s="157" t="s">
        <v>340</v>
      </c>
      <c r="J37" s="280"/>
    </row>
    <row r="38" spans="1:10" ht="9" customHeight="1" x14ac:dyDescent="0.2">
      <c r="A38" s="161"/>
      <c r="B38" s="282"/>
      <c r="C38" s="282"/>
      <c r="D38" s="282"/>
      <c r="E38" s="282"/>
      <c r="F38" s="282"/>
      <c r="G38" s="282"/>
      <c r="H38" s="162"/>
    </row>
    <row r="39" spans="1:10" x14ac:dyDescent="0.2">
      <c r="A39" s="357" t="s">
        <v>530</v>
      </c>
      <c r="B39" s="357"/>
      <c r="C39" s="357"/>
      <c r="D39" s="357"/>
      <c r="E39" s="357"/>
      <c r="F39" s="357"/>
      <c r="G39" s="357"/>
      <c r="H39" s="357"/>
    </row>
    <row r="40" spans="1:10" x14ac:dyDescent="0.2">
      <c r="A40" s="493" t="s">
        <v>557</v>
      </c>
      <c r="B40" s="493"/>
      <c r="C40" s="493"/>
      <c r="D40" s="493"/>
      <c r="E40" s="493"/>
      <c r="F40" s="493"/>
      <c r="G40" s="493"/>
      <c r="H40" s="493"/>
      <c r="J40" s="283"/>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31" zoomScaleNormal="100" zoomScaleSheetLayoutView="100" workbookViewId="0"/>
  </sheetViews>
  <sheetFormatPr defaultColWidth="9.140625" defaultRowHeight="14.25" x14ac:dyDescent="0.2"/>
  <cols>
    <col min="1" max="1" width="15.85546875" style="3" customWidth="1"/>
    <col min="2" max="7" width="9.140625" style="3" customWidth="1"/>
    <col min="8" max="8" width="16.42578125" style="3" customWidth="1"/>
    <col min="9" max="16384" width="9.140625" style="3"/>
  </cols>
  <sheetData>
    <row r="1" spans="1:15" ht="15" x14ac:dyDescent="0.25">
      <c r="A1" s="275" t="s">
        <v>308</v>
      </c>
      <c r="B1" s="142"/>
      <c r="C1" s="142"/>
      <c r="D1" s="142"/>
      <c r="E1" s="143"/>
      <c r="F1" s="144"/>
      <c r="G1" s="144"/>
      <c r="H1" s="276" t="s">
        <v>1</v>
      </c>
      <c r="J1" s="179" t="s">
        <v>424</v>
      </c>
    </row>
    <row r="2" spans="1:15" ht="9" customHeight="1" x14ac:dyDescent="0.2">
      <c r="A2" s="142"/>
      <c r="B2" s="142"/>
      <c r="C2" s="142"/>
      <c r="D2" s="142"/>
      <c r="E2" s="143"/>
      <c r="F2" s="144"/>
      <c r="G2" s="144"/>
      <c r="H2" s="145"/>
      <c r="K2" s="277"/>
      <c r="L2" s="278"/>
    </row>
    <row r="3" spans="1:15" x14ac:dyDescent="0.2">
      <c r="A3" s="142" t="s">
        <v>421</v>
      </c>
      <c r="B3" s="142"/>
      <c r="C3" s="142"/>
      <c r="D3" s="142"/>
      <c r="E3" s="142"/>
      <c r="F3" s="142"/>
      <c r="G3" s="142"/>
      <c r="H3" s="142"/>
    </row>
    <row r="4" spans="1:15" x14ac:dyDescent="0.2">
      <c r="A4" s="146" t="s">
        <v>416</v>
      </c>
      <c r="B4" s="147"/>
      <c r="C4" s="147"/>
      <c r="D4" s="147"/>
      <c r="E4" s="147"/>
      <c r="F4" s="147"/>
      <c r="G4" s="147"/>
      <c r="H4" s="147"/>
    </row>
    <row r="5" spans="1:15" x14ac:dyDescent="0.2">
      <c r="A5" s="148" t="s">
        <v>309</v>
      </c>
      <c r="B5" s="163"/>
      <c r="C5" s="163"/>
      <c r="D5" s="163"/>
      <c r="E5" s="163"/>
      <c r="F5" s="152"/>
      <c r="G5" s="152"/>
      <c r="H5" s="151" t="s">
        <v>310</v>
      </c>
    </row>
    <row r="6" spans="1:15" ht="14.25" customHeight="1" thickBot="1" x14ac:dyDescent="0.25">
      <c r="A6" s="494" t="s">
        <v>311</v>
      </c>
      <c r="B6" s="494"/>
      <c r="C6" s="152"/>
      <c r="D6" s="152"/>
      <c r="E6" s="152"/>
      <c r="F6" s="152"/>
      <c r="G6" s="152"/>
      <c r="H6" s="151" t="s">
        <v>312</v>
      </c>
    </row>
    <row r="7" spans="1:15" x14ac:dyDescent="0.2">
      <c r="A7" s="495" t="s">
        <v>419</v>
      </c>
      <c r="B7" s="498">
        <v>2010</v>
      </c>
      <c r="C7" s="499"/>
      <c r="D7" s="498">
        <v>2015</v>
      </c>
      <c r="E7" s="499"/>
      <c r="F7" s="498">
        <v>2020</v>
      </c>
      <c r="G7" s="500"/>
      <c r="H7" s="501" t="s">
        <v>420</v>
      </c>
    </row>
    <row r="8" spans="1:15" ht="15" customHeight="1" x14ac:dyDescent="0.2">
      <c r="A8" s="496"/>
      <c r="B8" s="153" t="s">
        <v>313</v>
      </c>
      <c r="C8" s="164" t="s">
        <v>314</v>
      </c>
      <c r="D8" s="153" t="s">
        <v>313</v>
      </c>
      <c r="E8" s="164" t="s">
        <v>314</v>
      </c>
      <c r="F8" s="153" t="s">
        <v>313</v>
      </c>
      <c r="G8" s="164" t="s">
        <v>314</v>
      </c>
      <c r="H8" s="502"/>
    </row>
    <row r="9" spans="1:15" ht="15" customHeight="1" thickBot="1" x14ac:dyDescent="0.25">
      <c r="A9" s="497"/>
      <c r="B9" s="165" t="s">
        <v>17</v>
      </c>
      <c r="C9" s="165" t="s">
        <v>18</v>
      </c>
      <c r="D9" s="165" t="s">
        <v>17</v>
      </c>
      <c r="E9" s="165" t="s">
        <v>18</v>
      </c>
      <c r="F9" s="165" t="s">
        <v>17</v>
      </c>
      <c r="G9" s="165" t="s">
        <v>18</v>
      </c>
      <c r="H9" s="503"/>
      <c r="K9" s="62"/>
    </row>
    <row r="10" spans="1:15" ht="14.1" customHeight="1" x14ac:dyDescent="0.2">
      <c r="A10" s="250" t="s">
        <v>527</v>
      </c>
      <c r="B10" s="173" t="s">
        <v>159</v>
      </c>
      <c r="C10" s="173" t="s">
        <v>159</v>
      </c>
      <c r="D10" s="173" t="s">
        <v>159</v>
      </c>
      <c r="E10" s="173" t="s">
        <v>159</v>
      </c>
      <c r="F10" s="173" t="s">
        <v>159</v>
      </c>
      <c r="G10" s="173" t="s">
        <v>159</v>
      </c>
      <c r="H10" s="177" t="s">
        <v>418</v>
      </c>
      <c r="K10" s="62"/>
    </row>
    <row r="11" spans="1:15" ht="14.1" customHeight="1" x14ac:dyDescent="0.2">
      <c r="A11" s="156" t="s">
        <v>132</v>
      </c>
      <c r="B11" s="279">
        <v>759.94799999999998</v>
      </c>
      <c r="C11" s="279">
        <v>955.09299999999996</v>
      </c>
      <c r="D11" s="279">
        <v>873.04300000000001</v>
      </c>
      <c r="E11" s="279">
        <v>1035.5260000000001</v>
      </c>
      <c r="F11" s="279">
        <v>1010.253</v>
      </c>
      <c r="G11" s="279">
        <v>1159.9580000000001</v>
      </c>
      <c r="H11" s="157" t="s">
        <v>315</v>
      </c>
      <c r="J11" s="280"/>
      <c r="K11" s="280"/>
      <c r="L11" s="280"/>
      <c r="M11" s="280"/>
      <c r="N11" s="280"/>
      <c r="O11" s="280"/>
    </row>
    <row r="12" spans="1:15" ht="14.1" customHeight="1" x14ac:dyDescent="0.2">
      <c r="A12" s="156" t="s">
        <v>133</v>
      </c>
      <c r="B12" s="279">
        <v>1074.1610000000001</v>
      </c>
      <c r="C12" s="279">
        <v>770.01400000000001</v>
      </c>
      <c r="D12" s="279">
        <v>1056.5</v>
      </c>
      <c r="E12" s="279">
        <v>746.29700000000003</v>
      </c>
      <c r="F12" s="279">
        <v>1042.6759999999999</v>
      </c>
      <c r="G12" s="279">
        <v>712.69200000000001</v>
      </c>
      <c r="H12" s="157" t="s">
        <v>316</v>
      </c>
      <c r="J12" s="280"/>
      <c r="K12" s="280"/>
      <c r="L12" s="280"/>
      <c r="M12" s="280"/>
      <c r="N12" s="280"/>
      <c r="O12" s="280"/>
    </row>
    <row r="13" spans="1:15" ht="14.1" customHeight="1" x14ac:dyDescent="0.2">
      <c r="A13" s="158" t="s">
        <v>134</v>
      </c>
      <c r="B13" s="281">
        <v>1456.318</v>
      </c>
      <c r="C13" s="281">
        <v>892.73699999999997</v>
      </c>
      <c r="D13" s="281">
        <v>1488.229</v>
      </c>
      <c r="E13" s="281">
        <v>970.45699999999999</v>
      </c>
      <c r="F13" s="281">
        <v>1475.13</v>
      </c>
      <c r="G13" s="281">
        <v>1058.309</v>
      </c>
      <c r="H13" s="159" t="s">
        <v>317</v>
      </c>
      <c r="J13" s="280"/>
      <c r="K13" s="280"/>
      <c r="L13" s="280"/>
      <c r="M13" s="280"/>
      <c r="N13" s="280"/>
      <c r="O13" s="280"/>
    </row>
    <row r="14" spans="1:15" ht="14.1" customHeight="1" x14ac:dyDescent="0.2">
      <c r="A14" s="156" t="s">
        <v>135</v>
      </c>
      <c r="B14" s="279">
        <v>625.71100000000001</v>
      </c>
      <c r="C14" s="279">
        <v>499.63900000000001</v>
      </c>
      <c r="D14" s="279">
        <v>667.44500000000005</v>
      </c>
      <c r="E14" s="279">
        <v>545.20299999999997</v>
      </c>
      <c r="F14" s="279">
        <v>654.59799999999996</v>
      </c>
      <c r="G14" s="279">
        <v>537.53800000000001</v>
      </c>
      <c r="H14" s="157" t="s">
        <v>318</v>
      </c>
      <c r="J14" s="280"/>
      <c r="K14" s="280"/>
      <c r="L14" s="280"/>
      <c r="M14" s="280"/>
      <c r="N14" s="280"/>
      <c r="O14" s="280"/>
    </row>
    <row r="15" spans="1:15" ht="14.1" customHeight="1" x14ac:dyDescent="0.2">
      <c r="A15" s="156" t="s">
        <v>136</v>
      </c>
      <c r="B15" s="279">
        <v>200.09899999999999</v>
      </c>
      <c r="C15" s="279">
        <v>100.82899999999999</v>
      </c>
      <c r="D15" s="279">
        <v>196.238</v>
      </c>
      <c r="E15" s="279">
        <v>111.072</v>
      </c>
      <c r="F15" s="279">
        <v>198.87</v>
      </c>
      <c r="G15" s="279">
        <v>114.90900000000001</v>
      </c>
      <c r="H15" s="157" t="s">
        <v>319</v>
      </c>
      <c r="J15" s="280"/>
      <c r="K15" s="280"/>
      <c r="L15" s="280"/>
      <c r="M15" s="280"/>
      <c r="N15" s="280"/>
      <c r="O15" s="280"/>
    </row>
    <row r="16" spans="1:15" ht="14.1" customHeight="1" x14ac:dyDescent="0.2">
      <c r="A16" s="156" t="s">
        <v>137</v>
      </c>
      <c r="B16" s="279">
        <v>650.58799999999997</v>
      </c>
      <c r="C16" s="279">
        <v>478.37799999999999</v>
      </c>
      <c r="D16" s="279">
        <v>722.12400000000002</v>
      </c>
      <c r="E16" s="279">
        <v>563.428</v>
      </c>
      <c r="F16" s="279">
        <v>774.18100000000004</v>
      </c>
      <c r="G16" s="279">
        <v>624.53099999999995</v>
      </c>
      <c r="H16" s="157" t="s">
        <v>320</v>
      </c>
      <c r="J16" s="280"/>
      <c r="K16" s="280"/>
      <c r="L16" s="280"/>
      <c r="M16" s="280"/>
      <c r="N16" s="280"/>
      <c r="O16" s="280"/>
    </row>
    <row r="17" spans="1:15" ht="14.1" customHeight="1" x14ac:dyDescent="0.2">
      <c r="A17" s="156" t="s">
        <v>138</v>
      </c>
      <c r="B17" s="279">
        <v>7810</v>
      </c>
      <c r="C17" s="279">
        <v>7380</v>
      </c>
      <c r="D17" s="279">
        <v>8353</v>
      </c>
      <c r="E17" s="279">
        <v>7729</v>
      </c>
      <c r="F17" s="279">
        <v>8965.7579999999998</v>
      </c>
      <c r="G17" s="279">
        <v>8006.35</v>
      </c>
      <c r="H17" s="157" t="s">
        <v>321</v>
      </c>
      <c r="J17" s="280"/>
      <c r="K17" s="280"/>
      <c r="L17" s="280"/>
      <c r="M17" s="280"/>
      <c r="N17" s="280"/>
      <c r="O17" s="280"/>
    </row>
    <row r="18" spans="1:15" ht="14.1" customHeight="1" x14ac:dyDescent="0.2">
      <c r="A18" s="156" t="s">
        <v>139</v>
      </c>
      <c r="B18" s="279">
        <v>366.17899999999997</v>
      </c>
      <c r="C18" s="279">
        <v>363.62400000000002</v>
      </c>
      <c r="D18" s="279">
        <v>406.72699999999998</v>
      </c>
      <c r="E18" s="279">
        <v>406.63400000000001</v>
      </c>
      <c r="F18" s="279">
        <v>434.99700000000001</v>
      </c>
      <c r="G18" s="279">
        <v>455.85899999999998</v>
      </c>
      <c r="H18" s="160" t="s">
        <v>322</v>
      </c>
      <c r="J18" s="280"/>
      <c r="K18" s="280"/>
      <c r="L18" s="280"/>
      <c r="M18" s="280"/>
      <c r="N18" s="280"/>
      <c r="O18" s="280"/>
    </row>
    <row r="19" spans="1:15" ht="14.1" customHeight="1" x14ac:dyDescent="0.2">
      <c r="A19" s="156" t="s">
        <v>140</v>
      </c>
      <c r="B19" s="279">
        <v>188.32400000000001</v>
      </c>
      <c r="C19" s="279">
        <v>281.50900000000001</v>
      </c>
      <c r="D19" s="279">
        <v>228.024</v>
      </c>
      <c r="E19" s="279">
        <v>334.75799999999998</v>
      </c>
      <c r="F19" s="279">
        <v>280.96199999999999</v>
      </c>
      <c r="G19" s="279">
        <v>387.565</v>
      </c>
      <c r="H19" s="160" t="s">
        <v>323</v>
      </c>
      <c r="J19" s="280"/>
      <c r="K19" s="280"/>
      <c r="L19" s="280"/>
      <c r="M19" s="280"/>
      <c r="N19" s="280"/>
      <c r="O19" s="280"/>
    </row>
    <row r="20" spans="1:15" ht="14.1" customHeight="1" x14ac:dyDescent="0.2">
      <c r="A20" s="156" t="s">
        <v>141</v>
      </c>
      <c r="B20" s="279">
        <v>6465.3789999999999</v>
      </c>
      <c r="C20" s="279">
        <v>6794.1120000000001</v>
      </c>
      <c r="D20" s="279">
        <v>6148.2659999999996</v>
      </c>
      <c r="E20" s="279">
        <v>6496.6049999999996</v>
      </c>
      <c r="F20" s="279">
        <v>5854.5379999999996</v>
      </c>
      <c r="G20" s="279">
        <v>6467.8969999999999</v>
      </c>
      <c r="H20" s="157" t="s">
        <v>324</v>
      </c>
      <c r="J20" s="280"/>
      <c r="K20" s="280"/>
      <c r="L20" s="280"/>
      <c r="M20" s="280"/>
      <c r="N20" s="280"/>
      <c r="O20" s="280"/>
    </row>
    <row r="21" spans="1:15" ht="14.1" customHeight="1" x14ac:dyDescent="0.2">
      <c r="A21" s="156" t="s">
        <v>142</v>
      </c>
      <c r="B21" s="279">
        <v>47.658000000000001</v>
      </c>
      <c r="C21" s="279">
        <v>58.261000000000003</v>
      </c>
      <c r="D21" s="279">
        <v>60.012</v>
      </c>
      <c r="E21" s="279">
        <v>68.531000000000006</v>
      </c>
      <c r="F21" s="279">
        <v>68.311999999999998</v>
      </c>
      <c r="G21" s="279">
        <v>75.450999999999993</v>
      </c>
      <c r="H21" s="157" t="s">
        <v>325</v>
      </c>
      <c r="J21" s="280"/>
      <c r="K21" s="280"/>
      <c r="L21" s="280"/>
      <c r="M21" s="280"/>
      <c r="N21" s="280"/>
      <c r="O21" s="280"/>
    </row>
    <row r="22" spans="1:15" ht="14.1" customHeight="1" x14ac:dyDescent="0.2">
      <c r="A22" s="156" t="s">
        <v>143</v>
      </c>
      <c r="B22" s="279">
        <v>473.67</v>
      </c>
      <c r="C22" s="279">
        <v>237.26599999999999</v>
      </c>
      <c r="D22" s="279">
        <v>472.13499999999999</v>
      </c>
      <c r="E22" s="279">
        <v>250.71199999999999</v>
      </c>
      <c r="F22" s="279">
        <v>455.77300000000002</v>
      </c>
      <c r="G22" s="279">
        <v>253.68299999999999</v>
      </c>
      <c r="H22" s="157" t="s">
        <v>326</v>
      </c>
      <c r="J22" s="280"/>
      <c r="K22" s="280"/>
      <c r="L22" s="280"/>
      <c r="M22" s="280"/>
      <c r="N22" s="280"/>
      <c r="O22" s="280"/>
    </row>
    <row r="23" spans="1:15" ht="14.1" customHeight="1" x14ac:dyDescent="0.2">
      <c r="A23" s="156" t="s">
        <v>144</v>
      </c>
      <c r="B23" s="279">
        <v>322.447</v>
      </c>
      <c r="C23" s="279">
        <v>171.05500000000001</v>
      </c>
      <c r="D23" s="279">
        <v>312.995</v>
      </c>
      <c r="E23" s="279">
        <v>168.90299999999999</v>
      </c>
      <c r="F23" s="279">
        <v>299.37900000000002</v>
      </c>
      <c r="G23" s="279">
        <v>163.875</v>
      </c>
      <c r="H23" s="157" t="s">
        <v>327</v>
      </c>
      <c r="J23" s="280"/>
      <c r="K23" s="280"/>
      <c r="L23" s="280"/>
      <c r="M23" s="280"/>
      <c r="N23" s="280"/>
      <c r="O23" s="280"/>
    </row>
    <row r="24" spans="1:15" ht="14.1" customHeight="1" x14ac:dyDescent="0.2">
      <c r="A24" s="156" t="s">
        <v>145</v>
      </c>
      <c r="B24" s="279">
        <v>27.061</v>
      </c>
      <c r="C24" s="279">
        <v>67.605000000000004</v>
      </c>
      <c r="D24" s="279">
        <v>38.055</v>
      </c>
      <c r="E24" s="279">
        <v>82.134</v>
      </c>
      <c r="F24" s="279">
        <v>52.677999999999997</v>
      </c>
      <c r="G24" s="279">
        <v>97.35</v>
      </c>
      <c r="H24" s="157" t="s">
        <v>328</v>
      </c>
      <c r="J24" s="280"/>
      <c r="K24" s="280"/>
      <c r="L24" s="280"/>
      <c r="M24" s="280"/>
      <c r="N24" s="280"/>
      <c r="O24" s="280"/>
    </row>
    <row r="25" spans="1:15" ht="14.1" customHeight="1" x14ac:dyDescent="0.2">
      <c r="A25" s="156" t="s">
        <v>146</v>
      </c>
      <c r="B25" s="279">
        <v>1234.8789999999999</v>
      </c>
      <c r="C25" s="279">
        <v>850.36400000000003</v>
      </c>
      <c r="D25" s="279">
        <v>1266.3579999999999</v>
      </c>
      <c r="E25" s="279">
        <v>748.30799999999999</v>
      </c>
      <c r="F25" s="279">
        <v>1290.559</v>
      </c>
      <c r="G25" s="279">
        <v>738.19899999999996</v>
      </c>
      <c r="H25" s="157" t="s">
        <v>329</v>
      </c>
      <c r="J25" s="280"/>
      <c r="K25" s="280"/>
      <c r="L25" s="280"/>
      <c r="M25" s="280"/>
      <c r="N25" s="280"/>
      <c r="O25" s="280"/>
    </row>
    <row r="26" spans="1:15" ht="14.1" customHeight="1" x14ac:dyDescent="0.2">
      <c r="A26" s="156" t="s">
        <v>147</v>
      </c>
      <c r="B26" s="279">
        <v>17.117000000000001</v>
      </c>
      <c r="C26" s="279">
        <v>39.06</v>
      </c>
      <c r="D26" s="279">
        <v>19.059999999999999</v>
      </c>
      <c r="E26" s="279">
        <v>44.247999999999998</v>
      </c>
      <c r="F26" s="279">
        <v>23.021999999999998</v>
      </c>
      <c r="G26" s="279">
        <v>50.021999999999998</v>
      </c>
      <c r="H26" s="157" t="s">
        <v>147</v>
      </c>
      <c r="J26" s="280"/>
      <c r="K26" s="280"/>
      <c r="L26" s="280"/>
      <c r="M26" s="280"/>
      <c r="N26" s="280"/>
      <c r="O26" s="280"/>
    </row>
    <row r="27" spans="1:15" ht="14.1" customHeight="1" x14ac:dyDescent="0.2">
      <c r="A27" s="156" t="s">
        <v>148</v>
      </c>
      <c r="B27" s="279">
        <v>10209.846</v>
      </c>
      <c r="C27" s="279">
        <v>8237.48</v>
      </c>
      <c r="D27" s="279">
        <v>10393.652</v>
      </c>
      <c r="E27" s="279">
        <v>8680.4339999999993</v>
      </c>
      <c r="F27" s="279">
        <v>10831.681</v>
      </c>
      <c r="G27" s="279">
        <v>8995.3860000000004</v>
      </c>
      <c r="H27" s="157" t="s">
        <v>330</v>
      </c>
      <c r="J27" s="280"/>
      <c r="K27" s="280"/>
      <c r="L27" s="280"/>
      <c r="M27" s="280"/>
      <c r="N27" s="280"/>
      <c r="O27" s="280"/>
    </row>
    <row r="28" spans="1:15" ht="14.1" customHeight="1" x14ac:dyDescent="0.2">
      <c r="A28" s="156" t="s">
        <v>149</v>
      </c>
      <c r="B28" s="279">
        <v>1623.3</v>
      </c>
      <c r="C28" s="279">
        <v>1352</v>
      </c>
      <c r="D28" s="279">
        <v>1823.3</v>
      </c>
      <c r="E28" s="279">
        <v>1549.8</v>
      </c>
      <c r="F28" s="279">
        <v>1882</v>
      </c>
      <c r="G28" s="279">
        <v>1632.7</v>
      </c>
      <c r="H28" s="157" t="s">
        <v>331</v>
      </c>
      <c r="J28" s="280"/>
      <c r="K28" s="280"/>
      <c r="L28" s="280"/>
      <c r="M28" s="280"/>
      <c r="N28" s="280"/>
      <c r="O28" s="280"/>
    </row>
    <row r="29" spans="1:15" ht="14.1" customHeight="1" x14ac:dyDescent="0.2">
      <c r="A29" s="156" t="s">
        <v>150</v>
      </c>
      <c r="B29" s="279">
        <v>3933.6129999999998</v>
      </c>
      <c r="C29" s="279">
        <v>2755.317</v>
      </c>
      <c r="D29" s="279">
        <v>3918.4650000000001</v>
      </c>
      <c r="E29" s="279">
        <v>2890.4749999999999</v>
      </c>
      <c r="F29" s="279">
        <v>4921.1220000000003</v>
      </c>
      <c r="G29" s="279">
        <v>3064.723</v>
      </c>
      <c r="H29" s="157" t="s">
        <v>332</v>
      </c>
      <c r="J29" s="280"/>
      <c r="K29" s="280"/>
      <c r="L29" s="280"/>
      <c r="M29" s="280"/>
      <c r="N29" s="280"/>
      <c r="O29" s="280"/>
    </row>
    <row r="30" spans="1:15" ht="14.1" customHeight="1" x14ac:dyDescent="0.2">
      <c r="A30" s="156" t="s">
        <v>151</v>
      </c>
      <c r="B30" s="279">
        <v>1142.0419999999999</v>
      </c>
      <c r="C30" s="279">
        <v>1051.8969999999999</v>
      </c>
      <c r="D30" s="279">
        <v>1203.1379999999999</v>
      </c>
      <c r="E30" s="279">
        <v>1116.694</v>
      </c>
      <c r="F30" s="279">
        <v>1215.665</v>
      </c>
      <c r="G30" s="279">
        <v>1122.029</v>
      </c>
      <c r="H30" s="157" t="s">
        <v>333</v>
      </c>
      <c r="J30" s="280"/>
      <c r="K30" s="280"/>
      <c r="L30" s="280"/>
      <c r="M30" s="280"/>
      <c r="N30" s="280"/>
      <c r="O30" s="280"/>
    </row>
    <row r="31" spans="1:15" ht="14.1" customHeight="1" x14ac:dyDescent="0.2">
      <c r="A31" s="156" t="s">
        <v>152</v>
      </c>
      <c r="B31" s="279">
        <v>901.54499999999996</v>
      </c>
      <c r="C31" s="279">
        <v>837.10799999999995</v>
      </c>
      <c r="D31" s="279">
        <v>986.63900000000001</v>
      </c>
      <c r="E31" s="279">
        <v>892.41399999999999</v>
      </c>
      <c r="F31" s="279">
        <v>1099.655</v>
      </c>
      <c r="G31" s="279">
        <v>960.61099999999999</v>
      </c>
      <c r="H31" s="157" t="s">
        <v>334</v>
      </c>
      <c r="J31" s="280"/>
      <c r="K31" s="280"/>
      <c r="L31" s="280"/>
      <c r="M31" s="280"/>
      <c r="N31" s="280"/>
      <c r="O31" s="280"/>
    </row>
    <row r="32" spans="1:15" ht="14.1" customHeight="1" x14ac:dyDescent="0.2">
      <c r="A32" s="156" t="s">
        <v>153</v>
      </c>
      <c r="B32" s="279">
        <v>2402.5990000000002</v>
      </c>
      <c r="C32" s="279">
        <v>1757.5429999999999</v>
      </c>
      <c r="D32" s="279">
        <v>2388.8159999999998</v>
      </c>
      <c r="E32" s="279">
        <v>1723.77</v>
      </c>
      <c r="F32" s="279">
        <v>2428.6219999999998</v>
      </c>
      <c r="G32" s="279">
        <v>1788.7570000000001</v>
      </c>
      <c r="H32" s="157" t="s">
        <v>335</v>
      </c>
      <c r="J32" s="280"/>
      <c r="K32" s="280"/>
      <c r="L32" s="280"/>
      <c r="M32" s="280"/>
      <c r="N32" s="280"/>
      <c r="O32" s="280"/>
    </row>
    <row r="33" spans="1:15" ht="14.1" customHeight="1" x14ac:dyDescent="0.2">
      <c r="A33" s="156" t="s">
        <v>154</v>
      </c>
      <c r="B33" s="279">
        <v>955.798</v>
      </c>
      <c r="C33" s="279">
        <v>1156.8920000000001</v>
      </c>
      <c r="D33" s="279">
        <v>982.71900000000005</v>
      </c>
      <c r="E33" s="279">
        <v>1169.3579999999999</v>
      </c>
      <c r="F33" s="279">
        <v>929.34799999999996</v>
      </c>
      <c r="G33" s="279">
        <v>1061.9939999999999</v>
      </c>
      <c r="H33" s="157" t="s">
        <v>336</v>
      </c>
      <c r="J33" s="280"/>
      <c r="K33" s="280"/>
      <c r="L33" s="280"/>
      <c r="M33" s="280"/>
      <c r="N33" s="280"/>
      <c r="O33" s="280"/>
    </row>
    <row r="34" spans="1:15" ht="14.1" customHeight="1" x14ac:dyDescent="0.2">
      <c r="A34" s="156" t="s">
        <v>155</v>
      </c>
      <c r="B34" s="279">
        <v>645.57299999999998</v>
      </c>
      <c r="C34" s="279">
        <v>356.72800000000001</v>
      </c>
      <c r="D34" s="279">
        <v>654.27</v>
      </c>
      <c r="E34" s="279">
        <v>424.11500000000001</v>
      </c>
      <c r="F34" s="279">
        <v>657.13400000000001</v>
      </c>
      <c r="G34" s="279">
        <v>566.46699999999998</v>
      </c>
      <c r="H34" s="157" t="s">
        <v>337</v>
      </c>
      <c r="J34" s="280"/>
      <c r="K34" s="280"/>
      <c r="L34" s="280"/>
      <c r="M34" s="280"/>
      <c r="N34" s="280"/>
      <c r="O34" s="280"/>
    </row>
    <row r="35" spans="1:15" ht="14.1" customHeight="1" x14ac:dyDescent="0.2">
      <c r="A35" s="156" t="s">
        <v>156</v>
      </c>
      <c r="B35" s="279">
        <v>251.94300000000001</v>
      </c>
      <c r="C35" s="279">
        <v>224.14500000000001</v>
      </c>
      <c r="D35" s="279">
        <v>257.26100000000002</v>
      </c>
      <c r="E35" s="279">
        <v>255.589</v>
      </c>
      <c r="F35" s="279">
        <v>274.35899999999998</v>
      </c>
      <c r="G35" s="279">
        <v>283.86500000000001</v>
      </c>
      <c r="H35" s="157" t="s">
        <v>338</v>
      </c>
      <c r="J35" s="280"/>
      <c r="K35" s="280"/>
      <c r="L35" s="280"/>
      <c r="M35" s="280"/>
      <c r="N35" s="280"/>
      <c r="O35" s="280"/>
    </row>
    <row r="36" spans="1:15" ht="14.1" customHeight="1" x14ac:dyDescent="0.2">
      <c r="A36" s="156" t="s">
        <v>157</v>
      </c>
      <c r="B36" s="279">
        <v>2226.9989999999998</v>
      </c>
      <c r="C36" s="279">
        <v>3562.8760000000002</v>
      </c>
      <c r="D36" s="279">
        <v>2465.623</v>
      </c>
      <c r="E36" s="279">
        <v>3840.877</v>
      </c>
      <c r="F36" s="279">
        <v>2803.422</v>
      </c>
      <c r="G36" s="279">
        <v>4035.116</v>
      </c>
      <c r="H36" s="157" t="s">
        <v>339</v>
      </c>
      <c r="J36" s="280"/>
      <c r="K36" s="280"/>
      <c r="L36" s="280"/>
      <c r="M36" s="280"/>
      <c r="N36" s="280"/>
      <c r="O36" s="280"/>
    </row>
    <row r="37" spans="1:15" ht="14.1" customHeight="1" x14ac:dyDescent="0.2">
      <c r="A37" s="156" t="s">
        <v>158</v>
      </c>
      <c r="B37" s="279">
        <v>1084.596</v>
      </c>
      <c r="C37" s="279">
        <v>935.95500000000004</v>
      </c>
      <c r="D37" s="279">
        <v>1198.9870000000001</v>
      </c>
      <c r="E37" s="279">
        <v>1064.3040000000001</v>
      </c>
      <c r="F37" s="279">
        <v>1283.4960000000001</v>
      </c>
      <c r="G37" s="279">
        <v>1158.8579999999999</v>
      </c>
      <c r="H37" s="157" t="s">
        <v>340</v>
      </c>
      <c r="J37" s="280"/>
      <c r="K37" s="280"/>
      <c r="L37" s="280"/>
      <c r="M37" s="280"/>
      <c r="N37" s="280"/>
      <c r="O37" s="280"/>
    </row>
    <row r="38" spans="1:15" ht="12.75" customHeight="1" x14ac:dyDescent="0.2">
      <c r="A38" s="161"/>
      <c r="B38" s="282"/>
      <c r="C38" s="282"/>
      <c r="D38" s="282"/>
      <c r="E38" s="282"/>
      <c r="F38" s="282"/>
      <c r="G38" s="282"/>
      <c r="H38" s="162"/>
    </row>
    <row r="39" spans="1:15" x14ac:dyDescent="0.2">
      <c r="A39" s="357" t="s">
        <v>531</v>
      </c>
      <c r="B39" s="357"/>
      <c r="C39" s="357"/>
      <c r="D39" s="357"/>
      <c r="E39" s="357"/>
      <c r="F39" s="357"/>
      <c r="G39" s="357"/>
      <c r="H39" s="357"/>
    </row>
    <row r="40" spans="1:15" x14ac:dyDescent="0.2">
      <c r="A40" s="493" t="s">
        <v>556</v>
      </c>
      <c r="B40" s="493"/>
      <c r="C40" s="493"/>
      <c r="D40" s="493"/>
      <c r="E40" s="493"/>
      <c r="F40" s="493"/>
      <c r="G40" s="493"/>
      <c r="H40" s="493"/>
      <c r="J40" s="283"/>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zoomScaleNormal="100" zoomScaleSheetLayoutView="100" workbookViewId="0"/>
  </sheetViews>
  <sheetFormatPr defaultColWidth="9.140625" defaultRowHeight="14.25" x14ac:dyDescent="0.2"/>
  <cols>
    <col min="1" max="1" width="15.85546875" style="3" customWidth="1"/>
    <col min="2" max="7" width="9.140625" style="3" customWidth="1"/>
    <col min="8" max="8" width="16.42578125" style="3" customWidth="1"/>
    <col min="9" max="16384" width="9.140625" style="3"/>
  </cols>
  <sheetData>
    <row r="1" spans="1:18" ht="15" customHeight="1" x14ac:dyDescent="0.25">
      <c r="A1" s="275" t="s">
        <v>308</v>
      </c>
      <c r="B1" s="142"/>
      <c r="C1" s="142"/>
      <c r="D1" s="142"/>
      <c r="E1" s="143"/>
      <c r="F1" s="144"/>
      <c r="G1" s="144"/>
      <c r="H1" s="276" t="s">
        <v>1</v>
      </c>
      <c r="J1" s="179" t="s">
        <v>424</v>
      </c>
    </row>
    <row r="2" spans="1:18" ht="9" customHeight="1" x14ac:dyDescent="0.2">
      <c r="A2" s="142"/>
      <c r="B2" s="142"/>
      <c r="C2" s="142"/>
      <c r="D2" s="142"/>
      <c r="E2" s="143"/>
      <c r="F2" s="144"/>
      <c r="G2" s="144"/>
      <c r="H2" s="145"/>
      <c r="K2" s="277"/>
      <c r="L2" s="278"/>
    </row>
    <row r="3" spans="1:18" ht="15" customHeight="1" x14ac:dyDescent="0.2">
      <c r="A3" s="142" t="s">
        <v>422</v>
      </c>
      <c r="B3" s="142"/>
      <c r="C3" s="142"/>
      <c r="D3" s="142"/>
      <c r="E3" s="142"/>
      <c r="F3" s="142"/>
      <c r="G3" s="142"/>
      <c r="H3" s="142"/>
    </row>
    <row r="4" spans="1:18" ht="15" customHeight="1" x14ac:dyDescent="0.2">
      <c r="A4" s="146" t="s">
        <v>417</v>
      </c>
      <c r="B4" s="147"/>
      <c r="C4" s="147"/>
      <c r="D4" s="147"/>
      <c r="E4" s="147"/>
      <c r="F4" s="147"/>
      <c r="G4" s="147"/>
      <c r="H4" s="147"/>
    </row>
    <row r="5" spans="1:18" ht="15" customHeight="1" x14ac:dyDescent="0.2">
      <c r="A5" s="148" t="s">
        <v>309</v>
      </c>
      <c r="B5" s="163"/>
      <c r="C5" s="163"/>
      <c r="D5" s="163"/>
      <c r="E5" s="163"/>
      <c r="F5" s="152"/>
      <c r="G5" s="152"/>
      <c r="H5" s="151" t="s">
        <v>310</v>
      </c>
    </row>
    <row r="6" spans="1:18" ht="15" customHeight="1" thickBot="1" x14ac:dyDescent="0.25">
      <c r="A6" s="494" t="s">
        <v>311</v>
      </c>
      <c r="B6" s="494"/>
      <c r="C6" s="152"/>
      <c r="D6" s="152"/>
      <c r="E6" s="152"/>
      <c r="F6" s="152"/>
      <c r="G6" s="152"/>
      <c r="H6" s="151" t="s">
        <v>312</v>
      </c>
    </row>
    <row r="7" spans="1:18" ht="15" customHeight="1" x14ac:dyDescent="0.2">
      <c r="A7" s="495" t="s">
        <v>419</v>
      </c>
      <c r="B7" s="498">
        <v>2010</v>
      </c>
      <c r="C7" s="499"/>
      <c r="D7" s="498">
        <v>2015</v>
      </c>
      <c r="E7" s="499"/>
      <c r="F7" s="498">
        <v>2020</v>
      </c>
      <c r="G7" s="500"/>
      <c r="H7" s="501" t="s">
        <v>420</v>
      </c>
    </row>
    <row r="8" spans="1:18" ht="15" customHeight="1" x14ac:dyDescent="0.2">
      <c r="A8" s="496"/>
      <c r="B8" s="153" t="s">
        <v>313</v>
      </c>
      <c r="C8" s="164" t="s">
        <v>314</v>
      </c>
      <c r="D8" s="153" t="s">
        <v>313</v>
      </c>
      <c r="E8" s="164" t="s">
        <v>314</v>
      </c>
      <c r="F8" s="153" t="s">
        <v>313</v>
      </c>
      <c r="G8" s="164" t="s">
        <v>314</v>
      </c>
      <c r="H8" s="502"/>
    </row>
    <row r="9" spans="1:18" ht="15" thickBot="1" x14ac:dyDescent="0.25">
      <c r="A9" s="497"/>
      <c r="B9" s="165" t="s">
        <v>17</v>
      </c>
      <c r="C9" s="165" t="s">
        <v>18</v>
      </c>
      <c r="D9" s="165" t="s">
        <v>17</v>
      </c>
      <c r="E9" s="165" t="s">
        <v>18</v>
      </c>
      <c r="F9" s="165" t="s">
        <v>17</v>
      </c>
      <c r="G9" s="165" t="s">
        <v>18</v>
      </c>
      <c r="H9" s="503"/>
    </row>
    <row r="10" spans="1:18" ht="14.1" customHeight="1" x14ac:dyDescent="0.2">
      <c r="A10" s="178" t="s">
        <v>528</v>
      </c>
      <c r="B10" s="173" t="s">
        <v>159</v>
      </c>
      <c r="C10" s="173" t="s">
        <v>159</v>
      </c>
      <c r="D10" s="173" t="s">
        <v>159</v>
      </c>
      <c r="E10" s="173" t="s">
        <v>159</v>
      </c>
      <c r="F10" s="173" t="s">
        <v>159</v>
      </c>
      <c r="G10" s="173" t="s">
        <v>159</v>
      </c>
      <c r="H10" s="177" t="s">
        <v>418</v>
      </c>
      <c r="L10" s="174"/>
      <c r="M10" s="175"/>
      <c r="N10" s="176"/>
      <c r="O10" s="176"/>
      <c r="P10" s="176"/>
      <c r="Q10" s="176"/>
      <c r="R10" s="177"/>
    </row>
    <row r="11" spans="1:18" ht="14.1" customHeight="1" x14ac:dyDescent="0.2">
      <c r="A11" s="156" t="s">
        <v>132</v>
      </c>
      <c r="B11" s="284">
        <v>286.26900000000001</v>
      </c>
      <c r="C11" s="284">
        <v>282.91000000000003</v>
      </c>
      <c r="D11" s="284">
        <v>353.26900000000001</v>
      </c>
      <c r="E11" s="284">
        <v>319.57499999999999</v>
      </c>
      <c r="F11" s="284">
        <v>419.60199999999998</v>
      </c>
      <c r="G11" s="284">
        <v>378.79899999999998</v>
      </c>
      <c r="H11" s="157" t="s">
        <v>315</v>
      </c>
      <c r="I11" s="285"/>
      <c r="J11" s="285"/>
      <c r="K11" s="280"/>
      <c r="L11" s="280"/>
      <c r="M11" s="280"/>
      <c r="N11" s="280"/>
      <c r="O11" s="280"/>
    </row>
    <row r="12" spans="1:18" ht="14.1" customHeight="1" x14ac:dyDescent="0.2">
      <c r="A12" s="156" t="s">
        <v>133</v>
      </c>
      <c r="B12" s="284">
        <v>121.505</v>
      </c>
      <c r="C12" s="284">
        <v>147.79400000000001</v>
      </c>
      <c r="D12" s="284">
        <v>125.792</v>
      </c>
      <c r="E12" s="284">
        <v>153.25700000000001</v>
      </c>
      <c r="F12" s="284">
        <v>116.717</v>
      </c>
      <c r="G12" s="284">
        <v>137.233</v>
      </c>
      <c r="H12" s="157" t="s">
        <v>316</v>
      </c>
      <c r="I12" s="285"/>
      <c r="J12" s="285"/>
      <c r="K12" s="280"/>
      <c r="L12" s="280"/>
      <c r="M12" s="280"/>
      <c r="N12" s="280"/>
      <c r="O12" s="280"/>
    </row>
    <row r="13" spans="1:18" ht="14.1" customHeight="1" x14ac:dyDescent="0.2">
      <c r="A13" s="158" t="s">
        <v>134</v>
      </c>
      <c r="B13" s="286">
        <v>192.88499999999999</v>
      </c>
      <c r="C13" s="286">
        <v>236.44</v>
      </c>
      <c r="D13" s="286">
        <v>186.24199999999999</v>
      </c>
      <c r="E13" s="286">
        <v>208.09100000000001</v>
      </c>
      <c r="F13" s="286">
        <v>188.27699999999999</v>
      </c>
      <c r="G13" s="286">
        <v>192.00700000000001</v>
      </c>
      <c r="H13" s="159" t="s">
        <v>317</v>
      </c>
      <c r="I13" s="285"/>
      <c r="J13" s="285"/>
      <c r="K13" s="280"/>
      <c r="L13" s="280"/>
      <c r="M13" s="280"/>
      <c r="N13" s="280"/>
      <c r="O13" s="280"/>
    </row>
    <row r="14" spans="1:18" ht="14.1" customHeight="1" x14ac:dyDescent="0.2">
      <c r="A14" s="156" t="s">
        <v>135</v>
      </c>
      <c r="B14" s="284">
        <v>153.75899999999999</v>
      </c>
      <c r="C14" s="284">
        <v>125.559</v>
      </c>
      <c r="D14" s="284">
        <v>136.50299999999999</v>
      </c>
      <c r="E14" s="284">
        <v>113.133</v>
      </c>
      <c r="F14" s="284">
        <v>141.506</v>
      </c>
      <c r="G14" s="284">
        <v>118.696</v>
      </c>
      <c r="H14" s="157" t="s">
        <v>318</v>
      </c>
      <c r="I14" s="285"/>
      <c r="J14" s="285"/>
      <c r="K14" s="280"/>
      <c r="L14" s="280"/>
      <c r="M14" s="280"/>
      <c r="N14" s="280"/>
      <c r="O14" s="280"/>
    </row>
    <row r="15" spans="1:18" ht="14.1" customHeight="1" x14ac:dyDescent="0.2">
      <c r="A15" s="156" t="s">
        <v>136</v>
      </c>
      <c r="B15" s="284">
        <v>41.744999999999997</v>
      </c>
      <c r="C15" s="284">
        <v>43.969000000000001</v>
      </c>
      <c r="D15" s="284">
        <v>52.658000000000001</v>
      </c>
      <c r="E15" s="284">
        <v>49.222999999999999</v>
      </c>
      <c r="F15" s="284">
        <v>54.948</v>
      </c>
      <c r="G15" s="284">
        <v>51.481999999999999</v>
      </c>
      <c r="H15" s="157" t="s">
        <v>319</v>
      </c>
      <c r="I15" s="285"/>
      <c r="J15" s="285"/>
      <c r="K15" s="280"/>
      <c r="L15" s="280"/>
      <c r="M15" s="280"/>
      <c r="N15" s="280"/>
      <c r="O15" s="280"/>
    </row>
    <row r="16" spans="1:18" ht="14.1" customHeight="1" x14ac:dyDescent="0.2">
      <c r="A16" s="156" t="s">
        <v>137</v>
      </c>
      <c r="B16" s="284">
        <v>127.398</v>
      </c>
      <c r="C16" s="284">
        <v>139.85</v>
      </c>
      <c r="D16" s="284">
        <v>107.71899999999999</v>
      </c>
      <c r="E16" s="284">
        <v>114.233</v>
      </c>
      <c r="F16" s="284">
        <v>96.046999999999997</v>
      </c>
      <c r="G16" s="284">
        <v>97.581999999999994</v>
      </c>
      <c r="H16" s="157" t="s">
        <v>320</v>
      </c>
      <c r="I16" s="285"/>
      <c r="J16" s="285"/>
      <c r="K16" s="280"/>
      <c r="L16" s="280"/>
      <c r="M16" s="280"/>
      <c r="N16" s="280"/>
      <c r="O16" s="280"/>
    </row>
    <row r="17" spans="1:15" ht="14.1" customHeight="1" x14ac:dyDescent="0.2">
      <c r="A17" s="156" t="s">
        <v>138</v>
      </c>
      <c r="B17" s="284">
        <v>902</v>
      </c>
      <c r="C17" s="284">
        <v>1591</v>
      </c>
      <c r="D17" s="284">
        <v>974.79499999999996</v>
      </c>
      <c r="E17" s="284">
        <v>1535.84</v>
      </c>
      <c r="F17" s="284">
        <v>1617.422</v>
      </c>
      <c r="G17" s="284">
        <v>2156.0790000000002</v>
      </c>
      <c r="H17" s="157" t="s">
        <v>321</v>
      </c>
      <c r="I17" s="285"/>
      <c r="J17" s="285"/>
      <c r="K17" s="280"/>
      <c r="L17" s="280"/>
      <c r="M17" s="280"/>
      <c r="N17" s="280"/>
      <c r="O17" s="280"/>
    </row>
    <row r="18" spans="1:15" ht="14.1" customHeight="1" x14ac:dyDescent="0.2">
      <c r="A18" s="156" t="s">
        <v>139</v>
      </c>
      <c r="B18" s="284">
        <v>49.594999999999999</v>
      </c>
      <c r="C18" s="284">
        <v>169.83699999999999</v>
      </c>
      <c r="D18" s="284">
        <v>32.012</v>
      </c>
      <c r="E18" s="284">
        <v>137.501</v>
      </c>
      <c r="F18" s="284">
        <v>17.198</v>
      </c>
      <c r="G18" s="284">
        <v>99.414000000000001</v>
      </c>
      <c r="H18" s="160" t="s">
        <v>322</v>
      </c>
      <c r="I18" s="285"/>
      <c r="J18" s="285"/>
      <c r="K18" s="280"/>
      <c r="L18" s="280"/>
      <c r="M18" s="280"/>
      <c r="N18" s="280"/>
      <c r="O18" s="280"/>
    </row>
    <row r="19" spans="1:15" ht="14.1" customHeight="1" x14ac:dyDescent="0.2">
      <c r="A19" s="156" t="s">
        <v>140</v>
      </c>
      <c r="B19" s="284">
        <v>68.421000000000006</v>
      </c>
      <c r="C19" s="284">
        <v>84.941000000000003</v>
      </c>
      <c r="D19" s="284">
        <v>80.685000000000002</v>
      </c>
      <c r="E19" s="284">
        <v>94.813000000000002</v>
      </c>
      <c r="F19" s="284">
        <v>101.99299999999999</v>
      </c>
      <c r="G19" s="284">
        <v>110.892</v>
      </c>
      <c r="H19" s="160" t="s">
        <v>323</v>
      </c>
      <c r="I19" s="285"/>
      <c r="J19" s="285"/>
      <c r="K19" s="280"/>
      <c r="L19" s="280"/>
      <c r="M19" s="280"/>
      <c r="N19" s="280"/>
      <c r="O19" s="280"/>
    </row>
    <row r="20" spans="1:15" ht="14.1" customHeight="1" x14ac:dyDescent="0.2">
      <c r="A20" s="156" t="s">
        <v>141</v>
      </c>
      <c r="B20" s="284">
        <v>629.14200000000005</v>
      </c>
      <c r="C20" s="284">
        <v>921.47500000000002</v>
      </c>
      <c r="D20" s="284">
        <v>597.68899999999996</v>
      </c>
      <c r="E20" s="284">
        <v>865.44</v>
      </c>
      <c r="F20" s="284">
        <v>681.48</v>
      </c>
      <c r="G20" s="284">
        <v>941.54200000000003</v>
      </c>
      <c r="H20" s="157" t="s">
        <v>324</v>
      </c>
      <c r="I20" s="285"/>
      <c r="J20" s="285"/>
      <c r="K20" s="280"/>
      <c r="L20" s="280"/>
      <c r="M20" s="280"/>
      <c r="N20" s="280"/>
      <c r="O20" s="280"/>
    </row>
    <row r="21" spans="1:15" ht="14.1" customHeight="1" x14ac:dyDescent="0.2">
      <c r="A21" s="156" t="s">
        <v>142</v>
      </c>
      <c r="B21" s="284">
        <v>3.1190000000000002</v>
      </c>
      <c r="C21" s="284">
        <v>6.1120000000000001</v>
      </c>
      <c r="D21" s="284">
        <v>3.206</v>
      </c>
      <c r="E21" s="284">
        <v>5.8879999999999999</v>
      </c>
      <c r="F21" s="284">
        <v>5.6280000000000001</v>
      </c>
      <c r="G21" s="284">
        <v>9.5380000000000003</v>
      </c>
      <c r="H21" s="157" t="s">
        <v>325</v>
      </c>
      <c r="I21" s="285"/>
      <c r="J21" s="285"/>
      <c r="K21" s="280"/>
      <c r="L21" s="280"/>
      <c r="M21" s="280"/>
      <c r="N21" s="280"/>
      <c r="O21" s="280"/>
    </row>
    <row r="22" spans="1:15" ht="14.1" customHeight="1" x14ac:dyDescent="0.2">
      <c r="A22" s="156" t="s">
        <v>143</v>
      </c>
      <c r="B22" s="284">
        <v>84.692999999999998</v>
      </c>
      <c r="C22" s="284">
        <v>93.117999999999995</v>
      </c>
      <c r="D22" s="284">
        <v>79.010999999999996</v>
      </c>
      <c r="E22" s="284">
        <v>87.837999999999994</v>
      </c>
      <c r="F22" s="284">
        <v>77.078999999999994</v>
      </c>
      <c r="G22" s="284">
        <v>83.599000000000004</v>
      </c>
      <c r="H22" s="157" t="s">
        <v>326</v>
      </c>
      <c r="I22" s="285"/>
      <c r="J22" s="285"/>
      <c r="K22" s="280"/>
      <c r="L22" s="280"/>
      <c r="M22" s="280"/>
      <c r="N22" s="280"/>
      <c r="O22" s="280"/>
    </row>
    <row r="23" spans="1:15" ht="14.1" customHeight="1" x14ac:dyDescent="0.2">
      <c r="A23" s="156" t="s">
        <v>144</v>
      </c>
      <c r="B23" s="284">
        <v>39.981000000000002</v>
      </c>
      <c r="C23" s="284">
        <v>45.859000000000002</v>
      </c>
      <c r="D23" s="284">
        <v>45.935000000000002</v>
      </c>
      <c r="E23" s="284">
        <v>50.383000000000003</v>
      </c>
      <c r="F23" s="284">
        <v>49.374000000000002</v>
      </c>
      <c r="G23" s="284">
        <v>52.822000000000003</v>
      </c>
      <c r="H23" s="157" t="s">
        <v>327</v>
      </c>
      <c r="I23" s="285"/>
      <c r="J23" s="285"/>
      <c r="K23" s="280"/>
      <c r="L23" s="280"/>
      <c r="M23" s="280"/>
      <c r="N23" s="280"/>
      <c r="O23" s="280"/>
    </row>
    <row r="24" spans="1:15" ht="14.1" customHeight="1" x14ac:dyDescent="0.2">
      <c r="A24" s="156" t="s">
        <v>145</v>
      </c>
      <c r="B24" s="284">
        <v>6.82</v>
      </c>
      <c r="C24" s="284">
        <v>11.132999999999999</v>
      </c>
      <c r="D24" s="284">
        <v>7.4189999999999996</v>
      </c>
      <c r="E24" s="284">
        <v>11.055999999999999</v>
      </c>
      <c r="F24" s="284">
        <v>7.5960000000000001</v>
      </c>
      <c r="G24" s="284">
        <v>10.504</v>
      </c>
      <c r="H24" s="157" t="s">
        <v>328</v>
      </c>
      <c r="I24" s="285"/>
      <c r="J24" s="285"/>
      <c r="K24" s="280"/>
      <c r="L24" s="280"/>
      <c r="M24" s="280"/>
      <c r="N24" s="280"/>
      <c r="O24" s="280"/>
    </row>
    <row r="25" spans="1:15" ht="14.1" customHeight="1" x14ac:dyDescent="0.2">
      <c r="A25" s="156" t="s">
        <v>146</v>
      </c>
      <c r="B25" s="284">
        <v>184.02799999999999</v>
      </c>
      <c r="C25" s="284">
        <v>178.096</v>
      </c>
      <c r="D25" s="287" t="s">
        <v>159</v>
      </c>
      <c r="E25" s="287" t="s">
        <v>159</v>
      </c>
      <c r="F25" s="287" t="s">
        <v>159</v>
      </c>
      <c r="G25" s="287" t="s">
        <v>159</v>
      </c>
      <c r="H25" s="157" t="s">
        <v>329</v>
      </c>
      <c r="I25" s="285"/>
      <c r="J25" s="285"/>
      <c r="K25" s="280"/>
      <c r="L25" s="280"/>
      <c r="M25" s="280"/>
      <c r="N25" s="280"/>
      <c r="O25" s="280"/>
    </row>
    <row r="26" spans="1:15" ht="14.1" customHeight="1" x14ac:dyDescent="0.2">
      <c r="A26" s="156" t="s">
        <v>147</v>
      </c>
      <c r="B26" s="284">
        <v>2.6659999999999999</v>
      </c>
      <c r="C26" s="284">
        <v>5.75</v>
      </c>
      <c r="D26" s="284">
        <v>2.7519999999999998</v>
      </c>
      <c r="E26" s="284">
        <v>4.92</v>
      </c>
      <c r="F26" s="284">
        <v>3.2120000000000002</v>
      </c>
      <c r="G26" s="284">
        <v>4.5659999999999998</v>
      </c>
      <c r="H26" s="157" t="s">
        <v>147</v>
      </c>
      <c r="I26" s="285"/>
      <c r="J26" s="285"/>
      <c r="K26" s="280"/>
      <c r="L26" s="280"/>
      <c r="M26" s="280"/>
      <c r="N26" s="280"/>
      <c r="O26" s="280"/>
    </row>
    <row r="27" spans="1:15" ht="14.1" customHeight="1" x14ac:dyDescent="0.2">
      <c r="A27" s="156" t="s">
        <v>148</v>
      </c>
      <c r="B27" s="284">
        <v>949.649</v>
      </c>
      <c r="C27" s="284">
        <v>1156.9770000000001</v>
      </c>
      <c r="D27" s="284">
        <v>1083.5060000000001</v>
      </c>
      <c r="E27" s="284">
        <v>1172.0050000000001</v>
      </c>
      <c r="F27" s="284">
        <v>1120.9570000000001</v>
      </c>
      <c r="G27" s="284">
        <v>1098.4880000000001</v>
      </c>
      <c r="H27" s="157" t="s">
        <v>330</v>
      </c>
      <c r="I27" s="285"/>
      <c r="J27" s="285"/>
      <c r="K27" s="280"/>
      <c r="L27" s="280"/>
      <c r="M27" s="280"/>
      <c r="N27" s="280"/>
      <c r="O27" s="280"/>
    </row>
    <row r="28" spans="1:15" ht="14.1" customHeight="1" x14ac:dyDescent="0.2">
      <c r="A28" s="156" t="s">
        <v>149</v>
      </c>
      <c r="B28" s="284">
        <v>385.3</v>
      </c>
      <c r="C28" s="284">
        <v>424.2</v>
      </c>
      <c r="D28" s="284">
        <v>385.2</v>
      </c>
      <c r="E28" s="284">
        <v>382.6</v>
      </c>
      <c r="F28" s="284">
        <v>410.5</v>
      </c>
      <c r="G28" s="284">
        <v>377.1</v>
      </c>
      <c r="H28" s="157" t="s">
        <v>331</v>
      </c>
      <c r="I28" s="285"/>
      <c r="J28" s="285"/>
      <c r="K28" s="280"/>
      <c r="L28" s="280"/>
      <c r="M28" s="280"/>
      <c r="N28" s="280"/>
      <c r="O28" s="280"/>
    </row>
    <row r="29" spans="1:15" ht="14.1" customHeight="1" x14ac:dyDescent="0.2">
      <c r="A29" s="156" t="s">
        <v>150</v>
      </c>
      <c r="B29" s="284">
        <v>583.69799999999998</v>
      </c>
      <c r="C29" s="284">
        <v>999.62699999999995</v>
      </c>
      <c r="D29" s="284">
        <v>466.488</v>
      </c>
      <c r="E29" s="284">
        <v>835.91300000000001</v>
      </c>
      <c r="F29" s="284">
        <v>343.93700000000001</v>
      </c>
      <c r="G29" s="284">
        <v>660.51099999999997</v>
      </c>
      <c r="H29" s="157" t="s">
        <v>332</v>
      </c>
      <c r="I29" s="285"/>
      <c r="J29" s="285"/>
      <c r="K29" s="280"/>
      <c r="L29" s="280"/>
      <c r="M29" s="280"/>
      <c r="N29" s="280"/>
      <c r="O29" s="280"/>
    </row>
    <row r="30" spans="1:15" ht="14.1" customHeight="1" x14ac:dyDescent="0.2">
      <c r="A30" s="156" t="s">
        <v>151</v>
      </c>
      <c r="B30" s="284">
        <v>189.68700000000001</v>
      </c>
      <c r="C30" s="284">
        <v>204.04400000000001</v>
      </c>
      <c r="D30" s="284">
        <v>158.929</v>
      </c>
      <c r="E30" s="284">
        <v>180.42099999999999</v>
      </c>
      <c r="F30" s="284">
        <v>118.217</v>
      </c>
      <c r="G30" s="284">
        <v>131.09700000000001</v>
      </c>
      <c r="H30" s="157" t="s">
        <v>333</v>
      </c>
      <c r="I30" s="285"/>
      <c r="J30" s="285"/>
      <c r="K30" s="280"/>
      <c r="L30" s="280"/>
      <c r="M30" s="280"/>
      <c r="N30" s="280"/>
      <c r="O30" s="280"/>
    </row>
    <row r="31" spans="1:15" ht="14.1" customHeight="1" x14ac:dyDescent="0.2">
      <c r="A31" s="156" t="s">
        <v>152</v>
      </c>
      <c r="B31" s="284">
        <v>75.888000000000005</v>
      </c>
      <c r="C31" s="284">
        <v>209.542</v>
      </c>
      <c r="D31" s="284">
        <v>63.058999999999997</v>
      </c>
      <c r="E31" s="284">
        <v>177.14599999999999</v>
      </c>
      <c r="F31" s="284">
        <v>57.338000000000001</v>
      </c>
      <c r="G31" s="284">
        <v>147.499</v>
      </c>
      <c r="H31" s="157" t="s">
        <v>334</v>
      </c>
      <c r="I31" s="285"/>
      <c r="J31" s="285"/>
      <c r="K31" s="280"/>
      <c r="L31" s="280"/>
      <c r="M31" s="280"/>
      <c r="N31" s="280"/>
      <c r="O31" s="280"/>
    </row>
    <row r="32" spans="1:15" ht="14.1" customHeight="1" x14ac:dyDescent="0.2">
      <c r="A32" s="156" t="s">
        <v>153</v>
      </c>
      <c r="B32" s="284">
        <v>476.786</v>
      </c>
      <c r="C32" s="284">
        <v>348.77699999999999</v>
      </c>
      <c r="D32" s="284">
        <v>342.99599999999998</v>
      </c>
      <c r="E32" s="284">
        <v>247.506</v>
      </c>
      <c r="F32" s="284">
        <v>221.38800000000001</v>
      </c>
      <c r="G32" s="284">
        <v>163.059</v>
      </c>
      <c r="H32" s="157" t="s">
        <v>335</v>
      </c>
      <c r="I32" s="285"/>
      <c r="J32" s="285"/>
      <c r="K32" s="280"/>
      <c r="L32" s="280"/>
      <c r="M32" s="280"/>
      <c r="N32" s="280"/>
      <c r="O32" s="280"/>
    </row>
    <row r="33" spans="1:15" ht="14.1" customHeight="1" x14ac:dyDescent="0.2">
      <c r="A33" s="156" t="s">
        <v>154</v>
      </c>
      <c r="B33" s="284">
        <v>50.134999999999998</v>
      </c>
      <c r="C33" s="284">
        <v>93.784999999999997</v>
      </c>
      <c r="D33" s="284">
        <v>46.085999999999999</v>
      </c>
      <c r="E33" s="284">
        <v>86.475999999999999</v>
      </c>
      <c r="F33" s="284">
        <v>42.116999999999997</v>
      </c>
      <c r="G33" s="284">
        <v>70.947000000000003</v>
      </c>
      <c r="H33" s="157" t="s">
        <v>336</v>
      </c>
      <c r="I33" s="285"/>
      <c r="J33" s="285"/>
      <c r="K33" s="280"/>
      <c r="L33" s="280"/>
      <c r="M33" s="280"/>
      <c r="N33" s="280"/>
      <c r="O33" s="280"/>
    </row>
    <row r="34" spans="1:15" ht="14.1" customHeight="1" x14ac:dyDescent="0.2">
      <c r="A34" s="156" t="s">
        <v>155</v>
      </c>
      <c r="B34" s="284">
        <v>105.48399999999999</v>
      </c>
      <c r="C34" s="284">
        <v>118.024</v>
      </c>
      <c r="D34" s="284">
        <v>124.163</v>
      </c>
      <c r="E34" s="284">
        <v>127.53400000000001</v>
      </c>
      <c r="F34" s="284">
        <v>152.33199999999999</v>
      </c>
      <c r="G34" s="284">
        <v>149.05500000000001</v>
      </c>
      <c r="H34" s="157" t="s">
        <v>337</v>
      </c>
      <c r="I34" s="285"/>
      <c r="J34" s="285"/>
      <c r="K34" s="280"/>
      <c r="L34" s="280"/>
      <c r="M34" s="280"/>
      <c r="N34" s="280"/>
      <c r="O34" s="280"/>
    </row>
    <row r="35" spans="1:15" ht="14.1" customHeight="1" x14ac:dyDescent="0.2">
      <c r="A35" s="156" t="s">
        <v>156</v>
      </c>
      <c r="B35" s="284">
        <v>14.478999999999999</v>
      </c>
      <c r="C35" s="284">
        <v>28.814</v>
      </c>
      <c r="D35" s="284">
        <v>9.3279999999999994</v>
      </c>
      <c r="E35" s="284">
        <v>22.369</v>
      </c>
      <c r="F35" s="284">
        <v>7.0069999999999997</v>
      </c>
      <c r="G35" s="284">
        <v>16.7</v>
      </c>
      <c r="H35" s="157" t="s">
        <v>338</v>
      </c>
      <c r="I35" s="285"/>
      <c r="J35" s="285"/>
      <c r="K35" s="280"/>
      <c r="L35" s="280"/>
      <c r="M35" s="280"/>
      <c r="N35" s="280"/>
      <c r="O35" s="280"/>
    </row>
    <row r="36" spans="1:15" ht="14.1" customHeight="1" x14ac:dyDescent="0.2">
      <c r="A36" s="156" t="s">
        <v>157</v>
      </c>
      <c r="B36" s="284">
        <v>422.99200000000002</v>
      </c>
      <c r="C36" s="284">
        <v>719.55399999999997</v>
      </c>
      <c r="D36" s="284">
        <v>433.08300000000003</v>
      </c>
      <c r="E36" s="284">
        <v>725.28</v>
      </c>
      <c r="F36" s="284">
        <v>447.48200000000003</v>
      </c>
      <c r="G36" s="284">
        <v>711.31899999999996</v>
      </c>
      <c r="H36" s="157" t="s">
        <v>339</v>
      </c>
      <c r="I36" s="285"/>
      <c r="J36" s="285"/>
      <c r="K36" s="280"/>
      <c r="L36" s="280"/>
      <c r="M36" s="280"/>
      <c r="N36" s="280"/>
      <c r="O36" s="280"/>
    </row>
    <row r="37" spans="1:15" ht="14.1" customHeight="1" x14ac:dyDescent="0.2">
      <c r="A37" s="156" t="s">
        <v>158</v>
      </c>
      <c r="B37" s="284">
        <v>263.58199999999999</v>
      </c>
      <c r="C37" s="284">
        <v>192.178</v>
      </c>
      <c r="D37" s="284">
        <v>203.01300000000001</v>
      </c>
      <c r="E37" s="284">
        <v>150.72</v>
      </c>
      <c r="F37" s="284">
        <v>152.49600000000001</v>
      </c>
      <c r="G37" s="284">
        <v>117.121</v>
      </c>
      <c r="H37" s="157" t="s">
        <v>340</v>
      </c>
      <c r="I37" s="285"/>
      <c r="J37" s="285"/>
      <c r="K37" s="280"/>
      <c r="L37" s="280"/>
      <c r="M37" s="280"/>
      <c r="N37" s="280"/>
      <c r="O37" s="280"/>
    </row>
    <row r="38" spans="1:15" ht="9.75" customHeight="1" x14ac:dyDescent="0.2">
      <c r="A38" s="161"/>
      <c r="B38" s="282"/>
      <c r="C38" s="282"/>
      <c r="D38" s="282"/>
      <c r="E38" s="282"/>
      <c r="F38" s="282"/>
      <c r="G38" s="282"/>
      <c r="H38" s="162"/>
    </row>
    <row r="39" spans="1:15" x14ac:dyDescent="0.2">
      <c r="A39" s="357" t="s">
        <v>533</v>
      </c>
      <c r="B39" s="357"/>
      <c r="C39" s="357"/>
      <c r="D39" s="357"/>
      <c r="E39" s="357"/>
      <c r="F39" s="357"/>
      <c r="G39" s="357"/>
      <c r="H39" s="357"/>
    </row>
    <row r="40" spans="1:15" x14ac:dyDescent="0.2">
      <c r="A40" s="493" t="s">
        <v>534</v>
      </c>
      <c r="B40" s="493"/>
      <c r="C40" s="493"/>
      <c r="D40" s="493"/>
      <c r="E40" s="493"/>
      <c r="F40" s="493"/>
      <c r="G40" s="493"/>
      <c r="H40" s="493"/>
      <c r="J40" s="283"/>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view="pageBreakPreview" zoomScale="60" zoomScaleNormal="100" workbookViewId="0"/>
  </sheetViews>
  <sheetFormatPr defaultRowHeight="12" x14ac:dyDescent="0.2"/>
  <cols>
    <col min="1" max="1" width="14.7109375" style="191" customWidth="1"/>
    <col min="2" max="2" width="14.140625" style="191" customWidth="1"/>
    <col min="3" max="3" width="13.28515625" style="191" customWidth="1"/>
    <col min="4" max="4" width="10.85546875" style="191" customWidth="1"/>
    <col min="5" max="6" width="11.5703125" style="191" bestFit="1" customWidth="1"/>
    <col min="7" max="7" width="10.28515625" style="191" bestFit="1" customWidth="1"/>
    <col min="8" max="8" width="10.140625" style="191" bestFit="1" customWidth="1"/>
    <col min="9" max="205" width="9.140625" style="191"/>
    <col min="206" max="206" width="22.5703125" style="191" customWidth="1"/>
    <col min="207" max="210" width="9.28515625" style="191" customWidth="1"/>
    <col min="211" max="211" width="22.5703125" style="191" customWidth="1"/>
    <col min="212" max="219" width="9.140625" style="191"/>
    <col min="220" max="220" width="14.7109375" style="191" customWidth="1"/>
    <col min="221" max="461" width="9.140625" style="191"/>
    <col min="462" max="462" width="22.5703125" style="191" customWidth="1"/>
    <col min="463" max="466" width="9.28515625" style="191" customWidth="1"/>
    <col min="467" max="467" width="22.5703125" style="191" customWidth="1"/>
    <col min="468" max="475" width="9.140625" style="191"/>
    <col min="476" max="476" width="14.7109375" style="191" customWidth="1"/>
    <col min="477" max="717" width="9.140625" style="191"/>
    <col min="718" max="718" width="22.5703125" style="191" customWidth="1"/>
    <col min="719" max="722" width="9.28515625" style="191" customWidth="1"/>
    <col min="723" max="723" width="22.5703125" style="191" customWidth="1"/>
    <col min="724" max="731" width="9.140625" style="191"/>
    <col min="732" max="732" width="14.7109375" style="191" customWidth="1"/>
    <col min="733" max="973" width="9.140625" style="191"/>
    <col min="974" max="974" width="22.5703125" style="191" customWidth="1"/>
    <col min="975" max="978" width="9.28515625" style="191" customWidth="1"/>
    <col min="979" max="979" width="22.5703125" style="191" customWidth="1"/>
    <col min="980" max="987" width="9.140625" style="191"/>
    <col min="988" max="988" width="14.7109375" style="191" customWidth="1"/>
    <col min="989" max="1229" width="9.140625" style="191"/>
    <col min="1230" max="1230" width="22.5703125" style="191" customWidth="1"/>
    <col min="1231" max="1234" width="9.28515625" style="191" customWidth="1"/>
    <col min="1235" max="1235" width="22.5703125" style="191" customWidth="1"/>
    <col min="1236" max="1243" width="9.140625" style="191"/>
    <col min="1244" max="1244" width="14.7109375" style="191" customWidth="1"/>
    <col min="1245" max="1485" width="9.140625" style="191"/>
    <col min="1486" max="1486" width="22.5703125" style="191" customWidth="1"/>
    <col min="1487" max="1490" width="9.28515625" style="191" customWidth="1"/>
    <col min="1491" max="1491" width="22.5703125" style="191" customWidth="1"/>
    <col min="1492" max="1499" width="9.140625" style="191"/>
    <col min="1500" max="1500" width="14.7109375" style="191" customWidth="1"/>
    <col min="1501" max="1741" width="9.140625" style="191"/>
    <col min="1742" max="1742" width="22.5703125" style="191" customWidth="1"/>
    <col min="1743" max="1746" width="9.28515625" style="191" customWidth="1"/>
    <col min="1747" max="1747" width="22.5703125" style="191" customWidth="1"/>
    <col min="1748" max="1755" width="9.140625" style="191"/>
    <col min="1756" max="1756" width="14.7109375" style="191" customWidth="1"/>
    <col min="1757" max="1997" width="9.140625" style="191"/>
    <col min="1998" max="1998" width="22.5703125" style="191" customWidth="1"/>
    <col min="1999" max="2002" width="9.28515625" style="191" customWidth="1"/>
    <col min="2003" max="2003" width="22.5703125" style="191" customWidth="1"/>
    <col min="2004" max="2011" width="9.140625" style="191"/>
    <col min="2012" max="2012" width="14.7109375" style="191" customWidth="1"/>
    <col min="2013" max="2253" width="9.140625" style="191"/>
    <col min="2254" max="2254" width="22.5703125" style="191" customWidth="1"/>
    <col min="2255" max="2258" width="9.28515625" style="191" customWidth="1"/>
    <col min="2259" max="2259" width="22.5703125" style="191" customWidth="1"/>
    <col min="2260" max="2267" width="9.140625" style="191"/>
    <col min="2268" max="2268" width="14.7109375" style="191" customWidth="1"/>
    <col min="2269" max="2509" width="9.140625" style="191"/>
    <col min="2510" max="2510" width="22.5703125" style="191" customWidth="1"/>
    <col min="2511" max="2514" width="9.28515625" style="191" customWidth="1"/>
    <col min="2515" max="2515" width="22.5703125" style="191" customWidth="1"/>
    <col min="2516" max="2523" width="9.140625" style="191"/>
    <col min="2524" max="2524" width="14.7109375" style="191" customWidth="1"/>
    <col min="2525" max="2765" width="9.140625" style="191"/>
    <col min="2766" max="2766" width="22.5703125" style="191" customWidth="1"/>
    <col min="2767" max="2770" width="9.28515625" style="191" customWidth="1"/>
    <col min="2771" max="2771" width="22.5703125" style="191" customWidth="1"/>
    <col min="2772" max="2779" width="9.140625" style="191"/>
    <col min="2780" max="2780" width="14.7109375" style="191" customWidth="1"/>
    <col min="2781" max="3021" width="9.140625" style="191"/>
    <col min="3022" max="3022" width="22.5703125" style="191" customWidth="1"/>
    <col min="3023" max="3026" width="9.28515625" style="191" customWidth="1"/>
    <col min="3027" max="3027" width="22.5703125" style="191" customWidth="1"/>
    <col min="3028" max="3035" width="9.140625" style="191"/>
    <col min="3036" max="3036" width="14.7109375" style="191" customWidth="1"/>
    <col min="3037" max="3277" width="9.140625" style="191"/>
    <col min="3278" max="3278" width="22.5703125" style="191" customWidth="1"/>
    <col min="3279" max="3282" width="9.28515625" style="191" customWidth="1"/>
    <col min="3283" max="3283" width="22.5703125" style="191" customWidth="1"/>
    <col min="3284" max="3291" width="9.140625" style="191"/>
    <col min="3292" max="3292" width="14.7109375" style="191" customWidth="1"/>
    <col min="3293" max="3533" width="9.140625" style="191"/>
    <col min="3534" max="3534" width="22.5703125" style="191" customWidth="1"/>
    <col min="3535" max="3538" width="9.28515625" style="191" customWidth="1"/>
    <col min="3539" max="3539" width="22.5703125" style="191" customWidth="1"/>
    <col min="3540" max="3547" width="9.140625" style="191"/>
    <col min="3548" max="3548" width="14.7109375" style="191" customWidth="1"/>
    <col min="3549" max="3789" width="9.140625" style="191"/>
    <col min="3790" max="3790" width="22.5703125" style="191" customWidth="1"/>
    <col min="3791" max="3794" width="9.28515625" style="191" customWidth="1"/>
    <col min="3795" max="3795" width="22.5703125" style="191" customWidth="1"/>
    <col min="3796" max="3803" width="9.140625" style="191"/>
    <col min="3804" max="3804" width="14.7109375" style="191" customWidth="1"/>
    <col min="3805" max="4045" width="9.140625" style="191"/>
    <col min="4046" max="4046" width="22.5703125" style="191" customWidth="1"/>
    <col min="4047" max="4050" width="9.28515625" style="191" customWidth="1"/>
    <col min="4051" max="4051" width="22.5703125" style="191" customWidth="1"/>
    <col min="4052" max="4059" width="9.140625" style="191"/>
    <col min="4060" max="4060" width="14.7109375" style="191" customWidth="1"/>
    <col min="4061" max="4301" width="9.140625" style="191"/>
    <col min="4302" max="4302" width="22.5703125" style="191" customWidth="1"/>
    <col min="4303" max="4306" width="9.28515625" style="191" customWidth="1"/>
    <col min="4307" max="4307" width="22.5703125" style="191" customWidth="1"/>
    <col min="4308" max="4315" width="9.140625" style="191"/>
    <col min="4316" max="4316" width="14.7109375" style="191" customWidth="1"/>
    <col min="4317" max="4557" width="9.140625" style="191"/>
    <col min="4558" max="4558" width="22.5703125" style="191" customWidth="1"/>
    <col min="4559" max="4562" width="9.28515625" style="191" customWidth="1"/>
    <col min="4563" max="4563" width="22.5703125" style="191" customWidth="1"/>
    <col min="4564" max="4571" width="9.140625" style="191"/>
    <col min="4572" max="4572" width="14.7109375" style="191" customWidth="1"/>
    <col min="4573" max="4813" width="9.140625" style="191"/>
    <col min="4814" max="4814" width="22.5703125" style="191" customWidth="1"/>
    <col min="4815" max="4818" width="9.28515625" style="191" customWidth="1"/>
    <col min="4819" max="4819" width="22.5703125" style="191" customWidth="1"/>
    <col min="4820" max="4827" width="9.140625" style="191"/>
    <col min="4828" max="4828" width="14.7109375" style="191" customWidth="1"/>
    <col min="4829" max="5069" width="9.140625" style="191"/>
    <col min="5070" max="5070" width="22.5703125" style="191" customWidth="1"/>
    <col min="5071" max="5074" width="9.28515625" style="191" customWidth="1"/>
    <col min="5075" max="5075" width="22.5703125" style="191" customWidth="1"/>
    <col min="5076" max="5083" width="9.140625" style="191"/>
    <col min="5084" max="5084" width="14.7109375" style="191" customWidth="1"/>
    <col min="5085" max="5325" width="9.140625" style="191"/>
    <col min="5326" max="5326" width="22.5703125" style="191" customWidth="1"/>
    <col min="5327" max="5330" width="9.28515625" style="191" customWidth="1"/>
    <col min="5331" max="5331" width="22.5703125" style="191" customWidth="1"/>
    <col min="5332" max="5339" width="9.140625" style="191"/>
    <col min="5340" max="5340" width="14.7109375" style="191" customWidth="1"/>
    <col min="5341" max="5581" width="9.140625" style="191"/>
    <col min="5582" max="5582" width="22.5703125" style="191" customWidth="1"/>
    <col min="5583" max="5586" width="9.28515625" style="191" customWidth="1"/>
    <col min="5587" max="5587" width="22.5703125" style="191" customWidth="1"/>
    <col min="5588" max="5595" width="9.140625" style="191"/>
    <col min="5596" max="5596" width="14.7109375" style="191" customWidth="1"/>
    <col min="5597" max="5837" width="9.140625" style="191"/>
    <col min="5838" max="5838" width="22.5703125" style="191" customWidth="1"/>
    <col min="5839" max="5842" width="9.28515625" style="191" customWidth="1"/>
    <col min="5843" max="5843" width="22.5703125" style="191" customWidth="1"/>
    <col min="5844" max="5851" width="9.140625" style="191"/>
    <col min="5852" max="5852" width="14.7109375" style="191" customWidth="1"/>
    <col min="5853" max="6093" width="9.140625" style="191"/>
    <col min="6094" max="6094" width="22.5703125" style="191" customWidth="1"/>
    <col min="6095" max="6098" width="9.28515625" style="191" customWidth="1"/>
    <col min="6099" max="6099" width="22.5703125" style="191" customWidth="1"/>
    <col min="6100" max="6107" width="9.140625" style="191"/>
    <col min="6108" max="6108" width="14.7109375" style="191" customWidth="1"/>
    <col min="6109" max="6349" width="9.140625" style="191"/>
    <col min="6350" max="6350" width="22.5703125" style="191" customWidth="1"/>
    <col min="6351" max="6354" width="9.28515625" style="191" customWidth="1"/>
    <col min="6355" max="6355" width="22.5703125" style="191" customWidth="1"/>
    <col min="6356" max="6363" width="9.140625" style="191"/>
    <col min="6364" max="6364" width="14.7109375" style="191" customWidth="1"/>
    <col min="6365" max="6605" width="9.140625" style="191"/>
    <col min="6606" max="6606" width="22.5703125" style="191" customWidth="1"/>
    <col min="6607" max="6610" width="9.28515625" style="191" customWidth="1"/>
    <col min="6611" max="6611" width="22.5703125" style="191" customWidth="1"/>
    <col min="6612" max="6619" width="9.140625" style="191"/>
    <col min="6620" max="6620" width="14.7109375" style="191" customWidth="1"/>
    <col min="6621" max="6861" width="9.140625" style="191"/>
    <col min="6862" max="6862" width="22.5703125" style="191" customWidth="1"/>
    <col min="6863" max="6866" width="9.28515625" style="191" customWidth="1"/>
    <col min="6867" max="6867" width="22.5703125" style="191" customWidth="1"/>
    <col min="6868" max="6875" width="9.140625" style="191"/>
    <col min="6876" max="6876" width="14.7109375" style="191" customWidth="1"/>
    <col min="6877" max="7117" width="9.140625" style="191"/>
    <col min="7118" max="7118" width="22.5703125" style="191" customWidth="1"/>
    <col min="7119" max="7122" width="9.28515625" style="191" customWidth="1"/>
    <col min="7123" max="7123" width="22.5703125" style="191" customWidth="1"/>
    <col min="7124" max="7131" width="9.140625" style="191"/>
    <col min="7132" max="7132" width="14.7109375" style="191" customWidth="1"/>
    <col min="7133" max="7373" width="9.140625" style="191"/>
    <col min="7374" max="7374" width="22.5703125" style="191" customWidth="1"/>
    <col min="7375" max="7378" width="9.28515625" style="191" customWidth="1"/>
    <col min="7379" max="7379" width="22.5703125" style="191" customWidth="1"/>
    <col min="7380" max="7387" width="9.140625" style="191"/>
    <col min="7388" max="7388" width="14.7109375" style="191" customWidth="1"/>
    <col min="7389" max="7629" width="9.140625" style="191"/>
    <col min="7630" max="7630" width="22.5703125" style="191" customWidth="1"/>
    <col min="7631" max="7634" width="9.28515625" style="191" customWidth="1"/>
    <col min="7635" max="7635" width="22.5703125" style="191" customWidth="1"/>
    <col min="7636" max="7643" width="9.140625" style="191"/>
    <col min="7644" max="7644" width="14.7109375" style="191" customWidth="1"/>
    <col min="7645" max="7885" width="9.140625" style="191"/>
    <col min="7886" max="7886" width="22.5703125" style="191" customWidth="1"/>
    <col min="7887" max="7890" width="9.28515625" style="191" customWidth="1"/>
    <col min="7891" max="7891" width="22.5703125" style="191" customWidth="1"/>
    <col min="7892" max="7899" width="9.140625" style="191"/>
    <col min="7900" max="7900" width="14.7109375" style="191" customWidth="1"/>
    <col min="7901" max="8141" width="9.140625" style="191"/>
    <col min="8142" max="8142" width="22.5703125" style="191" customWidth="1"/>
    <col min="8143" max="8146" width="9.28515625" style="191" customWidth="1"/>
    <col min="8147" max="8147" width="22.5703125" style="191" customWidth="1"/>
    <col min="8148" max="8155" width="9.140625" style="191"/>
    <col min="8156" max="8156" width="14.7109375" style="191" customWidth="1"/>
    <col min="8157" max="8397" width="9.140625" style="191"/>
    <col min="8398" max="8398" width="22.5703125" style="191" customWidth="1"/>
    <col min="8399" max="8402" width="9.28515625" style="191" customWidth="1"/>
    <col min="8403" max="8403" width="22.5703125" style="191" customWidth="1"/>
    <col min="8404" max="8411" width="9.140625" style="191"/>
    <col min="8412" max="8412" width="14.7109375" style="191" customWidth="1"/>
    <col min="8413" max="8653" width="9.140625" style="191"/>
    <col min="8654" max="8654" width="22.5703125" style="191" customWidth="1"/>
    <col min="8655" max="8658" width="9.28515625" style="191" customWidth="1"/>
    <col min="8659" max="8659" width="22.5703125" style="191" customWidth="1"/>
    <col min="8660" max="8667" width="9.140625" style="191"/>
    <col min="8668" max="8668" width="14.7109375" style="191" customWidth="1"/>
    <col min="8669" max="8909" width="9.140625" style="191"/>
    <col min="8910" max="8910" width="22.5703125" style="191" customWidth="1"/>
    <col min="8911" max="8914" width="9.28515625" style="191" customWidth="1"/>
    <col min="8915" max="8915" width="22.5703125" style="191" customWidth="1"/>
    <col min="8916" max="8923" width="9.140625" style="191"/>
    <col min="8924" max="8924" width="14.7109375" style="191" customWidth="1"/>
    <col min="8925" max="9165" width="9.140625" style="191"/>
    <col min="9166" max="9166" width="22.5703125" style="191" customWidth="1"/>
    <col min="9167" max="9170" width="9.28515625" style="191" customWidth="1"/>
    <col min="9171" max="9171" width="22.5703125" style="191" customWidth="1"/>
    <col min="9172" max="9179" width="9.140625" style="191"/>
    <col min="9180" max="9180" width="14.7109375" style="191" customWidth="1"/>
    <col min="9181" max="9421" width="9.140625" style="191"/>
    <col min="9422" max="9422" width="22.5703125" style="191" customWidth="1"/>
    <col min="9423" max="9426" width="9.28515625" style="191" customWidth="1"/>
    <col min="9427" max="9427" width="22.5703125" style="191" customWidth="1"/>
    <col min="9428" max="9435" width="9.140625" style="191"/>
    <col min="9436" max="9436" width="14.7109375" style="191" customWidth="1"/>
    <col min="9437" max="9677" width="9.140625" style="191"/>
    <col min="9678" max="9678" width="22.5703125" style="191" customWidth="1"/>
    <col min="9679" max="9682" width="9.28515625" style="191" customWidth="1"/>
    <col min="9683" max="9683" width="22.5703125" style="191" customWidth="1"/>
    <col min="9684" max="9691" width="9.140625" style="191"/>
    <col min="9692" max="9692" width="14.7109375" style="191" customWidth="1"/>
    <col min="9693" max="9933" width="9.140625" style="191"/>
    <col min="9934" max="9934" width="22.5703125" style="191" customWidth="1"/>
    <col min="9935" max="9938" width="9.28515625" style="191" customWidth="1"/>
    <col min="9939" max="9939" width="22.5703125" style="191" customWidth="1"/>
    <col min="9940" max="9947" width="9.140625" style="191"/>
    <col min="9948" max="9948" width="14.7109375" style="191" customWidth="1"/>
    <col min="9949" max="10189" width="9.140625" style="191"/>
    <col min="10190" max="10190" width="22.5703125" style="191" customWidth="1"/>
    <col min="10191" max="10194" width="9.28515625" style="191" customWidth="1"/>
    <col min="10195" max="10195" width="22.5703125" style="191" customWidth="1"/>
    <col min="10196" max="10203" width="9.140625" style="191"/>
    <col min="10204" max="10204" width="14.7109375" style="191" customWidth="1"/>
    <col min="10205" max="10445" width="9.140625" style="191"/>
    <col min="10446" max="10446" width="22.5703125" style="191" customWidth="1"/>
    <col min="10447" max="10450" width="9.28515625" style="191" customWidth="1"/>
    <col min="10451" max="10451" width="22.5703125" style="191" customWidth="1"/>
    <col min="10452" max="10459" width="9.140625" style="191"/>
    <col min="10460" max="10460" width="14.7109375" style="191" customWidth="1"/>
    <col min="10461" max="10701" width="9.140625" style="191"/>
    <col min="10702" max="10702" width="22.5703125" style="191" customWidth="1"/>
    <col min="10703" max="10706" width="9.28515625" style="191" customWidth="1"/>
    <col min="10707" max="10707" width="22.5703125" style="191" customWidth="1"/>
    <col min="10708" max="10715" width="9.140625" style="191"/>
    <col min="10716" max="10716" width="14.7109375" style="191" customWidth="1"/>
    <col min="10717" max="10957" width="9.140625" style="191"/>
    <col min="10958" max="10958" width="22.5703125" style="191" customWidth="1"/>
    <col min="10959" max="10962" width="9.28515625" style="191" customWidth="1"/>
    <col min="10963" max="10963" width="22.5703125" style="191" customWidth="1"/>
    <col min="10964" max="10971" width="9.140625" style="191"/>
    <col min="10972" max="10972" width="14.7109375" style="191" customWidth="1"/>
    <col min="10973" max="11213" width="9.140625" style="191"/>
    <col min="11214" max="11214" width="22.5703125" style="191" customWidth="1"/>
    <col min="11215" max="11218" width="9.28515625" style="191" customWidth="1"/>
    <col min="11219" max="11219" width="22.5703125" style="191" customWidth="1"/>
    <col min="11220" max="11227" width="9.140625" style="191"/>
    <col min="11228" max="11228" width="14.7109375" style="191" customWidth="1"/>
    <col min="11229" max="11469" width="9.140625" style="191"/>
    <col min="11470" max="11470" width="22.5703125" style="191" customWidth="1"/>
    <col min="11471" max="11474" width="9.28515625" style="191" customWidth="1"/>
    <col min="11475" max="11475" width="22.5703125" style="191" customWidth="1"/>
    <col min="11476" max="11483" width="9.140625" style="191"/>
    <col min="11484" max="11484" width="14.7109375" style="191" customWidth="1"/>
    <col min="11485" max="11725" width="9.140625" style="191"/>
    <col min="11726" max="11726" width="22.5703125" style="191" customWidth="1"/>
    <col min="11727" max="11730" width="9.28515625" style="191" customWidth="1"/>
    <col min="11731" max="11731" width="22.5703125" style="191" customWidth="1"/>
    <col min="11732" max="11739" width="9.140625" style="191"/>
    <col min="11740" max="11740" width="14.7109375" style="191" customWidth="1"/>
    <col min="11741" max="11981" width="9.140625" style="191"/>
    <col min="11982" max="11982" width="22.5703125" style="191" customWidth="1"/>
    <col min="11983" max="11986" width="9.28515625" style="191" customWidth="1"/>
    <col min="11987" max="11987" width="22.5703125" style="191" customWidth="1"/>
    <col min="11988" max="11995" width="9.140625" style="191"/>
    <col min="11996" max="11996" width="14.7109375" style="191" customWidth="1"/>
    <col min="11997" max="12237" width="9.140625" style="191"/>
    <col min="12238" max="12238" width="22.5703125" style="191" customWidth="1"/>
    <col min="12239" max="12242" width="9.28515625" style="191" customWidth="1"/>
    <col min="12243" max="12243" width="22.5703125" style="191" customWidth="1"/>
    <col min="12244" max="12251" width="9.140625" style="191"/>
    <col min="12252" max="12252" width="14.7109375" style="191" customWidth="1"/>
    <col min="12253" max="12493" width="9.140625" style="191"/>
    <col min="12494" max="12494" width="22.5703125" style="191" customWidth="1"/>
    <col min="12495" max="12498" width="9.28515625" style="191" customWidth="1"/>
    <col min="12499" max="12499" width="22.5703125" style="191" customWidth="1"/>
    <col min="12500" max="12507" width="9.140625" style="191"/>
    <col min="12508" max="12508" width="14.7109375" style="191" customWidth="1"/>
    <col min="12509" max="12749" width="9.140625" style="191"/>
    <col min="12750" max="12750" width="22.5703125" style="191" customWidth="1"/>
    <col min="12751" max="12754" width="9.28515625" style="191" customWidth="1"/>
    <col min="12755" max="12755" width="22.5703125" style="191" customWidth="1"/>
    <col min="12756" max="12763" width="9.140625" style="191"/>
    <col min="12764" max="12764" width="14.7109375" style="191" customWidth="1"/>
    <col min="12765" max="13005" width="9.140625" style="191"/>
    <col min="13006" max="13006" width="22.5703125" style="191" customWidth="1"/>
    <col min="13007" max="13010" width="9.28515625" style="191" customWidth="1"/>
    <col min="13011" max="13011" width="22.5703125" style="191" customWidth="1"/>
    <col min="13012" max="13019" width="9.140625" style="191"/>
    <col min="13020" max="13020" width="14.7109375" style="191" customWidth="1"/>
    <col min="13021" max="13261" width="9.140625" style="191"/>
    <col min="13262" max="13262" width="22.5703125" style="191" customWidth="1"/>
    <col min="13263" max="13266" width="9.28515625" style="191" customWidth="1"/>
    <col min="13267" max="13267" width="22.5703125" style="191" customWidth="1"/>
    <col min="13268" max="13275" width="9.140625" style="191"/>
    <col min="13276" max="13276" width="14.7109375" style="191" customWidth="1"/>
    <col min="13277" max="13517" width="9.140625" style="191"/>
    <col min="13518" max="13518" width="22.5703125" style="191" customWidth="1"/>
    <col min="13519" max="13522" width="9.28515625" style="191" customWidth="1"/>
    <col min="13523" max="13523" width="22.5703125" style="191" customWidth="1"/>
    <col min="13524" max="13531" width="9.140625" style="191"/>
    <col min="13532" max="13532" width="14.7109375" style="191" customWidth="1"/>
    <col min="13533" max="13773" width="9.140625" style="191"/>
    <col min="13774" max="13774" width="22.5703125" style="191" customWidth="1"/>
    <col min="13775" max="13778" width="9.28515625" style="191" customWidth="1"/>
    <col min="13779" max="13779" width="22.5703125" style="191" customWidth="1"/>
    <col min="13780" max="13787" width="9.140625" style="191"/>
    <col min="13788" max="13788" width="14.7109375" style="191" customWidth="1"/>
    <col min="13789" max="14029" width="9.140625" style="191"/>
    <col min="14030" max="14030" width="22.5703125" style="191" customWidth="1"/>
    <col min="14031" max="14034" width="9.28515625" style="191" customWidth="1"/>
    <col min="14035" max="14035" width="22.5703125" style="191" customWidth="1"/>
    <col min="14036" max="14043" width="9.140625" style="191"/>
    <col min="14044" max="14044" width="14.7109375" style="191" customWidth="1"/>
    <col min="14045" max="14285" width="9.140625" style="191"/>
    <col min="14286" max="14286" width="22.5703125" style="191" customWidth="1"/>
    <col min="14287" max="14290" width="9.28515625" style="191" customWidth="1"/>
    <col min="14291" max="14291" width="22.5703125" style="191" customWidth="1"/>
    <col min="14292" max="14299" width="9.140625" style="191"/>
    <col min="14300" max="14300" width="14.7109375" style="191" customWidth="1"/>
    <col min="14301" max="14541" width="9.140625" style="191"/>
    <col min="14542" max="14542" width="22.5703125" style="191" customWidth="1"/>
    <col min="14543" max="14546" width="9.28515625" style="191" customWidth="1"/>
    <col min="14547" max="14547" width="22.5703125" style="191" customWidth="1"/>
    <col min="14548" max="14555" width="9.140625" style="191"/>
    <col min="14556" max="14556" width="14.7109375" style="191" customWidth="1"/>
    <col min="14557" max="14797" width="9.140625" style="191"/>
    <col min="14798" max="14798" width="22.5703125" style="191" customWidth="1"/>
    <col min="14799" max="14802" width="9.28515625" style="191" customWidth="1"/>
    <col min="14803" max="14803" width="22.5703125" style="191" customWidth="1"/>
    <col min="14804" max="14811" width="9.140625" style="191"/>
    <col min="14812" max="14812" width="14.7109375" style="191" customWidth="1"/>
    <col min="14813" max="15053" width="9.140625" style="191"/>
    <col min="15054" max="15054" width="22.5703125" style="191" customWidth="1"/>
    <col min="15055" max="15058" width="9.28515625" style="191" customWidth="1"/>
    <col min="15059" max="15059" width="22.5703125" style="191" customWidth="1"/>
    <col min="15060" max="15067" width="9.140625" style="191"/>
    <col min="15068" max="15068" width="14.7109375" style="191" customWidth="1"/>
    <col min="15069" max="15309" width="9.140625" style="191"/>
    <col min="15310" max="15310" width="22.5703125" style="191" customWidth="1"/>
    <col min="15311" max="15314" width="9.28515625" style="191" customWidth="1"/>
    <col min="15315" max="15315" width="22.5703125" style="191" customWidth="1"/>
    <col min="15316" max="15323" width="9.140625" style="191"/>
    <col min="15324" max="15324" width="14.7109375" style="191" customWidth="1"/>
    <col min="15325" max="15565" width="9.140625" style="191"/>
    <col min="15566" max="15566" width="22.5703125" style="191" customWidth="1"/>
    <col min="15567" max="15570" width="9.28515625" style="191" customWidth="1"/>
    <col min="15571" max="15571" width="22.5703125" style="191" customWidth="1"/>
    <col min="15572" max="15579" width="9.140625" style="191"/>
    <col min="15580" max="15580" width="14.7109375" style="191" customWidth="1"/>
    <col min="15581" max="15821" width="9.140625" style="191"/>
    <col min="15822" max="15822" width="22.5703125" style="191" customWidth="1"/>
    <col min="15823" max="15826" width="9.28515625" style="191" customWidth="1"/>
    <col min="15827" max="15827" width="22.5703125" style="191" customWidth="1"/>
    <col min="15828" max="15835" width="9.140625" style="191"/>
    <col min="15836" max="15836" width="14.7109375" style="191" customWidth="1"/>
    <col min="15837" max="16077" width="9.140625" style="191"/>
    <col min="16078" max="16078" width="22.5703125" style="191" customWidth="1"/>
    <col min="16079" max="16082" width="9.28515625" style="191" customWidth="1"/>
    <col min="16083" max="16083" width="22.5703125" style="191" customWidth="1"/>
    <col min="16084" max="16091" width="9.140625" style="191"/>
    <col min="16092" max="16092" width="14.7109375" style="191" customWidth="1"/>
    <col min="16093" max="16384" width="9.140625" style="191"/>
  </cols>
  <sheetData>
    <row r="1" spans="1:8" ht="14.25" customHeight="1" x14ac:dyDescent="0.2">
      <c r="H1" s="323" t="s">
        <v>424</v>
      </c>
    </row>
    <row r="2" spans="1:8" x14ac:dyDescent="0.2">
      <c r="A2" s="192" t="s">
        <v>160</v>
      </c>
      <c r="D2" s="193"/>
    </row>
    <row r="3" spans="1:8" x14ac:dyDescent="0.2">
      <c r="A3" s="194" t="s">
        <v>22</v>
      </c>
      <c r="D3" s="193"/>
    </row>
    <row r="4" spans="1:8" ht="62.25" customHeight="1" x14ac:dyDescent="0.2">
      <c r="A4" s="192"/>
      <c r="D4" s="505" t="s">
        <v>459</v>
      </c>
      <c r="E4" s="505"/>
      <c r="F4" s="505" t="s">
        <v>458</v>
      </c>
      <c r="G4" s="505"/>
    </row>
    <row r="5" spans="1:8" ht="24" x14ac:dyDescent="0.2">
      <c r="A5" s="195" t="s">
        <v>460</v>
      </c>
      <c r="B5" s="193" t="s">
        <v>454</v>
      </c>
      <c r="C5" s="193" t="s">
        <v>455</v>
      </c>
      <c r="D5" s="193" t="s">
        <v>456</v>
      </c>
      <c r="E5" s="193" t="s">
        <v>457</v>
      </c>
      <c r="F5" s="193" t="s">
        <v>454</v>
      </c>
      <c r="G5" s="193" t="s">
        <v>455</v>
      </c>
    </row>
    <row r="6" spans="1:8" x14ac:dyDescent="0.2">
      <c r="A6" s="183">
        <v>2010</v>
      </c>
      <c r="B6" s="185">
        <v>1710947</v>
      </c>
      <c r="C6" s="185">
        <v>1108146</v>
      </c>
      <c r="D6" s="196">
        <f>B6/F6*100</f>
        <v>31.89702181462204</v>
      </c>
      <c r="E6" s="196">
        <f>C6/G6*100</f>
        <v>21.439138956651245</v>
      </c>
      <c r="F6" s="185">
        <v>5363971</v>
      </c>
      <c r="G6" s="185">
        <v>5168799</v>
      </c>
    </row>
    <row r="7" spans="1:8" x14ac:dyDescent="0.2">
      <c r="A7" s="183">
        <v>2011</v>
      </c>
      <c r="B7" s="185">
        <v>1733924</v>
      </c>
      <c r="C7" s="185">
        <v>1139080</v>
      </c>
      <c r="D7" s="196">
        <f t="shared" ref="D7:E15" si="0">B7/F7*100</f>
        <v>32.426553162522318</v>
      </c>
      <c r="E7" s="196">
        <f t="shared" si="0"/>
        <v>22.08285432349594</v>
      </c>
      <c r="F7" s="185">
        <v>5347235</v>
      </c>
      <c r="G7" s="185">
        <v>5158210</v>
      </c>
    </row>
    <row r="8" spans="1:8" x14ac:dyDescent="0.2">
      <c r="A8" s="183">
        <v>2012</v>
      </c>
      <c r="B8" s="185">
        <v>1725329</v>
      </c>
      <c r="C8" s="185">
        <v>1140727</v>
      </c>
      <c r="D8" s="196">
        <f t="shared" si="0"/>
        <v>32.238438230598589</v>
      </c>
      <c r="E8" s="196">
        <f t="shared" si="0"/>
        <v>22.088495568366895</v>
      </c>
      <c r="F8" s="185">
        <v>5351776</v>
      </c>
      <c r="G8" s="185">
        <v>5164349</v>
      </c>
    </row>
    <row r="9" spans="1:8" x14ac:dyDescent="0.2">
      <c r="A9" s="183">
        <v>2013</v>
      </c>
      <c r="B9" s="185">
        <v>1715906</v>
      </c>
      <c r="C9" s="185">
        <v>1141950</v>
      </c>
      <c r="D9" s="196">
        <f t="shared" si="0"/>
        <v>32.072775544253041</v>
      </c>
      <c r="E9" s="196">
        <f t="shared" si="0"/>
        <v>22.120611035995026</v>
      </c>
      <c r="F9" s="185">
        <v>5350039</v>
      </c>
      <c r="G9" s="185">
        <v>5162380</v>
      </c>
    </row>
    <row r="10" spans="1:8" x14ac:dyDescent="0.2">
      <c r="A10" s="183">
        <v>2014</v>
      </c>
      <c r="B10" s="185">
        <v>1715731</v>
      </c>
      <c r="C10" s="185">
        <v>1147479</v>
      </c>
      <c r="D10" s="196">
        <f t="shared" si="0"/>
        <v>32.001858487828059</v>
      </c>
      <c r="E10" s="196">
        <f t="shared" si="0"/>
        <v>22.165253634057425</v>
      </c>
      <c r="F10" s="185">
        <v>5361348</v>
      </c>
      <c r="G10" s="185">
        <v>5176927</v>
      </c>
    </row>
    <row r="11" spans="1:8" x14ac:dyDescent="0.2">
      <c r="A11" s="184">
        <v>2015</v>
      </c>
      <c r="B11" s="185">
        <v>1718422</v>
      </c>
      <c r="C11" s="185">
        <v>1155531</v>
      </c>
      <c r="D11" s="196">
        <f t="shared" si="0"/>
        <v>32.015236851778468</v>
      </c>
      <c r="E11" s="196">
        <f t="shared" si="0"/>
        <v>22.280321537580523</v>
      </c>
      <c r="F11" s="185">
        <v>5367513</v>
      </c>
      <c r="G11" s="185">
        <v>5186330</v>
      </c>
    </row>
    <row r="12" spans="1:8" x14ac:dyDescent="0.2">
      <c r="A12" s="184">
        <v>2016</v>
      </c>
      <c r="B12" s="185">
        <v>1721438</v>
      </c>
      <c r="C12" s="185">
        <v>1171031</v>
      </c>
      <c r="D12" s="196">
        <f t="shared" si="0"/>
        <v>32.008096489990109</v>
      </c>
      <c r="E12" s="196">
        <f t="shared" si="0"/>
        <v>22.516852100501339</v>
      </c>
      <c r="F12" s="185">
        <v>5378133</v>
      </c>
      <c r="G12" s="185">
        <v>5200687</v>
      </c>
    </row>
    <row r="13" spans="1:8" x14ac:dyDescent="0.2">
      <c r="A13" s="184">
        <v>2017</v>
      </c>
      <c r="B13" s="185">
        <v>1717160</v>
      </c>
      <c r="C13" s="185">
        <v>1178803</v>
      </c>
      <c r="D13" s="196">
        <f t="shared" si="0"/>
        <v>31.856695701731862</v>
      </c>
      <c r="E13" s="196">
        <f t="shared" si="0"/>
        <v>22.583337148939489</v>
      </c>
      <c r="F13" s="185">
        <v>5390264</v>
      </c>
      <c r="G13" s="185">
        <v>5219791</v>
      </c>
    </row>
    <row r="14" spans="1:8" x14ac:dyDescent="0.2">
      <c r="A14" s="184">
        <v>2018</v>
      </c>
      <c r="B14" s="185">
        <v>1713384</v>
      </c>
      <c r="C14" s="185">
        <v>1183589</v>
      </c>
      <c r="D14" s="196">
        <f t="shared" si="0"/>
        <v>31.696427745566364</v>
      </c>
      <c r="E14" s="196">
        <f t="shared" si="0"/>
        <v>22.569512111870765</v>
      </c>
      <c r="F14" s="185">
        <v>5405606</v>
      </c>
      <c r="G14" s="185">
        <v>5244194</v>
      </c>
    </row>
    <row r="15" spans="1:8" x14ac:dyDescent="0.2">
      <c r="A15" s="184">
        <v>2019</v>
      </c>
      <c r="B15" s="185">
        <v>1708994</v>
      </c>
      <c r="C15" s="185">
        <v>1188533</v>
      </c>
      <c r="D15" s="196">
        <f t="shared" si="0"/>
        <v>31.51995511572143</v>
      </c>
      <c r="E15" s="196">
        <f t="shared" si="0"/>
        <v>22.544269760447467</v>
      </c>
      <c r="F15" s="185">
        <v>5421943</v>
      </c>
      <c r="G15" s="185">
        <v>5271996</v>
      </c>
    </row>
    <row r="16" spans="1:8" x14ac:dyDescent="0.2">
      <c r="A16" s="184">
        <v>2020</v>
      </c>
      <c r="B16" s="185">
        <v>1693444</v>
      </c>
      <c r="C16" s="185">
        <v>1187980</v>
      </c>
      <c r="D16" s="196">
        <f>B16/F16*100</f>
        <v>31.205928345797073</v>
      </c>
      <c r="E16" s="196">
        <f>C16/G16*100</f>
        <v>22.520508130362575</v>
      </c>
      <c r="F16" s="185">
        <v>5426674</v>
      </c>
      <c r="G16" s="185">
        <v>5275103</v>
      </c>
    </row>
    <row r="17" spans="1:7" x14ac:dyDescent="0.2">
      <c r="A17" s="184">
        <v>2021</v>
      </c>
      <c r="B17" s="185">
        <v>1678752</v>
      </c>
      <c r="C17" s="185">
        <v>1178892</v>
      </c>
      <c r="D17" s="196">
        <f>B17/F17*100</f>
        <v>31.478968792401631</v>
      </c>
      <c r="E17" s="196">
        <f>C17/G17*100</f>
        <v>22.741959286427363</v>
      </c>
      <c r="F17" s="185">
        <v>5332932</v>
      </c>
      <c r="G17" s="185">
        <v>5183775</v>
      </c>
    </row>
    <row r="19" spans="1:7" x14ac:dyDescent="0.2">
      <c r="A19" s="192" t="s">
        <v>462</v>
      </c>
    </row>
    <row r="20" spans="1:7" x14ac:dyDescent="0.2">
      <c r="A20" s="324" t="s">
        <v>461</v>
      </c>
    </row>
    <row r="21" spans="1:7" ht="59.25" customHeight="1" x14ac:dyDescent="0.2">
      <c r="A21" s="197"/>
      <c r="B21" s="198" t="s">
        <v>449</v>
      </c>
      <c r="C21" s="198" t="s">
        <v>450</v>
      </c>
      <c r="D21" s="198" t="s">
        <v>468</v>
      </c>
      <c r="E21" s="198" t="s">
        <v>469</v>
      </c>
      <c r="F21" s="198" t="s">
        <v>451</v>
      </c>
    </row>
    <row r="22" spans="1:7" ht="24" x14ac:dyDescent="0.2">
      <c r="A22" s="199" t="s">
        <v>452</v>
      </c>
      <c r="B22" s="185">
        <v>859.86500000000001</v>
      </c>
      <c r="C22" s="185">
        <v>91.825000000000003</v>
      </c>
      <c r="D22" s="185">
        <v>202.73400000000001</v>
      </c>
      <c r="E22" s="185">
        <v>4.9560000000000004</v>
      </c>
      <c r="F22" s="185">
        <v>19.512</v>
      </c>
    </row>
    <row r="23" spans="1:7" ht="24" x14ac:dyDescent="0.2">
      <c r="A23" s="199" t="s">
        <v>463</v>
      </c>
      <c r="B23" s="185">
        <v>929.01599999999996</v>
      </c>
      <c r="C23" s="185">
        <v>497.11399999999998</v>
      </c>
      <c r="D23" s="185">
        <v>211.91200000000001</v>
      </c>
      <c r="E23" s="185">
        <v>20.457000000000001</v>
      </c>
      <c r="F23" s="185">
        <v>20.253</v>
      </c>
    </row>
    <row r="25" spans="1:7" x14ac:dyDescent="0.2">
      <c r="A25" s="192" t="s">
        <v>161</v>
      </c>
    </row>
    <row r="26" spans="1:7" x14ac:dyDescent="0.2">
      <c r="A26" s="200" t="s">
        <v>162</v>
      </c>
    </row>
    <row r="27" spans="1:7" ht="24" x14ac:dyDescent="0.2">
      <c r="A27" s="195" t="s">
        <v>460</v>
      </c>
      <c r="B27" s="321" t="s">
        <v>454</v>
      </c>
      <c r="C27" s="321" t="s">
        <v>455</v>
      </c>
    </row>
    <row r="28" spans="1:7" x14ac:dyDescent="0.2">
      <c r="A28" s="183">
        <v>2010</v>
      </c>
      <c r="B28" s="185">
        <v>1413416</v>
      </c>
      <c r="C28" s="185">
        <v>832291</v>
      </c>
    </row>
    <row r="29" spans="1:7" x14ac:dyDescent="0.2">
      <c r="A29" s="183">
        <v>2011</v>
      </c>
      <c r="B29" s="185">
        <v>1453558</v>
      </c>
      <c r="C29" s="185">
        <v>873426</v>
      </c>
    </row>
    <row r="30" spans="1:7" x14ac:dyDescent="0.2">
      <c r="A30" s="183">
        <v>2012</v>
      </c>
      <c r="B30" s="185">
        <v>1449444</v>
      </c>
      <c r="C30" s="185">
        <v>879610</v>
      </c>
      <c r="D30" s="201"/>
      <c r="E30" s="201"/>
      <c r="F30" s="201"/>
      <c r="G30" s="201"/>
    </row>
    <row r="31" spans="1:7" x14ac:dyDescent="0.2">
      <c r="A31" s="183">
        <v>2013</v>
      </c>
      <c r="B31" s="185">
        <v>1443656</v>
      </c>
      <c r="C31" s="185">
        <v>885394</v>
      </c>
      <c r="D31" s="202"/>
      <c r="E31" s="202"/>
      <c r="F31" s="202"/>
      <c r="G31" s="202"/>
    </row>
    <row r="32" spans="1:7" x14ac:dyDescent="0.2">
      <c r="A32" s="183">
        <v>2014</v>
      </c>
      <c r="B32" s="185">
        <v>1448159</v>
      </c>
      <c r="C32" s="185">
        <v>896559</v>
      </c>
      <c r="D32" s="202"/>
      <c r="E32" s="202"/>
      <c r="F32" s="202"/>
      <c r="G32" s="202"/>
    </row>
    <row r="33" spans="1:11" x14ac:dyDescent="0.2">
      <c r="A33" s="184">
        <v>2015</v>
      </c>
      <c r="B33" s="185">
        <v>1456816</v>
      </c>
      <c r="C33" s="185">
        <v>910491</v>
      </c>
    </row>
    <row r="34" spans="1:11" x14ac:dyDescent="0.2">
      <c r="A34" s="184">
        <v>2016</v>
      </c>
      <c r="B34" s="185">
        <v>1460422</v>
      </c>
      <c r="C34" s="185">
        <v>926010</v>
      </c>
    </row>
    <row r="35" spans="1:11" x14ac:dyDescent="0.2">
      <c r="A35" s="184">
        <v>2017</v>
      </c>
      <c r="B35" s="185">
        <v>1458157</v>
      </c>
      <c r="C35" s="185">
        <v>937360</v>
      </c>
    </row>
    <row r="36" spans="1:11" x14ac:dyDescent="0.2">
      <c r="A36" s="184">
        <v>2018</v>
      </c>
      <c r="B36" s="185">
        <v>1456115</v>
      </c>
      <c r="C36" s="185">
        <v>946004</v>
      </c>
    </row>
    <row r="37" spans="1:11" x14ac:dyDescent="0.2">
      <c r="A37" s="184">
        <v>2019</v>
      </c>
      <c r="B37" s="185">
        <v>1453153</v>
      </c>
      <c r="C37" s="185">
        <v>953890</v>
      </c>
    </row>
    <row r="38" spans="1:11" x14ac:dyDescent="0.2">
      <c r="A38" s="184">
        <v>2020</v>
      </c>
      <c r="B38" s="185">
        <v>1436866</v>
      </c>
      <c r="C38" s="185">
        <v>955838</v>
      </c>
    </row>
    <row r="39" spans="1:11" x14ac:dyDescent="0.2">
      <c r="A39" s="184">
        <v>2021</v>
      </c>
      <c r="B39" s="185">
        <v>1421344</v>
      </c>
      <c r="C39" s="185">
        <v>948482</v>
      </c>
    </row>
    <row r="40" spans="1:11" x14ac:dyDescent="0.2">
      <c r="A40" s="184"/>
      <c r="B40" s="185"/>
      <c r="C40" s="185"/>
    </row>
    <row r="41" spans="1:11" x14ac:dyDescent="0.2">
      <c r="A41" s="192" t="s">
        <v>163</v>
      </c>
      <c r="B41" s="185"/>
      <c r="C41" s="185"/>
    </row>
    <row r="42" spans="1:11" x14ac:dyDescent="0.2">
      <c r="A42" s="203" t="s">
        <v>466</v>
      </c>
      <c r="B42" s="203"/>
      <c r="C42" s="203"/>
      <c r="D42" s="203"/>
      <c r="E42" s="203"/>
      <c r="F42" s="203"/>
      <c r="G42" s="203"/>
      <c r="H42" s="203"/>
      <c r="I42" s="203"/>
      <c r="J42" s="203"/>
      <c r="K42" s="203"/>
    </row>
    <row r="43" spans="1:11" ht="24" x14ac:dyDescent="0.2">
      <c r="A43" s="195" t="s">
        <v>460</v>
      </c>
      <c r="B43" s="193" t="s">
        <v>454</v>
      </c>
      <c r="C43" s="193" t="s">
        <v>455</v>
      </c>
      <c r="D43" s="193" t="s">
        <v>456</v>
      </c>
      <c r="E43" s="193" t="s">
        <v>467</v>
      </c>
    </row>
    <row r="44" spans="1:11" ht="12.75" x14ac:dyDescent="0.2">
      <c r="A44" s="183">
        <v>2010</v>
      </c>
      <c r="B44" s="185">
        <v>252859</v>
      </c>
      <c r="C44" s="185">
        <v>175536</v>
      </c>
      <c r="D44" s="196">
        <v>17.889920589550425</v>
      </c>
      <c r="E44" s="196">
        <v>21.090700247870036</v>
      </c>
      <c r="G44" s="229"/>
      <c r="H44" s="229"/>
      <c r="I44" s="196"/>
      <c r="J44" s="230"/>
      <c r="K44" s="230"/>
    </row>
    <row r="45" spans="1:11" ht="12.75" x14ac:dyDescent="0.2">
      <c r="A45" s="183">
        <v>2011</v>
      </c>
      <c r="B45" s="185">
        <v>290224</v>
      </c>
      <c r="C45" s="185">
        <v>211565</v>
      </c>
      <c r="D45" s="196">
        <v>19.966454726952758</v>
      </c>
      <c r="E45" s="196">
        <v>24.222429833780996</v>
      </c>
      <c r="G45" s="229"/>
      <c r="H45" s="229"/>
      <c r="I45" s="196"/>
      <c r="J45" s="230"/>
      <c r="K45" s="230"/>
    </row>
    <row r="46" spans="1:11" ht="12.75" x14ac:dyDescent="0.2">
      <c r="A46" s="183">
        <v>2012</v>
      </c>
      <c r="B46" s="185">
        <v>301986</v>
      </c>
      <c r="C46" s="185">
        <v>221900</v>
      </c>
      <c r="D46" s="196">
        <v>20.834609684817075</v>
      </c>
      <c r="E46" s="196">
        <v>25.22708927820284</v>
      </c>
      <c r="G46" s="229"/>
      <c r="H46" s="229"/>
      <c r="I46" s="196"/>
      <c r="J46" s="230"/>
      <c r="K46" s="230"/>
    </row>
    <row r="47" spans="1:11" ht="12.75" x14ac:dyDescent="0.2">
      <c r="A47" s="183">
        <v>2013</v>
      </c>
      <c r="B47" s="185">
        <v>312495</v>
      </c>
      <c r="C47" s="185">
        <v>230861</v>
      </c>
      <c r="D47" s="196">
        <v>21.646084662828262</v>
      </c>
      <c r="E47" s="196">
        <v>26.074380445315871</v>
      </c>
      <c r="G47" s="229"/>
      <c r="H47" s="229"/>
      <c r="I47" s="196"/>
      <c r="J47" s="230"/>
      <c r="K47" s="230"/>
    </row>
    <row r="48" spans="1:11" ht="12.75" x14ac:dyDescent="0.2">
      <c r="A48" s="183">
        <v>2014</v>
      </c>
      <c r="B48" s="185">
        <v>324865</v>
      </c>
      <c r="C48" s="185">
        <v>241061</v>
      </c>
      <c r="D48" s="196">
        <v>22.432964888523983</v>
      </c>
      <c r="E48" s="196">
        <v>26.887354875696971</v>
      </c>
      <c r="G48" s="229"/>
      <c r="H48" s="229"/>
      <c r="I48" s="196"/>
      <c r="J48" s="230"/>
      <c r="K48" s="230"/>
    </row>
    <row r="49" spans="1:11" ht="12.75" x14ac:dyDescent="0.2">
      <c r="A49" s="184">
        <v>2015</v>
      </c>
      <c r="B49" s="185">
        <v>335915</v>
      </c>
      <c r="C49" s="185">
        <v>250094</v>
      </c>
      <c r="D49" s="196">
        <v>23.058162458402435</v>
      </c>
      <c r="E49" s="196">
        <v>27.468036477021741</v>
      </c>
      <c r="G49" s="229"/>
      <c r="H49" s="229"/>
      <c r="I49" s="196"/>
      <c r="J49" s="230"/>
      <c r="K49" s="230"/>
    </row>
    <row r="50" spans="1:11" ht="12.75" x14ac:dyDescent="0.2">
      <c r="A50" s="184">
        <v>2016</v>
      </c>
      <c r="B50" s="185">
        <v>346027</v>
      </c>
      <c r="C50" s="185">
        <v>257474</v>
      </c>
      <c r="D50" s="196">
        <v>23.693631018979445</v>
      </c>
      <c r="E50" s="196">
        <v>27.804667336205874</v>
      </c>
      <c r="G50" s="229"/>
      <c r="H50" s="229"/>
      <c r="I50" s="196"/>
      <c r="J50" s="230"/>
      <c r="K50" s="230"/>
    </row>
    <row r="51" spans="1:11" ht="12.75" x14ac:dyDescent="0.2">
      <c r="A51" s="184">
        <v>2017</v>
      </c>
      <c r="B51" s="185">
        <v>354331</v>
      </c>
      <c r="C51" s="185">
        <v>264511</v>
      </c>
      <c r="D51" s="196">
        <v>24.299921064741316</v>
      </c>
      <c r="E51" s="196">
        <v>28.21872066228557</v>
      </c>
      <c r="G51" s="229"/>
      <c r="H51" s="229"/>
      <c r="I51" s="196"/>
      <c r="J51" s="230"/>
      <c r="K51" s="230"/>
    </row>
    <row r="52" spans="1:11" ht="12.75" x14ac:dyDescent="0.2">
      <c r="A52" s="184">
        <v>2018</v>
      </c>
      <c r="B52" s="185">
        <v>360801</v>
      </c>
      <c r="C52" s="185">
        <v>270095</v>
      </c>
      <c r="D52" s="196">
        <v>24.778331381793333</v>
      </c>
      <c r="E52" s="196">
        <v>28.551147775273677</v>
      </c>
      <c r="G52" s="229"/>
      <c r="H52" s="229"/>
      <c r="I52" s="196"/>
      <c r="J52" s="230"/>
      <c r="K52" s="230"/>
    </row>
    <row r="53" spans="1:11" ht="15" customHeight="1" x14ac:dyDescent="0.2">
      <c r="A53" s="184">
        <v>2019</v>
      </c>
      <c r="B53" s="185">
        <v>366846</v>
      </c>
      <c r="C53" s="185">
        <v>275790</v>
      </c>
      <c r="D53" s="196">
        <v>25.24482969102359</v>
      </c>
      <c r="E53" s="196">
        <v>28.912138716204172</v>
      </c>
      <c r="G53" s="229"/>
      <c r="H53" s="229"/>
      <c r="I53" s="196"/>
      <c r="J53" s="230"/>
      <c r="K53" s="230"/>
    </row>
    <row r="54" spans="1:11" ht="13.5" customHeight="1" x14ac:dyDescent="0.2">
      <c r="A54" s="184">
        <v>2020</v>
      </c>
      <c r="B54" s="185">
        <v>372810</v>
      </c>
      <c r="C54" s="185">
        <v>280034</v>
      </c>
      <c r="D54" s="196">
        <v>25.94605203268781</v>
      </c>
      <c r="E54" s="196">
        <v>29.297224006578521</v>
      </c>
      <c r="G54" s="229"/>
      <c r="H54" s="229"/>
      <c r="I54" s="196"/>
      <c r="J54" s="230"/>
      <c r="K54" s="230"/>
    </row>
    <row r="55" spans="1:11" ht="12.75" customHeight="1" x14ac:dyDescent="0.2">
      <c r="A55" s="184">
        <v>2021</v>
      </c>
      <c r="B55" s="185">
        <v>381636</v>
      </c>
      <c r="C55" s="185">
        <v>286520</v>
      </c>
      <c r="D55" s="196">
        <v>26.850361348132473</v>
      </c>
      <c r="E55" s="196">
        <v>30.208269635058969</v>
      </c>
      <c r="G55" s="229"/>
      <c r="H55" s="229"/>
      <c r="J55" s="230"/>
      <c r="K55" s="230"/>
    </row>
    <row r="56" spans="1:11" ht="23.25" customHeight="1" x14ac:dyDescent="0.2">
      <c r="A56" s="184"/>
      <c r="B56" s="185"/>
      <c r="C56" s="185"/>
      <c r="D56" s="196"/>
      <c r="E56" s="196"/>
      <c r="G56" s="229"/>
      <c r="H56" s="229"/>
      <c r="J56" s="230"/>
      <c r="K56" s="230"/>
    </row>
    <row r="57" spans="1:11" ht="23.25" customHeight="1" x14ac:dyDescent="0.2">
      <c r="A57" s="192" t="s">
        <v>427</v>
      </c>
      <c r="B57" s="185"/>
      <c r="C57" s="185"/>
      <c r="I57" s="292"/>
      <c r="J57" s="292"/>
    </row>
    <row r="58" spans="1:11" ht="19.5" customHeight="1" x14ac:dyDescent="0.2">
      <c r="A58" s="325" t="s">
        <v>472</v>
      </c>
      <c r="B58" s="185"/>
      <c r="C58" s="185"/>
      <c r="D58" s="196"/>
      <c r="E58" s="196"/>
    </row>
    <row r="59" spans="1:11" ht="23.25" customHeight="1" x14ac:dyDescent="0.2">
      <c r="B59" s="505" t="s">
        <v>543</v>
      </c>
      <c r="C59" s="505"/>
      <c r="D59" s="505" t="s">
        <v>544</v>
      </c>
      <c r="E59" s="505"/>
    </row>
    <row r="60" spans="1:11" ht="35.25" customHeight="1" x14ac:dyDescent="0.2">
      <c r="A60" s="204" t="s">
        <v>471</v>
      </c>
      <c r="B60" s="321" t="s">
        <v>454</v>
      </c>
      <c r="C60" s="321" t="s">
        <v>470</v>
      </c>
      <c r="D60" s="321" t="s">
        <v>464</v>
      </c>
      <c r="E60" s="321" t="s">
        <v>455</v>
      </c>
    </row>
    <row r="61" spans="1:11" ht="13.5" customHeight="1" x14ac:dyDescent="0.2">
      <c r="A61" s="189" t="s">
        <v>164</v>
      </c>
      <c r="B61" s="186">
        <v>165058</v>
      </c>
      <c r="C61" s="186">
        <v>80516</v>
      </c>
      <c r="D61" s="186">
        <v>13705</v>
      </c>
      <c r="E61" s="186">
        <v>1526</v>
      </c>
      <c r="G61" s="326"/>
      <c r="H61" s="326"/>
      <c r="J61" s="196"/>
      <c r="K61" s="196"/>
    </row>
    <row r="62" spans="1:11" ht="13.5" customHeight="1" x14ac:dyDescent="0.2">
      <c r="A62" s="189" t="s">
        <v>44</v>
      </c>
      <c r="B62" s="186">
        <v>286231</v>
      </c>
      <c r="C62" s="186">
        <v>274517</v>
      </c>
      <c r="D62" s="186">
        <v>57505</v>
      </c>
      <c r="E62" s="186">
        <v>11185</v>
      </c>
      <c r="G62" s="326"/>
      <c r="H62" s="326"/>
      <c r="J62" s="196"/>
      <c r="K62" s="196"/>
    </row>
    <row r="63" spans="1:11" ht="13.5" customHeight="1" x14ac:dyDescent="0.2">
      <c r="A63" s="189" t="s">
        <v>45</v>
      </c>
      <c r="B63" s="186">
        <v>243262</v>
      </c>
      <c r="C63" s="186">
        <v>241160</v>
      </c>
      <c r="D63" s="186">
        <v>97798</v>
      </c>
      <c r="E63" s="186">
        <v>19413</v>
      </c>
      <c r="G63" s="326"/>
      <c r="H63" s="326"/>
      <c r="J63" s="196"/>
      <c r="K63" s="196"/>
    </row>
    <row r="64" spans="1:11" ht="13.5" customHeight="1" x14ac:dyDescent="0.2">
      <c r="A64" s="189" t="s">
        <v>46</v>
      </c>
      <c r="B64" s="186">
        <v>146547</v>
      </c>
      <c r="C64" s="186">
        <v>153342</v>
      </c>
      <c r="D64" s="186">
        <v>115667</v>
      </c>
      <c r="E64" s="186">
        <v>21541</v>
      </c>
      <c r="G64" s="326"/>
      <c r="H64" s="326"/>
      <c r="J64" s="196"/>
      <c r="K64" s="196"/>
    </row>
    <row r="65" spans="1:11" ht="13.5" customHeight="1" x14ac:dyDescent="0.2">
      <c r="A65" s="189" t="s">
        <v>47</v>
      </c>
      <c r="B65" s="186">
        <v>59918</v>
      </c>
      <c r="C65" s="186">
        <v>72898</v>
      </c>
      <c r="D65" s="186">
        <v>99622</v>
      </c>
      <c r="E65" s="186">
        <v>18045</v>
      </c>
      <c r="G65" s="326"/>
      <c r="H65" s="326"/>
      <c r="J65" s="196"/>
      <c r="K65" s="196"/>
    </row>
    <row r="66" spans="1:11" ht="14.25" customHeight="1" x14ac:dyDescent="0.2">
      <c r="A66" s="189" t="s">
        <v>165</v>
      </c>
      <c r="B66" s="186">
        <v>28000</v>
      </c>
      <c r="C66" s="186">
        <v>37432</v>
      </c>
      <c r="D66" s="186">
        <v>112817</v>
      </c>
      <c r="E66" s="186">
        <v>20115</v>
      </c>
      <c r="G66" s="326"/>
      <c r="H66" s="326"/>
      <c r="J66" s="196"/>
      <c r="K66" s="196"/>
    </row>
    <row r="67" spans="1:11" ht="14.25" customHeight="1" x14ac:dyDescent="0.2">
      <c r="A67" s="184"/>
      <c r="B67" s="185"/>
      <c r="C67" s="185"/>
      <c r="D67" s="196"/>
      <c r="E67" s="196"/>
    </row>
    <row r="68" spans="1:11" ht="14.25" customHeight="1" x14ac:dyDescent="0.2">
      <c r="A68" s="192" t="s">
        <v>473</v>
      </c>
      <c r="B68" s="185"/>
      <c r="C68" s="185"/>
    </row>
    <row r="69" spans="1:11" ht="14.25" customHeight="1" x14ac:dyDescent="0.2">
      <c r="A69" s="203" t="s">
        <v>430</v>
      </c>
      <c r="B69" s="203"/>
      <c r="C69" s="203"/>
      <c r="D69" s="203"/>
      <c r="E69" s="203"/>
      <c r="F69" s="203"/>
      <c r="G69" s="203"/>
      <c r="H69" s="203"/>
      <c r="I69" s="203"/>
      <c r="J69" s="203"/>
      <c r="K69" s="203"/>
    </row>
    <row r="70" spans="1:11" ht="14.25" customHeight="1" x14ac:dyDescent="0.2">
      <c r="A70" s="184"/>
      <c r="B70" s="185"/>
      <c r="C70" s="185"/>
      <c r="D70" s="196"/>
      <c r="E70" s="196"/>
    </row>
    <row r="71" spans="1:11" ht="36" customHeight="1" x14ac:dyDescent="0.2">
      <c r="A71" s="204" t="s">
        <v>471</v>
      </c>
      <c r="B71" s="198" t="s">
        <v>164</v>
      </c>
      <c r="C71" s="198" t="s">
        <v>44</v>
      </c>
      <c r="D71" s="198" t="s">
        <v>45</v>
      </c>
      <c r="E71" s="198" t="s">
        <v>46</v>
      </c>
      <c r="F71" s="198" t="s">
        <v>47</v>
      </c>
      <c r="G71" s="322" t="s">
        <v>165</v>
      </c>
    </row>
    <row r="72" spans="1:11" ht="21" customHeight="1" x14ac:dyDescent="0.2">
      <c r="A72" s="198" t="s">
        <v>452</v>
      </c>
      <c r="B72" s="186">
        <v>8.6206642919438057</v>
      </c>
      <c r="C72" s="186">
        <v>30.020489865397344</v>
      </c>
      <c r="D72" s="186">
        <v>27.380029211192721</v>
      </c>
      <c r="E72" s="186">
        <v>18.376046821969339</v>
      </c>
      <c r="F72" s="186">
        <v>9.5559478401580353</v>
      </c>
      <c r="G72" s="186">
        <v>6.0468219693387555</v>
      </c>
    </row>
    <row r="73" spans="1:11" ht="21" customHeight="1" x14ac:dyDescent="0.2">
      <c r="A73" s="198" t="s">
        <v>453</v>
      </c>
      <c r="B73" s="186">
        <v>12.534832027935742</v>
      </c>
      <c r="C73" s="186">
        <v>24.102711534011625</v>
      </c>
      <c r="D73" s="186">
        <v>23.915070856093063</v>
      </c>
      <c r="E73" s="186">
        <v>18.386402361636037</v>
      </c>
      <c r="F73" s="186">
        <v>11.186918443620147</v>
      </c>
      <c r="G73" s="186">
        <v>9.8740647767033867</v>
      </c>
    </row>
    <row r="74" spans="1:11" ht="14.25" customHeight="1" x14ac:dyDescent="0.2">
      <c r="A74" s="199"/>
      <c r="B74" s="186"/>
      <c r="C74" s="186"/>
      <c r="D74" s="186"/>
      <c r="E74" s="186"/>
      <c r="F74" s="186"/>
      <c r="G74" s="186"/>
    </row>
    <row r="75" spans="1:11" ht="14.25" customHeight="1" x14ac:dyDescent="0.2"/>
    <row r="76" spans="1:11" ht="14.25" customHeight="1" x14ac:dyDescent="0.2">
      <c r="A76" s="205" t="s">
        <v>474</v>
      </c>
      <c r="B76" s="205"/>
      <c r="C76" s="205"/>
      <c r="D76" s="205"/>
      <c r="E76" s="205"/>
      <c r="F76" s="205"/>
      <c r="G76" s="205"/>
      <c r="H76" s="205"/>
      <c r="I76" s="205"/>
    </row>
    <row r="77" spans="1:11" ht="14.25" customHeight="1" x14ac:dyDescent="0.2">
      <c r="A77" s="206" t="s">
        <v>475</v>
      </c>
      <c r="B77" s="206"/>
      <c r="C77" s="206"/>
      <c r="D77" s="206"/>
      <c r="E77" s="206"/>
      <c r="F77" s="206"/>
      <c r="G77" s="206"/>
      <c r="H77" s="206"/>
      <c r="I77" s="206"/>
    </row>
    <row r="78" spans="1:11" ht="14.25" customHeight="1" x14ac:dyDescent="0.2">
      <c r="A78" s="184"/>
      <c r="B78" s="193" t="s">
        <v>464</v>
      </c>
      <c r="C78" s="193" t="s">
        <v>465</v>
      </c>
      <c r="D78" s="196"/>
      <c r="E78" s="196"/>
    </row>
    <row r="79" spans="1:11" ht="24.75" customHeight="1" x14ac:dyDescent="0.2">
      <c r="A79" s="189" t="s">
        <v>166</v>
      </c>
      <c r="B79" s="185">
        <v>64549</v>
      </c>
      <c r="C79" s="185">
        <v>25953</v>
      </c>
    </row>
    <row r="80" spans="1:11" ht="24.75" customHeight="1" x14ac:dyDescent="0.2">
      <c r="A80" s="187" t="s">
        <v>174</v>
      </c>
      <c r="B80" s="185">
        <v>130664</v>
      </c>
      <c r="C80" s="185">
        <v>28191</v>
      </c>
    </row>
    <row r="81" spans="1:12" ht="24.75" customHeight="1" x14ac:dyDescent="0.2">
      <c r="A81" s="183" t="s">
        <v>167</v>
      </c>
      <c r="B81" s="185">
        <v>271094</v>
      </c>
      <c r="C81" s="185">
        <v>84782</v>
      </c>
    </row>
    <row r="82" spans="1:12" ht="24.75" customHeight="1" x14ac:dyDescent="0.2">
      <c r="A82" s="183" t="s">
        <v>168</v>
      </c>
      <c r="B82" s="185">
        <v>252474</v>
      </c>
      <c r="C82" s="185">
        <v>190960</v>
      </c>
    </row>
    <row r="83" spans="1:12" ht="24.75" customHeight="1" x14ac:dyDescent="0.2">
      <c r="A83" s="183" t="s">
        <v>169</v>
      </c>
      <c r="B83" s="185">
        <v>139426</v>
      </c>
      <c r="C83" s="185">
        <v>244693</v>
      </c>
    </row>
    <row r="84" spans="1:12" ht="24.75" customHeight="1" x14ac:dyDescent="0.2">
      <c r="A84" s="183" t="s">
        <v>518</v>
      </c>
      <c r="B84" s="185">
        <v>44835</v>
      </c>
      <c r="C84" s="185">
        <v>164464</v>
      </c>
    </row>
    <row r="85" spans="1:12" ht="24.75" customHeight="1" x14ac:dyDescent="0.2">
      <c r="A85" s="183" t="s">
        <v>519</v>
      </c>
      <c r="B85" s="185">
        <v>13587</v>
      </c>
      <c r="C85" s="185">
        <v>70315</v>
      </c>
    </row>
    <row r="86" spans="1:12" ht="14.25" customHeight="1" x14ac:dyDescent="0.2">
      <c r="A86" s="183" t="s">
        <v>520</v>
      </c>
      <c r="B86" s="185">
        <v>12387</v>
      </c>
      <c r="C86" s="185">
        <v>50507</v>
      </c>
    </row>
    <row r="87" spans="1:12" ht="12" customHeight="1" x14ac:dyDescent="0.2">
      <c r="A87" s="184"/>
      <c r="B87" s="185"/>
      <c r="C87" s="185"/>
    </row>
    <row r="88" spans="1:12" ht="12" customHeight="1" x14ac:dyDescent="0.2">
      <c r="A88" s="205" t="s">
        <v>64</v>
      </c>
      <c r="B88" s="185"/>
      <c r="C88" s="185"/>
    </row>
    <row r="89" spans="1:12" ht="12" customHeight="1" x14ac:dyDescent="0.2">
      <c r="A89" s="206" t="s">
        <v>65</v>
      </c>
      <c r="B89" s="207"/>
      <c r="C89" s="185"/>
    </row>
    <row r="90" spans="1:12" ht="12" customHeight="1" x14ac:dyDescent="0.2">
      <c r="A90" s="192"/>
      <c r="B90" s="207"/>
      <c r="C90" s="185"/>
    </row>
    <row r="91" spans="1:12" ht="22.5" customHeight="1" x14ac:dyDescent="0.2">
      <c r="A91" s="195" t="s">
        <v>476</v>
      </c>
      <c r="C91" s="322" t="s">
        <v>166</v>
      </c>
      <c r="D91" s="195" t="s">
        <v>174</v>
      </c>
      <c r="E91" s="195" t="s">
        <v>167</v>
      </c>
      <c r="F91" s="195" t="s">
        <v>168</v>
      </c>
      <c r="G91" s="195" t="s">
        <v>169</v>
      </c>
      <c r="H91" s="195" t="s">
        <v>518</v>
      </c>
      <c r="I91" s="195" t="s">
        <v>284</v>
      </c>
      <c r="J91" s="195"/>
    </row>
    <row r="92" spans="1:12" ht="12" customHeight="1" x14ac:dyDescent="0.2">
      <c r="A92" s="504">
        <v>2021</v>
      </c>
      <c r="B92" s="322" t="s">
        <v>465</v>
      </c>
      <c r="C92" s="185">
        <v>3.0182644950079371</v>
      </c>
      <c r="D92" s="185">
        <v>3.2785379100207592</v>
      </c>
      <c r="E92" s="185">
        <v>9.859919871142564</v>
      </c>
      <c r="F92" s="185">
        <v>22.208137323882237</v>
      </c>
      <c r="G92" s="185">
        <v>28.457141528030562</v>
      </c>
      <c r="H92" s="185">
        <v>19.126723380995855</v>
      </c>
      <c r="I92" s="221">
        <v>14.051275490920087</v>
      </c>
      <c r="J92" s="221"/>
      <c r="K92" s="221"/>
    </row>
    <row r="93" spans="1:12" ht="12" customHeight="1" x14ac:dyDescent="0.2">
      <c r="A93" s="504"/>
      <c r="B93" s="322" t="s">
        <v>464</v>
      </c>
      <c r="C93" s="185">
        <v>6.9481042307129259</v>
      </c>
      <c r="D93" s="185">
        <v>14.064773911321225</v>
      </c>
      <c r="E93" s="185">
        <v>29.180767607877581</v>
      </c>
      <c r="F93" s="185">
        <v>27.176496422020719</v>
      </c>
      <c r="G93" s="185">
        <v>15.007922360863537</v>
      </c>
      <c r="H93" s="185">
        <v>4.8260740396290265</v>
      </c>
      <c r="I93" s="221">
        <v>2.7958614275749825</v>
      </c>
      <c r="J93" s="221"/>
      <c r="K93" s="221"/>
    </row>
    <row r="94" spans="1:12" ht="12" customHeight="1" x14ac:dyDescent="0.2">
      <c r="A94" s="190"/>
      <c r="C94" s="185"/>
      <c r="D94" s="185"/>
      <c r="E94" s="185"/>
      <c r="F94" s="185"/>
      <c r="G94" s="185"/>
      <c r="H94" s="185"/>
    </row>
    <row r="95" spans="1:12" ht="15" customHeight="1" x14ac:dyDescent="0.2">
      <c r="A95" s="205" t="s">
        <v>170</v>
      </c>
      <c r="B95" s="205"/>
      <c r="C95" s="205"/>
      <c r="D95" s="205"/>
      <c r="E95" s="205"/>
      <c r="F95" s="205"/>
      <c r="G95" s="205"/>
      <c r="H95" s="205"/>
      <c r="I95" s="205"/>
      <c r="J95" s="205"/>
      <c r="K95" s="205"/>
      <c r="L95" s="205"/>
    </row>
    <row r="96" spans="1:12" ht="18.75" customHeight="1" x14ac:dyDescent="0.2">
      <c r="A96" s="200" t="s">
        <v>171</v>
      </c>
      <c r="C96" s="208"/>
      <c r="D96" s="208"/>
      <c r="E96" s="208"/>
      <c r="F96" s="208"/>
      <c r="G96" s="208"/>
      <c r="H96" s="208"/>
      <c r="I96" s="208"/>
      <c r="J96" s="208"/>
      <c r="K96" s="208"/>
      <c r="L96" s="208"/>
    </row>
    <row r="97" spans="1:5" ht="12" customHeight="1" x14ac:dyDescent="0.2">
      <c r="A97" s="192"/>
      <c r="B97" s="185"/>
      <c r="C97" s="185"/>
      <c r="D97" s="196"/>
      <c r="E97" s="196"/>
    </row>
    <row r="98" spans="1:5" ht="25.5" customHeight="1" x14ac:dyDescent="0.2">
      <c r="A98" s="184"/>
      <c r="B98" s="506" t="s">
        <v>478</v>
      </c>
      <c r="C98" s="507"/>
      <c r="D98" s="508" t="s">
        <v>477</v>
      </c>
      <c r="E98" s="508"/>
    </row>
    <row r="99" spans="1:5" ht="28.5" customHeight="1" x14ac:dyDescent="0.2">
      <c r="A99" s="195" t="s">
        <v>476</v>
      </c>
      <c r="B99" s="321" t="s">
        <v>454</v>
      </c>
      <c r="C99" s="321" t="s">
        <v>455</v>
      </c>
      <c r="D99" s="321" t="s">
        <v>464</v>
      </c>
      <c r="E99" s="321" t="s">
        <v>455</v>
      </c>
    </row>
    <row r="100" spans="1:5" ht="12" customHeight="1" x14ac:dyDescent="0.2">
      <c r="A100" s="183">
        <v>2010</v>
      </c>
      <c r="B100" s="209">
        <v>9204</v>
      </c>
      <c r="C100" s="209">
        <v>11254</v>
      </c>
      <c r="D100" s="210">
        <v>10436.201980009519</v>
      </c>
      <c r="E100" s="210">
        <v>12078.29606356745</v>
      </c>
    </row>
    <row r="101" spans="1:5" ht="12" customHeight="1" x14ac:dyDescent="0.2">
      <c r="A101" s="183">
        <v>2011</v>
      </c>
      <c r="B101" s="209">
        <v>9599</v>
      </c>
      <c r="C101" s="209">
        <v>11714</v>
      </c>
      <c r="D101" s="210">
        <v>10010.972691025348</v>
      </c>
      <c r="E101" s="210">
        <v>11758.547892503537</v>
      </c>
    </row>
    <row r="102" spans="1:5" ht="12" customHeight="1" x14ac:dyDescent="0.2">
      <c r="A102" s="183">
        <v>2012</v>
      </c>
      <c r="B102" s="209">
        <v>9797</v>
      </c>
      <c r="C102" s="209">
        <v>11962</v>
      </c>
      <c r="D102" s="210">
        <v>10215.28846546643</v>
      </c>
      <c r="E102" s="210">
        <v>12353.530277475516</v>
      </c>
    </row>
    <row r="103" spans="1:5" ht="12" customHeight="1" x14ac:dyDescent="0.2">
      <c r="A103" s="183">
        <v>2013</v>
      </c>
      <c r="B103" s="209">
        <v>9970</v>
      </c>
      <c r="C103" s="209">
        <v>12165</v>
      </c>
      <c r="D103" s="210">
        <v>10519.157045425301</v>
      </c>
      <c r="E103" s="210">
        <v>12528.284883720929</v>
      </c>
    </row>
    <row r="104" spans="1:5" x14ac:dyDescent="0.2">
      <c r="A104" s="183">
        <v>2014</v>
      </c>
      <c r="B104" s="209">
        <v>10065</v>
      </c>
      <c r="C104" s="209">
        <v>12274</v>
      </c>
      <c r="D104" s="210">
        <v>10643.295362174855</v>
      </c>
      <c r="E104" s="210">
        <v>12612.750427314355</v>
      </c>
    </row>
    <row r="105" spans="1:5" x14ac:dyDescent="0.2">
      <c r="A105" s="184">
        <v>2015</v>
      </c>
      <c r="B105" s="209">
        <v>10316</v>
      </c>
      <c r="C105" s="209">
        <v>12566</v>
      </c>
      <c r="D105" s="210">
        <v>11064</v>
      </c>
      <c r="E105" s="210">
        <v>13076</v>
      </c>
    </row>
    <row r="106" spans="1:5" x14ac:dyDescent="0.2">
      <c r="A106" s="184">
        <v>2016</v>
      </c>
      <c r="B106" s="209">
        <v>10416</v>
      </c>
      <c r="C106" s="209">
        <v>12678</v>
      </c>
      <c r="D106" s="210">
        <v>11205</v>
      </c>
      <c r="E106" s="210">
        <v>13272</v>
      </c>
    </row>
    <row r="107" spans="1:5" x14ac:dyDescent="0.2">
      <c r="A107" s="184">
        <v>2017</v>
      </c>
      <c r="B107" s="209">
        <v>10772</v>
      </c>
      <c r="C107" s="209">
        <v>13093</v>
      </c>
      <c r="D107" s="210">
        <v>11748</v>
      </c>
      <c r="E107" s="210">
        <v>13737</v>
      </c>
    </row>
    <row r="108" spans="1:5" x14ac:dyDescent="0.2">
      <c r="A108" s="184">
        <v>2018</v>
      </c>
      <c r="B108" s="209">
        <v>11296</v>
      </c>
      <c r="C108" s="209">
        <v>13703</v>
      </c>
      <c r="D108" s="210">
        <v>12523</v>
      </c>
      <c r="E108" s="210">
        <v>14590</v>
      </c>
    </row>
    <row r="109" spans="1:5" x14ac:dyDescent="0.2">
      <c r="A109" s="184">
        <v>2019</v>
      </c>
      <c r="B109" s="209">
        <v>12292</v>
      </c>
      <c r="C109" s="209">
        <v>14807</v>
      </c>
      <c r="D109" s="210">
        <v>14081</v>
      </c>
      <c r="E109" s="210">
        <v>16126</v>
      </c>
    </row>
    <row r="110" spans="1:5" x14ac:dyDescent="0.2">
      <c r="A110" s="184">
        <v>2020</v>
      </c>
      <c r="B110" s="209">
        <v>13221</v>
      </c>
      <c r="C110" s="209">
        <v>15898</v>
      </c>
      <c r="D110" s="210">
        <v>14853</v>
      </c>
      <c r="E110" s="210">
        <v>17199</v>
      </c>
    </row>
    <row r="111" spans="1:5" x14ac:dyDescent="0.2">
      <c r="A111" s="184">
        <v>2021</v>
      </c>
      <c r="B111" s="209">
        <v>14080</v>
      </c>
      <c r="C111" s="209">
        <v>16938</v>
      </c>
      <c r="D111" s="210">
        <v>14931</v>
      </c>
      <c r="E111" s="210">
        <v>17111</v>
      </c>
    </row>
    <row r="112" spans="1:5" x14ac:dyDescent="0.2">
      <c r="A112" s="184"/>
      <c r="B112" s="185"/>
      <c r="C112" s="185"/>
      <c r="D112" s="196"/>
      <c r="E112" s="196"/>
    </row>
    <row r="113" spans="1:11" x14ac:dyDescent="0.2">
      <c r="A113" s="205" t="s">
        <v>479</v>
      </c>
      <c r="B113" s="205"/>
      <c r="C113" s="205"/>
      <c r="D113" s="205"/>
      <c r="E113" s="205"/>
      <c r="F113" s="205"/>
      <c r="G113" s="205"/>
      <c r="H113" s="205"/>
      <c r="I113" s="205"/>
      <c r="J113" s="205"/>
      <c r="K113" s="205"/>
    </row>
    <row r="114" spans="1:11" x14ac:dyDescent="0.2">
      <c r="A114" s="324" t="s">
        <v>480</v>
      </c>
      <c r="C114" s="197"/>
      <c r="D114" s="197"/>
      <c r="E114" s="197"/>
      <c r="F114" s="197"/>
      <c r="G114" s="197"/>
      <c r="H114" s="197"/>
      <c r="I114" s="197"/>
      <c r="J114" s="197"/>
      <c r="K114" s="197"/>
    </row>
    <row r="115" spans="1:11" x14ac:dyDescent="0.2">
      <c r="B115" s="185"/>
      <c r="C115" s="185"/>
      <c r="D115" s="196"/>
      <c r="E115" s="196"/>
    </row>
    <row r="116" spans="1:11" ht="36" x14ac:dyDescent="0.2">
      <c r="A116" s="204" t="s">
        <v>471</v>
      </c>
      <c r="B116" s="321" t="s">
        <v>454</v>
      </c>
      <c r="C116" s="321" t="s">
        <v>470</v>
      </c>
      <c r="D116" s="196"/>
      <c r="E116" s="196"/>
    </row>
    <row r="117" spans="1:11" x14ac:dyDescent="0.2">
      <c r="A117" s="189" t="s">
        <v>164</v>
      </c>
      <c r="B117" s="186">
        <v>36178</v>
      </c>
      <c r="C117" s="186">
        <v>7386</v>
      </c>
    </row>
    <row r="118" spans="1:11" x14ac:dyDescent="0.2">
      <c r="A118" s="189" t="s">
        <v>44</v>
      </c>
      <c r="B118" s="186">
        <v>58434</v>
      </c>
      <c r="C118" s="186">
        <v>11344</v>
      </c>
      <c r="D118" s="196"/>
      <c r="E118" s="196"/>
    </row>
    <row r="119" spans="1:11" x14ac:dyDescent="0.2">
      <c r="A119" s="189" t="s">
        <v>45</v>
      </c>
      <c r="B119" s="186">
        <v>98347</v>
      </c>
      <c r="C119" s="186">
        <v>19453</v>
      </c>
      <c r="D119" s="196"/>
      <c r="E119" s="196"/>
    </row>
    <row r="120" spans="1:11" x14ac:dyDescent="0.2">
      <c r="A120" s="189" t="s">
        <v>46</v>
      </c>
      <c r="B120" s="186">
        <v>116071</v>
      </c>
      <c r="C120" s="186">
        <v>21559</v>
      </c>
      <c r="D120" s="196"/>
      <c r="E120" s="196"/>
    </row>
    <row r="121" spans="1:11" x14ac:dyDescent="0.2">
      <c r="A121" s="189" t="s">
        <v>47</v>
      </c>
      <c r="B121" s="186">
        <v>100103</v>
      </c>
      <c r="C121" s="186">
        <v>18057</v>
      </c>
      <c r="D121" s="196"/>
      <c r="E121" s="196"/>
    </row>
    <row r="122" spans="1:11" x14ac:dyDescent="0.2">
      <c r="A122" s="189" t="s">
        <v>48</v>
      </c>
      <c r="B122" s="186">
        <v>71239</v>
      </c>
      <c r="C122" s="186">
        <v>12547</v>
      </c>
    </row>
    <row r="123" spans="1:11" x14ac:dyDescent="0.2">
      <c r="A123" s="189" t="s">
        <v>49</v>
      </c>
      <c r="B123" s="186">
        <v>42497</v>
      </c>
      <c r="C123" s="186">
        <v>7577</v>
      </c>
    </row>
    <row r="124" spans="1:11" x14ac:dyDescent="0.2">
      <c r="A124" s="189"/>
      <c r="B124" s="186"/>
      <c r="C124" s="186"/>
    </row>
    <row r="125" spans="1:11" x14ac:dyDescent="0.2">
      <c r="A125" s="205" t="s">
        <v>172</v>
      </c>
      <c r="B125" s="205"/>
      <c r="C125" s="205"/>
      <c r="D125" s="205"/>
      <c r="E125" s="205"/>
      <c r="F125" s="205"/>
      <c r="G125" s="205"/>
      <c r="H125" s="205"/>
      <c r="I125" s="205"/>
    </row>
    <row r="126" spans="1:11" x14ac:dyDescent="0.2">
      <c r="A126" s="211" t="s">
        <v>483</v>
      </c>
      <c r="C126" s="197"/>
      <c r="D126" s="197"/>
      <c r="E126" s="197"/>
      <c r="F126" s="197"/>
      <c r="G126" s="197"/>
      <c r="H126" s="197"/>
      <c r="I126" s="197"/>
    </row>
    <row r="127" spans="1:11" x14ac:dyDescent="0.2">
      <c r="A127" s="192"/>
      <c r="B127" s="186"/>
      <c r="C127" s="186"/>
    </row>
    <row r="128" spans="1:11" x14ac:dyDescent="0.2">
      <c r="A128" s="192"/>
      <c r="B128" s="505" t="s">
        <v>464</v>
      </c>
      <c r="C128" s="505"/>
      <c r="D128" s="505"/>
      <c r="E128" s="505" t="s">
        <v>465</v>
      </c>
      <c r="F128" s="505"/>
      <c r="G128" s="505"/>
    </row>
    <row r="129" spans="1:9" ht="24" x14ac:dyDescent="0.2">
      <c r="A129" s="195" t="s">
        <v>476</v>
      </c>
      <c r="B129" s="212" t="s">
        <v>123</v>
      </c>
      <c r="C129" s="212" t="s">
        <v>122</v>
      </c>
      <c r="D129" s="212" t="s">
        <v>121</v>
      </c>
      <c r="E129" s="212" t="s">
        <v>123</v>
      </c>
      <c r="F129" s="212" t="s">
        <v>122</v>
      </c>
      <c r="G129" s="212" t="s">
        <v>121</v>
      </c>
    </row>
    <row r="130" spans="1:9" x14ac:dyDescent="0.2">
      <c r="A130" s="183">
        <v>2010</v>
      </c>
      <c r="B130" s="185">
        <v>114982</v>
      </c>
      <c r="C130" s="185">
        <v>25659</v>
      </c>
      <c r="D130" s="185">
        <v>78925</v>
      </c>
      <c r="E130" s="185">
        <v>129066</v>
      </c>
      <c r="F130" s="185">
        <v>29314</v>
      </c>
      <c r="G130" s="185">
        <v>88383</v>
      </c>
    </row>
    <row r="131" spans="1:9" x14ac:dyDescent="0.2">
      <c r="A131" s="183">
        <v>2011</v>
      </c>
      <c r="B131" s="185">
        <v>107332</v>
      </c>
      <c r="C131" s="185">
        <v>26833</v>
      </c>
      <c r="D131" s="185">
        <v>75754</v>
      </c>
      <c r="E131" s="185">
        <v>120308</v>
      </c>
      <c r="F131" s="185">
        <v>31201</v>
      </c>
      <c r="G131" s="185">
        <v>83605</v>
      </c>
    </row>
    <row r="132" spans="1:9" x14ac:dyDescent="0.2">
      <c r="A132" s="183">
        <v>2012</v>
      </c>
      <c r="B132" s="185">
        <v>101387</v>
      </c>
      <c r="C132" s="185">
        <v>28878</v>
      </c>
      <c r="D132" s="185">
        <v>77819</v>
      </c>
      <c r="E132" s="185">
        <v>114453</v>
      </c>
      <c r="F132" s="185">
        <v>33734</v>
      </c>
      <c r="G132" s="185">
        <v>82238</v>
      </c>
    </row>
    <row r="133" spans="1:9" x14ac:dyDescent="0.2">
      <c r="A133" s="183">
        <v>2013</v>
      </c>
      <c r="B133" s="185">
        <v>96952</v>
      </c>
      <c r="C133" s="185">
        <v>30526</v>
      </c>
      <c r="D133" s="185">
        <v>79626</v>
      </c>
      <c r="E133" s="185">
        <v>109532</v>
      </c>
      <c r="F133" s="185">
        <v>35090</v>
      </c>
      <c r="G133" s="185">
        <v>81688</v>
      </c>
    </row>
    <row r="134" spans="1:9" x14ac:dyDescent="0.2">
      <c r="A134" s="183">
        <v>2014</v>
      </c>
      <c r="B134" s="185">
        <v>93755</v>
      </c>
      <c r="C134" s="185">
        <v>31671</v>
      </c>
      <c r="D134" s="185">
        <v>81115</v>
      </c>
      <c r="E134" s="185">
        <v>105622</v>
      </c>
      <c r="F134" s="185">
        <v>35593</v>
      </c>
      <c r="G134" s="185">
        <v>80542</v>
      </c>
    </row>
    <row r="135" spans="1:9" x14ac:dyDescent="0.2">
      <c r="A135" s="184">
        <v>2015</v>
      </c>
      <c r="B135" s="185">
        <v>90338</v>
      </c>
      <c r="C135" s="185">
        <v>32507</v>
      </c>
      <c r="D135" s="185">
        <v>81832</v>
      </c>
      <c r="E135" s="185">
        <v>102070</v>
      </c>
      <c r="F135" s="185">
        <v>35856</v>
      </c>
      <c r="G135" s="185">
        <v>79052</v>
      </c>
    </row>
    <row r="136" spans="1:9" x14ac:dyDescent="0.2">
      <c r="A136" s="184">
        <v>2016</v>
      </c>
      <c r="B136" s="185">
        <v>89249</v>
      </c>
      <c r="C136" s="185">
        <v>34143</v>
      </c>
      <c r="D136" s="185">
        <v>84438</v>
      </c>
      <c r="E136" s="185">
        <v>101588</v>
      </c>
      <c r="F136" s="185">
        <v>36888</v>
      </c>
      <c r="G136" s="185">
        <v>79482</v>
      </c>
    </row>
    <row r="137" spans="1:9" x14ac:dyDescent="0.2">
      <c r="A137" s="184">
        <v>2017</v>
      </c>
      <c r="B137" s="185">
        <v>86806</v>
      </c>
      <c r="C137" s="185">
        <v>35549</v>
      </c>
      <c r="D137" s="185">
        <v>86699</v>
      </c>
      <c r="E137" s="185">
        <v>98651</v>
      </c>
      <c r="F137" s="185">
        <v>37159</v>
      </c>
      <c r="G137" s="185">
        <v>79378</v>
      </c>
    </row>
    <row r="138" spans="1:9" x14ac:dyDescent="0.2">
      <c r="A138" s="184">
        <v>2018</v>
      </c>
      <c r="B138" s="185">
        <v>83987</v>
      </c>
      <c r="C138" s="185">
        <v>36613</v>
      </c>
      <c r="D138" s="185">
        <v>89203</v>
      </c>
      <c r="E138" s="185">
        <v>95121</v>
      </c>
      <c r="F138" s="185">
        <v>37497</v>
      </c>
      <c r="G138" s="185">
        <v>79066</v>
      </c>
    </row>
    <row r="139" spans="1:9" x14ac:dyDescent="0.2">
      <c r="A139" s="184">
        <v>2019</v>
      </c>
      <c r="B139" s="185">
        <v>81104</v>
      </c>
      <c r="C139" s="185">
        <v>37596</v>
      </c>
      <c r="D139" s="185">
        <v>91452</v>
      </c>
      <c r="E139" s="185">
        <v>92260</v>
      </c>
      <c r="F139" s="185">
        <v>37682</v>
      </c>
      <c r="G139" s="185">
        <v>78889</v>
      </c>
    </row>
    <row r="140" spans="1:9" x14ac:dyDescent="0.2">
      <c r="A140" s="184">
        <v>2020</v>
      </c>
      <c r="B140" s="185">
        <v>78349</v>
      </c>
      <c r="C140" s="185">
        <v>38921</v>
      </c>
      <c r="D140" s="185">
        <v>94502</v>
      </c>
      <c r="E140" s="185">
        <v>89630</v>
      </c>
      <c r="F140" s="185">
        <v>37705</v>
      </c>
      <c r="G140" s="185">
        <v>78532</v>
      </c>
    </row>
    <row r="141" spans="1:9" x14ac:dyDescent="0.2">
      <c r="A141" s="184">
        <v>2021</v>
      </c>
      <c r="B141" s="185">
        <v>75835</v>
      </c>
      <c r="C141" s="185">
        <v>39610</v>
      </c>
      <c r="D141" s="185">
        <v>96467</v>
      </c>
      <c r="E141" s="185">
        <v>86976</v>
      </c>
      <c r="F141" s="185">
        <v>37630</v>
      </c>
      <c r="G141" s="185">
        <v>78117</v>
      </c>
    </row>
    <row r="142" spans="1:9" x14ac:dyDescent="0.2">
      <c r="A142" s="184"/>
      <c r="B142" s="185"/>
      <c r="C142" s="185"/>
      <c r="D142" s="185"/>
      <c r="E142" s="185"/>
      <c r="F142" s="185"/>
      <c r="G142" s="185"/>
    </row>
    <row r="143" spans="1:9" x14ac:dyDescent="0.2">
      <c r="A143" s="213" t="s">
        <v>110</v>
      </c>
      <c r="B143" s="213"/>
      <c r="C143" s="213"/>
      <c r="D143" s="213"/>
      <c r="E143" s="213"/>
      <c r="F143" s="213"/>
      <c r="G143" s="213"/>
      <c r="H143" s="213"/>
      <c r="I143" s="213"/>
    </row>
    <row r="144" spans="1:9" x14ac:dyDescent="0.2">
      <c r="A144" s="200" t="s">
        <v>482</v>
      </c>
      <c r="C144" s="197"/>
      <c r="D144" s="197"/>
      <c r="E144" s="197"/>
      <c r="F144" s="197"/>
      <c r="G144" s="197"/>
      <c r="H144" s="197"/>
      <c r="I144" s="197"/>
    </row>
    <row r="145" spans="1:11" x14ac:dyDescent="0.2">
      <c r="A145" s="192"/>
      <c r="B145" s="185"/>
      <c r="C145" s="185"/>
      <c r="D145" s="185"/>
      <c r="E145" s="185"/>
      <c r="F145" s="185"/>
      <c r="G145" s="185"/>
    </row>
    <row r="146" spans="1:11" ht="24" x14ac:dyDescent="0.2">
      <c r="A146" s="195" t="s">
        <v>476</v>
      </c>
      <c r="B146" s="197"/>
      <c r="C146" s="222" t="s">
        <v>123</v>
      </c>
      <c r="D146" s="222" t="s">
        <v>122</v>
      </c>
      <c r="E146" s="222" t="s">
        <v>121</v>
      </c>
      <c r="F146" s="185"/>
      <c r="G146" s="185"/>
    </row>
    <row r="147" spans="1:11" ht="24" x14ac:dyDescent="0.2">
      <c r="A147" s="504">
        <v>2010</v>
      </c>
      <c r="B147" s="198" t="s">
        <v>452</v>
      </c>
      <c r="C147" s="214">
        <v>52.303627367149851</v>
      </c>
      <c r="D147" s="214">
        <v>11.87941466103103</v>
      </c>
      <c r="E147" s="214">
        <v>35.816957971819114</v>
      </c>
      <c r="F147" s="185"/>
      <c r="G147" s="185"/>
      <c r="H147" s="233"/>
      <c r="I147" s="233"/>
      <c r="J147" s="233"/>
    </row>
    <row r="148" spans="1:11" ht="24" x14ac:dyDescent="0.2">
      <c r="A148" s="504"/>
      <c r="B148" s="198" t="s">
        <v>453</v>
      </c>
      <c r="C148" s="214">
        <v>52.367852946266723</v>
      </c>
      <c r="D148" s="214">
        <v>11.686235573813796</v>
      </c>
      <c r="E148" s="214">
        <v>35.945911479919481</v>
      </c>
      <c r="F148" s="185"/>
      <c r="G148" s="234"/>
      <c r="H148" s="234"/>
      <c r="I148" s="234"/>
    </row>
    <row r="149" spans="1:11" ht="24" x14ac:dyDescent="0.2">
      <c r="A149" s="504">
        <v>2021</v>
      </c>
      <c r="B149" s="198" t="s">
        <v>452</v>
      </c>
      <c r="C149" s="214">
        <f>100*E141/(E141+F141+G141)</f>
        <v>42.903863893095505</v>
      </c>
      <c r="D149" s="214">
        <f>100*F141/(E141+F141+G141)</f>
        <v>18.562274630900294</v>
      </c>
      <c r="E149" s="214">
        <f>100*G141/(E141+F141+G141)</f>
        <v>38.533861476004205</v>
      </c>
      <c r="F149" s="185"/>
      <c r="G149" s="214"/>
      <c r="H149" s="214"/>
      <c r="I149" s="214"/>
    </row>
    <row r="150" spans="1:11" ht="24" x14ac:dyDescent="0.2">
      <c r="A150" s="504"/>
      <c r="B150" s="198" t="s">
        <v>453</v>
      </c>
      <c r="C150" s="214">
        <f>100*B141/($D$141+$C$141+$B$141)</f>
        <v>35.786081014760846</v>
      </c>
      <c r="D150" s="214">
        <f t="shared" ref="D150:E150" si="1">100*C141/($D$141+$C$141+$B$141)</f>
        <v>18.691721091773942</v>
      </c>
      <c r="E150" s="214">
        <f t="shared" si="1"/>
        <v>45.522197893465211</v>
      </c>
      <c r="F150" s="185"/>
      <c r="G150" s="214"/>
      <c r="H150" s="214"/>
      <c r="I150" s="214"/>
    </row>
    <row r="151" spans="1:11" x14ac:dyDescent="0.2">
      <c r="A151" s="184"/>
      <c r="B151" s="185"/>
      <c r="C151" s="185"/>
      <c r="D151" s="185"/>
      <c r="E151" s="185"/>
      <c r="F151" s="185"/>
      <c r="G151" s="185"/>
    </row>
    <row r="152" spans="1:11" x14ac:dyDescent="0.2">
      <c r="A152" s="189"/>
      <c r="B152" s="186"/>
      <c r="C152" s="186"/>
    </row>
    <row r="153" spans="1:11" ht="12.75" customHeight="1" x14ac:dyDescent="0.2">
      <c r="A153" s="205" t="s">
        <v>443</v>
      </c>
      <c r="B153" s="205"/>
      <c r="C153" s="205"/>
      <c r="D153" s="205"/>
      <c r="E153" s="205"/>
      <c r="F153" s="205"/>
      <c r="G153" s="205"/>
      <c r="H153" s="205"/>
      <c r="I153" s="205"/>
    </row>
    <row r="154" spans="1:11" ht="12.75" customHeight="1" x14ac:dyDescent="0.2">
      <c r="A154" s="215" t="s">
        <v>481</v>
      </c>
      <c r="B154" s="215"/>
      <c r="C154" s="215"/>
      <c r="D154" s="215"/>
      <c r="E154" s="215"/>
      <c r="F154" s="215"/>
      <c r="G154" s="215"/>
      <c r="H154" s="197"/>
      <c r="I154" s="197"/>
    </row>
    <row r="155" spans="1:11" ht="12.75" customHeight="1" x14ac:dyDescent="0.2">
      <c r="A155" s="192"/>
      <c r="B155" s="186"/>
      <c r="C155" s="186"/>
    </row>
    <row r="156" spans="1:11" ht="36" x14ac:dyDescent="0.2">
      <c r="A156" s="204" t="s">
        <v>471</v>
      </c>
      <c r="B156" s="321" t="s">
        <v>454</v>
      </c>
      <c r="C156" s="321" t="s">
        <v>455</v>
      </c>
      <c r="D156" s="321" t="s">
        <v>456</v>
      </c>
      <c r="E156" s="321" t="s">
        <v>457</v>
      </c>
      <c r="G156" s="195"/>
      <c r="H156" s="195"/>
    </row>
    <row r="157" spans="1:11" x14ac:dyDescent="0.2">
      <c r="A157" s="189" t="s">
        <v>83</v>
      </c>
      <c r="B157" s="185">
        <v>3802</v>
      </c>
      <c r="C157" s="185">
        <v>5346</v>
      </c>
      <c r="D157" s="196">
        <v>0.89262635487928865</v>
      </c>
      <c r="E157" s="196">
        <v>1.2929947189831805</v>
      </c>
      <c r="G157" s="235"/>
      <c r="H157" s="235"/>
      <c r="J157" s="196"/>
      <c r="K157" s="196"/>
    </row>
    <row r="158" spans="1:11" x14ac:dyDescent="0.2">
      <c r="A158" s="189" t="s">
        <v>84</v>
      </c>
      <c r="B158" s="185">
        <v>6038</v>
      </c>
      <c r="C158" s="185">
        <v>7982</v>
      </c>
      <c r="D158" s="196">
        <v>1.0201367275822626</v>
      </c>
      <c r="E158" s="196">
        <v>1.46823203125732</v>
      </c>
      <c r="G158" s="235"/>
      <c r="H158" s="235"/>
      <c r="J158" s="196"/>
      <c r="K158" s="196"/>
    </row>
    <row r="159" spans="1:11" x14ac:dyDescent="0.2">
      <c r="A159" s="189" t="s">
        <v>85</v>
      </c>
      <c r="B159" s="185">
        <v>8638</v>
      </c>
      <c r="C159" s="185">
        <v>10250</v>
      </c>
      <c r="D159" s="196">
        <v>1.1081835089894605</v>
      </c>
      <c r="E159" s="196">
        <v>1.4816893957999908</v>
      </c>
      <c r="G159" s="235"/>
      <c r="H159" s="235"/>
      <c r="J159" s="196"/>
      <c r="K159" s="196"/>
    </row>
    <row r="160" spans="1:11" x14ac:dyDescent="0.2">
      <c r="A160" s="189" t="s">
        <v>86</v>
      </c>
      <c r="B160" s="185">
        <v>11612</v>
      </c>
      <c r="C160" s="185">
        <v>13124</v>
      </c>
      <c r="D160" s="196">
        <v>1.3548443867589879</v>
      </c>
      <c r="E160" s="196">
        <v>1.7117838481516841</v>
      </c>
      <c r="G160" s="235"/>
      <c r="H160" s="235"/>
      <c r="J160" s="196"/>
      <c r="K160" s="196"/>
    </row>
    <row r="161" spans="1:20" x14ac:dyDescent="0.2">
      <c r="A161" s="189" t="s">
        <v>87</v>
      </c>
      <c r="B161" s="185">
        <v>20189</v>
      </c>
      <c r="C161" s="185">
        <v>19566</v>
      </c>
      <c r="D161" s="196">
        <v>1.7848768305614531</v>
      </c>
      <c r="E161" s="196">
        <v>1.9940842023880363</v>
      </c>
      <c r="G161" s="235"/>
      <c r="H161" s="235"/>
      <c r="J161" s="196"/>
      <c r="K161" s="196"/>
    </row>
    <row r="162" spans="1:20" x14ac:dyDescent="0.2">
      <c r="A162" s="189" t="s">
        <v>88</v>
      </c>
      <c r="B162" s="185">
        <v>32591</v>
      </c>
      <c r="C162" s="185">
        <v>27154</v>
      </c>
      <c r="D162" s="196">
        <v>2.3493018199931566</v>
      </c>
      <c r="E162" s="196">
        <v>2.3301815356017741</v>
      </c>
      <c r="G162" s="235"/>
      <c r="H162" s="235"/>
      <c r="J162" s="196"/>
      <c r="K162" s="196"/>
    </row>
    <row r="163" spans="1:20" x14ac:dyDescent="0.2">
      <c r="A163" s="189" t="s">
        <v>89</v>
      </c>
      <c r="B163" s="185">
        <v>37717</v>
      </c>
      <c r="C163" s="185">
        <v>29867</v>
      </c>
      <c r="D163" s="196">
        <v>3.3309040266495926</v>
      </c>
      <c r="E163" s="196">
        <v>3.1743552756370579</v>
      </c>
      <c r="G163" s="235"/>
      <c r="H163" s="235"/>
      <c r="J163" s="196"/>
      <c r="K163" s="196"/>
    </row>
    <row r="164" spans="1:20" x14ac:dyDescent="0.2">
      <c r="A164" s="189" t="s">
        <v>90</v>
      </c>
      <c r="B164" s="185">
        <v>52374</v>
      </c>
      <c r="C164" s="185">
        <v>42494</v>
      </c>
      <c r="D164" s="196">
        <v>4.6571802067592527</v>
      </c>
      <c r="E164" s="196">
        <v>4.6879136241281358</v>
      </c>
      <c r="G164" s="235"/>
      <c r="H164" s="235"/>
      <c r="J164" s="196"/>
      <c r="K164" s="196"/>
    </row>
    <row r="165" spans="1:20" x14ac:dyDescent="0.2">
      <c r="A165" s="189"/>
      <c r="B165" s="186"/>
      <c r="C165" s="186"/>
    </row>
    <row r="166" spans="1:20" x14ac:dyDescent="0.2">
      <c r="A166" s="205" t="s">
        <v>447</v>
      </c>
      <c r="B166" s="205"/>
      <c r="C166" s="205"/>
      <c r="D166" s="205"/>
      <c r="E166" s="205"/>
      <c r="F166" s="205"/>
      <c r="G166" s="205"/>
      <c r="H166" s="205"/>
      <c r="I166" s="205"/>
    </row>
    <row r="167" spans="1:20" x14ac:dyDescent="0.2">
      <c r="A167" s="324" t="s">
        <v>484</v>
      </c>
      <c r="B167" s="197"/>
      <c r="C167" s="197"/>
      <c r="D167" s="197"/>
      <c r="E167" s="197"/>
      <c r="F167" s="197"/>
      <c r="G167" s="197"/>
      <c r="H167" s="197"/>
      <c r="I167" s="197"/>
    </row>
    <row r="168" spans="1:20" x14ac:dyDescent="0.2">
      <c r="A168" s="192"/>
      <c r="B168" s="186"/>
      <c r="C168" s="186"/>
    </row>
    <row r="169" spans="1:20" ht="24" x14ac:dyDescent="0.2">
      <c r="A169" s="197"/>
      <c r="B169" s="216" t="s">
        <v>496</v>
      </c>
      <c r="C169" s="216" t="s">
        <v>470</v>
      </c>
    </row>
    <row r="170" spans="1:20" x14ac:dyDescent="0.2">
      <c r="A170" s="189" t="s">
        <v>173</v>
      </c>
      <c r="B170" s="185">
        <v>7395</v>
      </c>
      <c r="C170" s="185">
        <v>6266</v>
      </c>
      <c r="P170" s="237"/>
      <c r="Q170" s="238"/>
      <c r="R170" s="238"/>
      <c r="S170" s="67"/>
      <c r="T170" s="67"/>
    </row>
    <row r="171" spans="1:20" ht="24" x14ac:dyDescent="0.2">
      <c r="A171" s="262" t="s">
        <v>548</v>
      </c>
      <c r="B171" s="185">
        <v>3574</v>
      </c>
      <c r="C171" s="185">
        <v>2732</v>
      </c>
      <c r="P171" s="237"/>
      <c r="Q171" s="238"/>
      <c r="R171" s="238"/>
      <c r="S171" s="67"/>
      <c r="T171" s="67"/>
    </row>
    <row r="172" spans="1:20" ht="24" x14ac:dyDescent="0.2">
      <c r="A172" s="262" t="s">
        <v>549</v>
      </c>
      <c r="B172" s="185">
        <v>11019</v>
      </c>
      <c r="C172" s="185">
        <v>12037</v>
      </c>
      <c r="P172" s="237"/>
      <c r="Q172" s="238"/>
      <c r="R172" s="238"/>
      <c r="S172" s="67"/>
      <c r="T172" s="67"/>
    </row>
    <row r="173" spans="1:20" ht="24" x14ac:dyDescent="0.2">
      <c r="A173" s="262" t="s">
        <v>550</v>
      </c>
      <c r="B173" s="185">
        <v>19176</v>
      </c>
      <c r="C173" s="185">
        <v>22592</v>
      </c>
      <c r="P173" s="237"/>
      <c r="Q173" s="238"/>
      <c r="R173" s="238"/>
      <c r="S173" s="67"/>
      <c r="T173" s="67"/>
    </row>
    <row r="174" spans="1:20" ht="24" x14ac:dyDescent="0.2">
      <c r="A174" s="262" t="s">
        <v>551</v>
      </c>
      <c r="B174" s="185">
        <v>7610</v>
      </c>
      <c r="C174" s="185">
        <v>7929</v>
      </c>
      <c r="P174" s="237"/>
      <c r="Q174" s="238"/>
      <c r="R174" s="238"/>
      <c r="S174" s="67"/>
      <c r="T174" s="67"/>
    </row>
    <row r="175" spans="1:20" ht="24" x14ac:dyDescent="0.2">
      <c r="A175" s="262" t="s">
        <v>552</v>
      </c>
      <c r="B175" s="185">
        <v>6867</v>
      </c>
      <c r="C175" s="185">
        <v>6605</v>
      </c>
      <c r="P175" s="237"/>
      <c r="Q175" s="238"/>
      <c r="R175" s="238"/>
      <c r="S175" s="67"/>
      <c r="T175" s="67"/>
    </row>
    <row r="176" spans="1:20" ht="24" x14ac:dyDescent="0.2">
      <c r="A176" s="262" t="s">
        <v>553</v>
      </c>
      <c r="B176" s="185">
        <v>6446</v>
      </c>
      <c r="C176" s="185">
        <v>6932</v>
      </c>
      <c r="P176" s="237"/>
      <c r="Q176" s="238"/>
      <c r="R176" s="238"/>
      <c r="S176" s="67"/>
      <c r="T176" s="67"/>
    </row>
    <row r="177" spans="1:20" ht="24" x14ac:dyDescent="0.2">
      <c r="A177" s="262" t="s">
        <v>554</v>
      </c>
      <c r="B177" s="185">
        <v>4675</v>
      </c>
      <c r="C177" s="185">
        <v>6332</v>
      </c>
      <c r="P177" s="237"/>
      <c r="Q177" s="238"/>
      <c r="R177" s="238"/>
      <c r="S177" s="67"/>
      <c r="T177" s="67"/>
    </row>
    <row r="178" spans="1:20" ht="24" x14ac:dyDescent="0.2">
      <c r="A178" s="262" t="s">
        <v>555</v>
      </c>
      <c r="B178" s="185">
        <v>2772</v>
      </c>
      <c r="C178" s="185">
        <v>5509</v>
      </c>
      <c r="P178" s="237"/>
      <c r="Q178" s="238"/>
      <c r="R178" s="238"/>
      <c r="S178" s="67"/>
      <c r="T178" s="67"/>
    </row>
    <row r="179" spans="1:20" x14ac:dyDescent="0.2">
      <c r="A179" s="189" t="s">
        <v>63</v>
      </c>
      <c r="B179" s="185">
        <v>3112</v>
      </c>
      <c r="C179" s="185">
        <v>9341</v>
      </c>
      <c r="P179" s="237"/>
      <c r="Q179" s="238"/>
      <c r="R179" s="238"/>
      <c r="S179" s="67"/>
      <c r="T179" s="67"/>
    </row>
    <row r="180" spans="1:20" x14ac:dyDescent="0.2">
      <c r="A180" s="189"/>
      <c r="B180" s="186"/>
      <c r="C180" s="186"/>
      <c r="P180" s="237"/>
      <c r="Q180" s="238"/>
      <c r="R180" s="238"/>
      <c r="S180" s="67"/>
      <c r="T180" s="67"/>
    </row>
    <row r="181" spans="1:20" x14ac:dyDescent="0.2">
      <c r="A181" s="213" t="s">
        <v>485</v>
      </c>
      <c r="B181" s="213"/>
      <c r="C181" s="213"/>
      <c r="D181" s="213"/>
      <c r="E181" s="213"/>
      <c r="F181" s="213"/>
      <c r="G181" s="213"/>
      <c r="H181" s="213"/>
      <c r="I181" s="213"/>
      <c r="P181" s="237"/>
      <c r="Q181" s="238"/>
      <c r="R181" s="238"/>
      <c r="S181" s="67"/>
      <c r="T181" s="67"/>
    </row>
    <row r="182" spans="1:20" x14ac:dyDescent="0.2">
      <c r="A182" s="324" t="s">
        <v>486</v>
      </c>
      <c r="B182" s="197"/>
      <c r="C182" s="197"/>
      <c r="D182" s="197"/>
      <c r="E182" s="197"/>
      <c r="F182" s="197"/>
      <c r="G182" s="197"/>
      <c r="H182" s="197"/>
      <c r="I182" s="197"/>
      <c r="P182" s="237"/>
      <c r="Q182" s="238"/>
      <c r="R182" s="238"/>
      <c r="S182" s="67"/>
      <c r="T182" s="67"/>
    </row>
    <row r="183" spans="1:20" x14ac:dyDescent="0.2">
      <c r="A183" s="189"/>
      <c r="B183" s="186"/>
      <c r="C183" s="186"/>
      <c r="P183" s="237"/>
      <c r="Q183" s="238"/>
      <c r="R183" s="238"/>
      <c r="S183" s="67"/>
      <c r="T183" s="67"/>
    </row>
    <row r="184" spans="1:20" x14ac:dyDescent="0.2">
      <c r="B184" s="189" t="s">
        <v>166</v>
      </c>
      <c r="C184" s="189" t="s">
        <v>174</v>
      </c>
      <c r="D184" s="189" t="s">
        <v>167</v>
      </c>
      <c r="E184" s="189" t="s">
        <v>168</v>
      </c>
      <c r="F184" s="189" t="s">
        <v>175</v>
      </c>
      <c r="P184" s="237"/>
      <c r="Q184" s="238"/>
      <c r="R184" s="238"/>
      <c r="S184" s="67"/>
      <c r="T184" s="67"/>
    </row>
    <row r="185" spans="1:20" x14ac:dyDescent="0.2">
      <c r="A185" s="191" t="s">
        <v>487</v>
      </c>
      <c r="B185" s="185">
        <f>100*C170/SUM($C$170:$C$179)</f>
        <v>7.2628223703274415</v>
      </c>
      <c r="C185" s="185">
        <f>100*(C171+C172)/SUM($C$170:$C$179)</f>
        <v>17.118516372066068</v>
      </c>
      <c r="D185" s="185">
        <f>100*(C173+C174)/SUM($C$170:$C$179)</f>
        <v>35.376412634019125</v>
      </c>
      <c r="E185" s="185">
        <f>100*(C175+C176)/SUM($C$170:$C$179)</f>
        <v>15.690524485656331</v>
      </c>
      <c r="F185" s="185">
        <f>100*(C177+C178+C179)/SUM($C$170:$C$179)</f>
        <v>24.551724137931036</v>
      </c>
      <c r="G185" s="185"/>
      <c r="I185" s="185"/>
      <c r="J185" s="185"/>
      <c r="K185" s="185"/>
      <c r="L185" s="185"/>
      <c r="M185" s="185"/>
    </row>
    <row r="186" spans="1:20" ht="12.75" customHeight="1" x14ac:dyDescent="0.2">
      <c r="A186" s="191" t="s">
        <v>488</v>
      </c>
      <c r="B186" s="185">
        <f>100*B170/SUM($B$170:$B$179)</f>
        <v>10.179500591911461</v>
      </c>
      <c r="C186" s="185">
        <f>100*(B171+B172)/SUM($B$170:$B$179)</f>
        <v>20.087823142361589</v>
      </c>
      <c r="D186" s="185">
        <f>100*(B173+B174)/SUM($B$170:$B$179)</f>
        <v>36.871954409052115</v>
      </c>
      <c r="E186" s="185">
        <f>100*(B175+B176)/SUM($B$170:$B$179)</f>
        <v>18.325854142003688</v>
      </c>
      <c r="F186" s="185">
        <f>100*(B177+B178+B179)/SUM($B$170:$B$179)</f>
        <v>14.534867714671146</v>
      </c>
      <c r="G186" s="185"/>
      <c r="I186" s="185"/>
      <c r="J186" s="185"/>
      <c r="K186" s="185"/>
      <c r="L186" s="185"/>
      <c r="M186" s="185"/>
      <c r="S186" s="236"/>
    </row>
    <row r="187" spans="1:20" ht="12.75" customHeight="1" x14ac:dyDescent="0.2">
      <c r="B187" s="185"/>
      <c r="C187" s="185"/>
      <c r="D187" s="185"/>
      <c r="E187" s="185"/>
      <c r="F187" s="185"/>
      <c r="G187" s="185"/>
      <c r="S187" s="236"/>
    </row>
    <row r="188" spans="1:20" ht="12.75" customHeight="1" x14ac:dyDescent="0.2">
      <c r="A188" s="217" t="s">
        <v>176</v>
      </c>
      <c r="B188" s="217"/>
      <c r="C188" s="217"/>
      <c r="D188" s="217"/>
      <c r="E188" s="217"/>
      <c r="F188" s="217"/>
      <c r="G188" s="217"/>
      <c r="H188" s="217"/>
      <c r="I188" s="217"/>
      <c r="J188" s="217"/>
      <c r="K188" s="217"/>
    </row>
    <row r="189" spans="1:20" ht="12.75" customHeight="1" x14ac:dyDescent="0.2">
      <c r="A189" s="218" t="s">
        <v>489</v>
      </c>
      <c r="B189" s="218"/>
      <c r="C189" s="218"/>
      <c r="D189" s="218"/>
      <c r="E189" s="218"/>
      <c r="F189" s="218"/>
      <c r="G189" s="218"/>
      <c r="H189" s="218"/>
      <c r="I189" s="218"/>
      <c r="J189" s="218"/>
      <c r="K189" s="218"/>
    </row>
    <row r="190" spans="1:20" ht="24.75" customHeight="1" x14ac:dyDescent="0.2">
      <c r="B190" s="508" t="s">
        <v>491</v>
      </c>
      <c r="C190" s="511"/>
      <c r="D190" s="508" t="s">
        <v>492</v>
      </c>
      <c r="E190" s="511"/>
      <c r="F190" s="185"/>
      <c r="G190" s="185"/>
    </row>
    <row r="191" spans="1:20" ht="24" customHeight="1" x14ac:dyDescent="0.2">
      <c r="A191" s="195" t="s">
        <v>476</v>
      </c>
      <c r="B191" s="216" t="s">
        <v>490</v>
      </c>
      <c r="C191" s="216" t="s">
        <v>455</v>
      </c>
      <c r="D191" s="216" t="s">
        <v>464</v>
      </c>
      <c r="E191" s="216" t="s">
        <v>455</v>
      </c>
    </row>
    <row r="192" spans="1:20" ht="14.25" customHeight="1" x14ac:dyDescent="0.2">
      <c r="A192" s="219">
        <v>2010</v>
      </c>
      <c r="B192" s="188">
        <v>89.4</v>
      </c>
      <c r="C192" s="188">
        <v>78.900000000000006</v>
      </c>
      <c r="D192" s="188">
        <v>13.9</v>
      </c>
      <c r="E192" s="188">
        <v>3.8</v>
      </c>
      <c r="F192" s="196"/>
    </row>
    <row r="193" spans="1:8" ht="14.25" customHeight="1" x14ac:dyDescent="0.2">
      <c r="A193" s="219">
        <v>2011</v>
      </c>
      <c r="B193" s="188">
        <v>75.400000000000006</v>
      </c>
      <c r="C193" s="188">
        <v>65</v>
      </c>
      <c r="D193" s="188">
        <v>19.399999999999999</v>
      </c>
      <c r="E193" s="188">
        <v>5.2</v>
      </c>
      <c r="F193" s="196"/>
    </row>
    <row r="194" spans="1:8" ht="14.25" customHeight="1" x14ac:dyDescent="0.2">
      <c r="A194" s="219">
        <v>2012</v>
      </c>
      <c r="B194" s="188">
        <v>70.099999999999994</v>
      </c>
      <c r="C194" s="188">
        <v>57.8</v>
      </c>
      <c r="D194" s="188">
        <v>19.7</v>
      </c>
      <c r="E194" s="188">
        <v>5.6</v>
      </c>
    </row>
    <row r="195" spans="1:8" ht="14.25" customHeight="1" x14ac:dyDescent="0.2">
      <c r="A195" s="219">
        <v>2013</v>
      </c>
      <c r="B195" s="188">
        <v>73.099999999999994</v>
      </c>
      <c r="C195" s="188">
        <v>60.4</v>
      </c>
      <c r="D195" s="188">
        <v>23.4</v>
      </c>
      <c r="E195" s="188">
        <v>6.8</v>
      </c>
    </row>
    <row r="196" spans="1:8" ht="14.25" customHeight="1" x14ac:dyDescent="0.2">
      <c r="A196" s="219">
        <v>2014</v>
      </c>
      <c r="B196" s="188">
        <v>87.5</v>
      </c>
      <c r="C196" s="188">
        <v>70.900000000000006</v>
      </c>
      <c r="D196" s="188">
        <v>23.1</v>
      </c>
      <c r="E196" s="188">
        <v>6.9</v>
      </c>
    </row>
    <row r="197" spans="1:8" ht="14.25" customHeight="1" x14ac:dyDescent="0.2">
      <c r="A197" s="219">
        <v>2015</v>
      </c>
      <c r="B197" s="188">
        <v>97.1</v>
      </c>
      <c r="C197" s="188">
        <v>78</v>
      </c>
      <c r="D197" s="188">
        <v>27.6</v>
      </c>
      <c r="E197" s="188">
        <v>8.5</v>
      </c>
    </row>
    <row r="198" spans="1:8" x14ac:dyDescent="0.2">
      <c r="A198" s="219">
        <v>2016</v>
      </c>
      <c r="B198" s="188">
        <v>102.12824999999999</v>
      </c>
      <c r="C198" s="188">
        <v>81.817666000000003</v>
      </c>
      <c r="D198" s="188">
        <v>29.355916659999998</v>
      </c>
      <c r="E198" s="188">
        <v>9.26675</v>
      </c>
    </row>
    <row r="199" spans="1:8" x14ac:dyDescent="0.2">
      <c r="A199" s="219">
        <v>2017</v>
      </c>
      <c r="B199" s="188">
        <v>105.1961</v>
      </c>
      <c r="C199" s="188">
        <v>84.343100000000007</v>
      </c>
      <c r="D199" s="188">
        <v>32.909999999999997</v>
      </c>
      <c r="E199" s="188">
        <v>10.3895</v>
      </c>
    </row>
    <row r="200" spans="1:8" x14ac:dyDescent="0.2">
      <c r="A200" s="219">
        <v>2018</v>
      </c>
      <c r="B200" s="188">
        <v>108.90349999999999</v>
      </c>
      <c r="C200" s="188">
        <v>87.321420000000003</v>
      </c>
      <c r="D200" s="188">
        <v>35.64208</v>
      </c>
      <c r="E200" s="188">
        <v>10.846500000000001</v>
      </c>
    </row>
    <row r="201" spans="1:8" x14ac:dyDescent="0.2">
      <c r="A201" s="219">
        <v>2019</v>
      </c>
      <c r="B201" s="188">
        <v>115.65989999999999</v>
      </c>
      <c r="C201" s="188">
        <v>92.303899999999999</v>
      </c>
      <c r="D201" s="188">
        <v>35.030700000000003</v>
      </c>
      <c r="E201" s="188">
        <v>10.854900000000001</v>
      </c>
    </row>
    <row r="202" spans="1:8" x14ac:dyDescent="0.2">
      <c r="A202" s="219">
        <v>2020</v>
      </c>
      <c r="B202" s="188">
        <v>138.5</v>
      </c>
      <c r="C202" s="188">
        <v>112.3</v>
      </c>
      <c r="D202" s="188">
        <v>78.3</v>
      </c>
      <c r="E202" s="188">
        <v>26.4</v>
      </c>
    </row>
    <row r="203" spans="1:8" x14ac:dyDescent="0.2">
      <c r="A203" s="219">
        <v>2021</v>
      </c>
      <c r="B203" s="78">
        <v>147.5</v>
      </c>
      <c r="C203" s="78">
        <v>124.6</v>
      </c>
      <c r="D203" s="78">
        <v>58.4</v>
      </c>
      <c r="E203" s="78">
        <v>19.7</v>
      </c>
    </row>
    <row r="204" spans="1:8" x14ac:dyDescent="0.2">
      <c r="A204" s="192"/>
      <c r="B204" s="188"/>
      <c r="C204" s="188"/>
      <c r="D204" s="188"/>
      <c r="E204" s="188"/>
    </row>
    <row r="205" spans="1:8" x14ac:dyDescent="0.2">
      <c r="A205" s="192" t="s">
        <v>537</v>
      </c>
    </row>
    <row r="206" spans="1:8" x14ac:dyDescent="0.2">
      <c r="A206" s="194" t="s">
        <v>538</v>
      </c>
    </row>
    <row r="207" spans="1:8" ht="54" customHeight="1" x14ac:dyDescent="0.2">
      <c r="E207" s="509" t="s">
        <v>536</v>
      </c>
      <c r="F207" s="510"/>
      <c r="G207" s="509" t="s">
        <v>529</v>
      </c>
      <c r="H207" s="510"/>
    </row>
    <row r="208" spans="1:8" ht="36" x14ac:dyDescent="0.2">
      <c r="A208" s="195" t="s">
        <v>493</v>
      </c>
      <c r="C208" s="195" t="s">
        <v>494</v>
      </c>
      <c r="D208" s="195" t="s">
        <v>495</v>
      </c>
      <c r="E208" s="195" t="s">
        <v>494</v>
      </c>
      <c r="F208" s="195" t="s">
        <v>495</v>
      </c>
      <c r="G208" s="195" t="s">
        <v>494</v>
      </c>
      <c r="H208" s="195" t="s">
        <v>495</v>
      </c>
    </row>
    <row r="209" spans="1:8" x14ac:dyDescent="0.2">
      <c r="A209" s="220" t="s">
        <v>155</v>
      </c>
      <c r="B209" s="322" t="s">
        <v>187</v>
      </c>
      <c r="C209" s="196">
        <f t="shared" ref="C209:C235" si="2">E209/G209*100</f>
        <v>40.308739320408336</v>
      </c>
      <c r="D209" s="196">
        <f t="shared" ref="D209:D235" si="3">F209/H209*100</f>
        <v>29.221942286589915</v>
      </c>
      <c r="E209" s="221">
        <v>1125.942</v>
      </c>
      <c r="F209" s="221">
        <v>779.19899999999996</v>
      </c>
      <c r="G209" s="221">
        <v>2793.2950000000001</v>
      </c>
      <c r="H209" s="221">
        <v>2666.4859999999999</v>
      </c>
    </row>
    <row r="210" spans="1:8" x14ac:dyDescent="0.2">
      <c r="A210" s="220" t="s">
        <v>143</v>
      </c>
      <c r="B210" s="322" t="s">
        <v>177</v>
      </c>
      <c r="C210" s="196">
        <f t="shared" si="2"/>
        <v>37.667214094766685</v>
      </c>
      <c r="D210" s="196">
        <f t="shared" si="3"/>
        <v>27.619484804331311</v>
      </c>
      <c r="E210" s="221">
        <v>558.25900000000001</v>
      </c>
      <c r="F210" s="221">
        <v>362.80900000000003</v>
      </c>
      <c r="G210" s="221">
        <v>1482.0820000000001</v>
      </c>
      <c r="H210" s="221">
        <v>1313.598</v>
      </c>
    </row>
    <row r="211" spans="1:8" x14ac:dyDescent="0.2">
      <c r="A211" s="251" t="s">
        <v>136</v>
      </c>
      <c r="B211" s="322" t="s">
        <v>178</v>
      </c>
      <c r="C211" s="196">
        <f t="shared" si="2"/>
        <v>36.793949250021093</v>
      </c>
      <c r="D211" s="196">
        <f t="shared" si="3"/>
        <v>26.880641607823559</v>
      </c>
      <c r="E211" s="221">
        <v>257.24599999999998</v>
      </c>
      <c r="F211" s="221">
        <v>169.59399999999999</v>
      </c>
      <c r="G211" s="221">
        <v>699.15300000000002</v>
      </c>
      <c r="H211" s="221">
        <v>630.91499999999996</v>
      </c>
    </row>
    <row r="212" spans="1:8" x14ac:dyDescent="0.2">
      <c r="A212" s="220" t="s">
        <v>144</v>
      </c>
      <c r="B212" s="322" t="s">
        <v>179</v>
      </c>
      <c r="C212" s="196">
        <f t="shared" si="2"/>
        <v>35.256159638820506</v>
      </c>
      <c r="D212" s="196">
        <f t="shared" si="3"/>
        <v>25.158102202290838</v>
      </c>
      <c r="E212" s="221">
        <v>358.90699999999998</v>
      </c>
      <c r="F212" s="221">
        <v>220.19</v>
      </c>
      <c r="G212" s="221">
        <v>1017.998</v>
      </c>
      <c r="H212" s="221">
        <v>875.22500000000002</v>
      </c>
    </row>
    <row r="213" spans="1:8" x14ac:dyDescent="0.2">
      <c r="A213" s="220" t="s">
        <v>133</v>
      </c>
      <c r="B213" s="322" t="s">
        <v>180</v>
      </c>
      <c r="C213" s="196">
        <f t="shared" si="2"/>
        <v>34.879765887553468</v>
      </c>
      <c r="D213" s="196">
        <f t="shared" si="3"/>
        <v>25.996599710721657</v>
      </c>
      <c r="E213" s="221">
        <v>1244.1030000000001</v>
      </c>
      <c r="F213" s="221">
        <v>870.81200000000001</v>
      </c>
      <c r="G213" s="221">
        <v>3566.8330000000001</v>
      </c>
      <c r="H213" s="221">
        <v>3349.7150000000001</v>
      </c>
    </row>
    <row r="214" spans="1:8" x14ac:dyDescent="0.2">
      <c r="A214" s="220" t="s">
        <v>156</v>
      </c>
      <c r="B214" s="322" t="s">
        <v>181</v>
      </c>
      <c r="C214" s="196">
        <f t="shared" si="2"/>
        <v>34.44762301496894</v>
      </c>
      <c r="D214" s="196">
        <f t="shared" si="3"/>
        <v>28.590351511126123</v>
      </c>
      <c r="E214" s="221">
        <v>361.36900000000003</v>
      </c>
      <c r="F214" s="221">
        <v>303.04000000000002</v>
      </c>
      <c r="G214" s="221">
        <v>1049.039</v>
      </c>
      <c r="H214" s="221">
        <v>1059.9380000000001</v>
      </c>
    </row>
    <row r="215" spans="1:8" x14ac:dyDescent="0.2">
      <c r="A215" s="220" t="s">
        <v>150</v>
      </c>
      <c r="B215" s="322" t="s">
        <v>185</v>
      </c>
      <c r="C215" s="196">
        <f t="shared" si="2"/>
        <v>33.537553513979489</v>
      </c>
      <c r="D215" s="196">
        <f t="shared" si="3"/>
        <v>21.460967228272931</v>
      </c>
      <c r="E215" s="221">
        <v>6550.7269999999999</v>
      </c>
      <c r="F215" s="221">
        <v>3928.9639999999999</v>
      </c>
      <c r="G215" s="221">
        <v>19532.512999999999</v>
      </c>
      <c r="H215" s="221">
        <v>18307.488000000001</v>
      </c>
    </row>
    <row r="216" spans="1:8" x14ac:dyDescent="0.2">
      <c r="A216" s="220" t="s">
        <v>139</v>
      </c>
      <c r="B216" s="322" t="s">
        <v>182</v>
      </c>
      <c r="C216" s="196">
        <f t="shared" si="2"/>
        <v>32.312972953401641</v>
      </c>
      <c r="D216" s="196">
        <f t="shared" si="3"/>
        <v>29.097525102675409</v>
      </c>
      <c r="E216" s="221">
        <v>669.33900000000006</v>
      </c>
      <c r="F216" s="221">
        <v>571.74599999999998</v>
      </c>
      <c r="G216" s="221">
        <v>2071.4250000000002</v>
      </c>
      <c r="H216" s="221">
        <v>1964.93</v>
      </c>
    </row>
    <row r="217" spans="1:8" x14ac:dyDescent="0.2">
      <c r="A217" s="220" t="s">
        <v>138</v>
      </c>
      <c r="B217" s="322" t="s">
        <v>188</v>
      </c>
      <c r="C217" s="196">
        <f t="shared" si="2"/>
        <v>31.938896495405832</v>
      </c>
      <c r="D217" s="196">
        <f t="shared" si="3"/>
        <v>29.587609556570367</v>
      </c>
      <c r="E217" s="221">
        <v>11159.239</v>
      </c>
      <c r="F217" s="221">
        <v>9680.2800000000007</v>
      </c>
      <c r="G217" s="221">
        <v>34939.338000000003</v>
      </c>
      <c r="H217" s="221">
        <v>32717.344000000001</v>
      </c>
    </row>
    <row r="218" spans="1:8" x14ac:dyDescent="0.2">
      <c r="A218" s="220" t="s">
        <v>137</v>
      </c>
      <c r="B218" s="322" t="s">
        <v>184</v>
      </c>
      <c r="C218" s="196">
        <f t="shared" si="2"/>
        <v>31.729098548742225</v>
      </c>
      <c r="D218" s="196">
        <f t="shared" si="3"/>
        <v>26.671624342309336</v>
      </c>
      <c r="E218" s="221">
        <v>888.41</v>
      </c>
      <c r="F218" s="221">
        <v>729.15099999999995</v>
      </c>
      <c r="G218" s="221">
        <v>2799.9850000000001</v>
      </c>
      <c r="H218" s="221">
        <v>2733.808</v>
      </c>
    </row>
    <row r="219" spans="1:8" x14ac:dyDescent="0.2">
      <c r="A219" s="220" t="s">
        <v>148</v>
      </c>
      <c r="B219" s="322" t="s">
        <v>186</v>
      </c>
      <c r="C219" s="196">
        <f t="shared" si="2"/>
        <v>31.524336772207857</v>
      </c>
      <c r="D219" s="196">
        <f t="shared" si="3"/>
        <v>25.192680860884153</v>
      </c>
      <c r="E219" s="221">
        <v>13280.734</v>
      </c>
      <c r="F219" s="221">
        <v>10335.68</v>
      </c>
      <c r="G219" s="221">
        <v>42128.512000000002</v>
      </c>
      <c r="H219" s="221">
        <v>41026.519</v>
      </c>
    </row>
    <row r="220" spans="1:8" x14ac:dyDescent="0.2">
      <c r="A220" s="252" t="s">
        <v>134</v>
      </c>
      <c r="B220" s="322" t="s">
        <v>183</v>
      </c>
      <c r="C220" s="196">
        <f t="shared" si="2"/>
        <v>31.420627072862679</v>
      </c>
      <c r="D220" s="196">
        <f t="shared" si="3"/>
        <v>24.160021140819428</v>
      </c>
      <c r="E220" s="221">
        <v>1705.095</v>
      </c>
      <c r="F220" s="221">
        <v>1274.4659999999999</v>
      </c>
      <c r="G220" s="221">
        <v>5426.674</v>
      </c>
      <c r="H220" s="221">
        <v>5275.1030000000001</v>
      </c>
    </row>
    <row r="221" spans="1:8" x14ac:dyDescent="0.2">
      <c r="A221" s="220" t="s">
        <v>152</v>
      </c>
      <c r="B221" s="322" t="s">
        <v>190</v>
      </c>
      <c r="C221" s="196">
        <f t="shared" si="2"/>
        <v>30.670972936553287</v>
      </c>
      <c r="D221" s="196">
        <f t="shared" si="3"/>
        <v>25.71820206361134</v>
      </c>
      <c r="E221" s="221">
        <v>1391.1469999999999</v>
      </c>
      <c r="F221" s="221">
        <v>1130.817</v>
      </c>
      <c r="G221" s="221">
        <v>4535.7120000000004</v>
      </c>
      <c r="H221" s="221">
        <v>4396.9520000000002</v>
      </c>
    </row>
    <row r="222" spans="1:8" x14ac:dyDescent="0.2">
      <c r="A222" s="220" t="s">
        <v>153</v>
      </c>
      <c r="B222" s="322" t="s">
        <v>189</v>
      </c>
      <c r="C222" s="196">
        <f t="shared" si="2"/>
        <v>30.055088244716366</v>
      </c>
      <c r="D222" s="196">
        <f t="shared" si="3"/>
        <v>23.142190913748898</v>
      </c>
      <c r="E222" s="221">
        <v>2949.6280000000002</v>
      </c>
      <c r="F222" s="221">
        <v>2172.4940000000001</v>
      </c>
      <c r="G222" s="221">
        <v>9814.0720000000001</v>
      </c>
      <c r="H222" s="221">
        <v>9387.59</v>
      </c>
    </row>
    <row r="223" spans="1:8" x14ac:dyDescent="0.2">
      <c r="A223" s="220" t="s">
        <v>151</v>
      </c>
      <c r="B223" s="322" t="s">
        <v>191</v>
      </c>
      <c r="C223" s="196">
        <f t="shared" si="2"/>
        <v>29.734426104737878</v>
      </c>
      <c r="D223" s="196">
        <f t="shared" si="3"/>
        <v>26.823180205439712</v>
      </c>
      <c r="E223" s="221">
        <v>1617.405</v>
      </c>
      <c r="F223" s="221">
        <v>1303.271</v>
      </c>
      <c r="G223" s="221">
        <v>5439.5029999999997</v>
      </c>
      <c r="H223" s="221">
        <v>4858.7489999999998</v>
      </c>
    </row>
    <row r="224" spans="1:8" x14ac:dyDescent="0.2">
      <c r="A224" s="220" t="s">
        <v>145</v>
      </c>
      <c r="B224" s="322" t="s">
        <v>194</v>
      </c>
      <c r="C224" s="196">
        <f t="shared" si="2"/>
        <v>29.553975272302825</v>
      </c>
      <c r="D224" s="196">
        <f t="shared" si="3"/>
        <v>35.020159270760288</v>
      </c>
      <c r="E224" s="221">
        <v>93.176000000000002</v>
      </c>
      <c r="F224" s="221">
        <v>111.874</v>
      </c>
      <c r="G224" s="221">
        <v>315.274</v>
      </c>
      <c r="H224" s="221">
        <v>319.45600000000002</v>
      </c>
    </row>
    <row r="225" spans="1:8" x14ac:dyDescent="0.2">
      <c r="A225" s="220" t="s">
        <v>135</v>
      </c>
      <c r="B225" s="322" t="s">
        <v>192</v>
      </c>
      <c r="C225" s="196">
        <f t="shared" si="2"/>
        <v>28.572956825934149</v>
      </c>
      <c r="D225" s="196">
        <f t="shared" si="3"/>
        <v>23.798107789815472</v>
      </c>
      <c r="E225" s="221">
        <v>838.67</v>
      </c>
      <c r="F225" s="221">
        <v>691.30100000000004</v>
      </c>
      <c r="G225" s="221">
        <v>2935.1880000000001</v>
      </c>
      <c r="H225" s="221">
        <v>2904.857</v>
      </c>
    </row>
    <row r="226" spans="1:8" x14ac:dyDescent="0.2">
      <c r="A226" s="220" t="s">
        <v>158</v>
      </c>
      <c r="B226" s="322" t="s">
        <v>193</v>
      </c>
      <c r="C226" s="196">
        <f t="shared" si="2"/>
        <v>28.385353638783904</v>
      </c>
      <c r="D226" s="196">
        <f t="shared" si="3"/>
        <v>24.722033787319443</v>
      </c>
      <c r="E226" s="221">
        <v>1463.6759999999999</v>
      </c>
      <c r="F226" s="221">
        <v>1291.194</v>
      </c>
      <c r="G226" s="221">
        <v>5156.4480000000003</v>
      </c>
      <c r="H226" s="221">
        <v>5222.8469999999998</v>
      </c>
    </row>
    <row r="227" spans="1:8" x14ac:dyDescent="0.2">
      <c r="A227" s="220" t="s">
        <v>132</v>
      </c>
      <c r="B227" s="322" t="s">
        <v>197</v>
      </c>
      <c r="C227" s="196">
        <f t="shared" si="2"/>
        <v>27.28344823192143</v>
      </c>
      <c r="D227" s="196">
        <f t="shared" si="3"/>
        <v>26.342932184235906</v>
      </c>
      <c r="E227" s="221">
        <v>1597.2529999999999</v>
      </c>
      <c r="F227" s="221">
        <v>1501.672</v>
      </c>
      <c r="G227" s="221">
        <v>5854.2929999999997</v>
      </c>
      <c r="H227" s="221">
        <v>5700.4740000000002</v>
      </c>
    </row>
    <row r="228" spans="1:8" x14ac:dyDescent="0.2">
      <c r="A228" s="220" t="s">
        <v>146</v>
      </c>
      <c r="B228" s="322" t="s">
        <v>195</v>
      </c>
      <c r="C228" s="196">
        <f t="shared" si="2"/>
        <v>27.013576928891343</v>
      </c>
      <c r="D228" s="196">
        <f t="shared" si="3"/>
        <v>16.493031210212116</v>
      </c>
      <c r="E228" s="221">
        <v>1368.7719999999999</v>
      </c>
      <c r="F228" s="221">
        <v>769.20100000000002</v>
      </c>
      <c r="G228" s="221">
        <v>5066.9780000000001</v>
      </c>
      <c r="H228" s="221">
        <v>4663.7939999999999</v>
      </c>
    </row>
    <row r="229" spans="1:8" x14ac:dyDescent="0.2">
      <c r="A229" s="220" t="s">
        <v>141</v>
      </c>
      <c r="B229" s="322" t="s">
        <v>196</v>
      </c>
      <c r="C229" s="196">
        <f t="shared" si="2"/>
        <v>26.787620949590789</v>
      </c>
      <c r="D229" s="196">
        <f t="shared" si="3"/>
        <v>26.017124649408625</v>
      </c>
      <c r="E229" s="221">
        <v>8135.3969999999999</v>
      </c>
      <c r="F229" s="221">
        <v>7510.1620000000003</v>
      </c>
      <c r="G229" s="221">
        <v>30369.987000000001</v>
      </c>
      <c r="H229" s="221">
        <v>28866.225999999999</v>
      </c>
    </row>
    <row r="230" spans="1:8" x14ac:dyDescent="0.2">
      <c r="A230" s="220" t="s">
        <v>149</v>
      </c>
      <c r="B230" s="322" t="s">
        <v>198</v>
      </c>
      <c r="C230" s="196">
        <f t="shared" si="2"/>
        <v>26.342381093197432</v>
      </c>
      <c r="D230" s="196">
        <f t="shared" si="3"/>
        <v>23.170340858542463</v>
      </c>
      <c r="E230" s="221">
        <v>2315.1999999999998</v>
      </c>
      <c r="F230" s="221">
        <v>2012.7</v>
      </c>
      <c r="G230" s="221">
        <v>8788.8790000000008</v>
      </c>
      <c r="H230" s="221">
        <v>8686.5360000000001</v>
      </c>
    </row>
    <row r="231" spans="1:8" x14ac:dyDescent="0.2">
      <c r="A231" s="220" t="s">
        <v>154</v>
      </c>
      <c r="B231" s="322" t="s">
        <v>199</v>
      </c>
      <c r="C231" s="196">
        <f t="shared" si="2"/>
        <v>23.970904960142882</v>
      </c>
      <c r="D231" s="196">
        <f t="shared" si="3"/>
        <v>22.29642605303107</v>
      </c>
      <c r="E231" s="221">
        <v>1314.2249999999999</v>
      </c>
      <c r="F231" s="221">
        <v>1158.5329999999999</v>
      </c>
      <c r="G231" s="221">
        <v>5482.5839999999998</v>
      </c>
      <c r="H231" s="221">
        <v>5196.0479999999998</v>
      </c>
    </row>
    <row r="232" spans="1:8" x14ac:dyDescent="0.2">
      <c r="A232" s="220" t="s">
        <v>140</v>
      </c>
      <c r="B232" s="322" t="s">
        <v>200</v>
      </c>
      <c r="C232" s="196">
        <f t="shared" si="2"/>
        <v>21.456179323802331</v>
      </c>
      <c r="D232" s="196">
        <f t="shared" si="3"/>
        <v>21.265048109151532</v>
      </c>
      <c r="E232" s="221">
        <v>542.524</v>
      </c>
      <c r="F232" s="221">
        <v>526.90599999999995</v>
      </c>
      <c r="G232" s="221">
        <v>2528.5210000000002</v>
      </c>
      <c r="H232" s="221">
        <v>2477.8029999999999</v>
      </c>
    </row>
    <row r="233" spans="1:8" x14ac:dyDescent="0.2">
      <c r="A233" s="220" t="s">
        <v>157</v>
      </c>
      <c r="B233" s="322" t="s">
        <v>201</v>
      </c>
      <c r="C233" s="196">
        <f t="shared" si="2"/>
        <v>20.290555624530516</v>
      </c>
      <c r="D233" s="196">
        <f t="shared" si="3"/>
        <v>21.500789459567418</v>
      </c>
      <c r="E233" s="221">
        <v>4904.5140000000001</v>
      </c>
      <c r="F233" s="221">
        <v>4994.049</v>
      </c>
      <c r="G233" s="221">
        <v>24171.413</v>
      </c>
      <c r="H233" s="221">
        <v>23227.281999999999</v>
      </c>
    </row>
    <row r="234" spans="1:8" x14ac:dyDescent="0.2">
      <c r="A234" s="220" t="s">
        <v>142</v>
      </c>
      <c r="B234" s="322" t="s">
        <v>202</v>
      </c>
      <c r="C234" s="196">
        <f t="shared" si="2"/>
        <v>19.452959156290838</v>
      </c>
      <c r="D234" s="196">
        <f t="shared" si="3"/>
        <v>18.451502342054155</v>
      </c>
      <c r="E234" s="221">
        <v>89.164000000000001</v>
      </c>
      <c r="F234" s="221">
        <v>80.753</v>
      </c>
      <c r="G234" s="221">
        <v>458.35700000000003</v>
      </c>
      <c r="H234" s="221">
        <v>437.65</v>
      </c>
    </row>
    <row r="235" spans="1:8" x14ac:dyDescent="0.2">
      <c r="A235" s="220" t="s">
        <v>147</v>
      </c>
      <c r="B235" s="322" t="s">
        <v>203</v>
      </c>
      <c r="C235" s="196">
        <f t="shared" si="2"/>
        <v>16.991021869393684</v>
      </c>
      <c r="D235" s="196">
        <f t="shared" si="3"/>
        <v>20.504684590861579</v>
      </c>
      <c r="E235" s="221">
        <v>42.335000000000001</v>
      </c>
      <c r="F235" s="221">
        <v>54.734999999999999</v>
      </c>
      <c r="G235" s="221">
        <v>249.161</v>
      </c>
      <c r="H235" s="221">
        <v>266.93900000000002</v>
      </c>
    </row>
    <row r="236" spans="1:8" x14ac:dyDescent="0.2">
      <c r="E236" s="221"/>
      <c r="F236" s="221"/>
      <c r="G236" s="221"/>
      <c r="H236" s="221"/>
    </row>
    <row r="237" spans="1:8" x14ac:dyDescent="0.2">
      <c r="E237" s="221"/>
      <c r="F237" s="221"/>
      <c r="G237" s="221"/>
      <c r="H237" s="221"/>
    </row>
    <row r="238" spans="1:8" x14ac:dyDescent="0.2">
      <c r="E238" s="221"/>
      <c r="F238" s="221"/>
      <c r="G238" s="221"/>
      <c r="H238" s="221"/>
    </row>
    <row r="239" spans="1:8" x14ac:dyDescent="0.2">
      <c r="A239" s="192" t="s">
        <v>540</v>
      </c>
      <c r="E239" s="221"/>
      <c r="F239" s="221"/>
      <c r="G239" s="221"/>
      <c r="H239" s="221"/>
    </row>
    <row r="240" spans="1:8" x14ac:dyDescent="0.2">
      <c r="A240" s="194" t="s">
        <v>539</v>
      </c>
      <c r="E240" s="221"/>
      <c r="F240" s="221"/>
      <c r="G240" s="221"/>
      <c r="H240" s="221"/>
    </row>
    <row r="241" spans="1:8" x14ac:dyDescent="0.2">
      <c r="E241" s="221"/>
      <c r="F241" s="221"/>
      <c r="G241" s="221"/>
      <c r="H241" s="221"/>
    </row>
    <row r="242" spans="1:8" ht="55.5" customHeight="1" x14ac:dyDescent="0.2">
      <c r="E242" s="509" t="s">
        <v>535</v>
      </c>
      <c r="F242" s="510"/>
      <c r="G242" s="509" t="s">
        <v>529</v>
      </c>
      <c r="H242" s="510"/>
    </row>
    <row r="243" spans="1:8" ht="36" x14ac:dyDescent="0.2">
      <c r="A243" s="195" t="s">
        <v>493</v>
      </c>
      <c r="C243" s="195" t="s">
        <v>494</v>
      </c>
      <c r="D243" s="195" t="s">
        <v>495</v>
      </c>
      <c r="E243" s="195" t="s">
        <v>494</v>
      </c>
      <c r="F243" s="195" t="s">
        <v>495</v>
      </c>
      <c r="G243" s="195" t="s">
        <v>494</v>
      </c>
      <c r="H243" s="195" t="s">
        <v>495</v>
      </c>
    </row>
    <row r="244" spans="1:8" x14ac:dyDescent="0.2">
      <c r="A244" s="251" t="s">
        <v>143</v>
      </c>
      <c r="B244" s="322" t="s">
        <v>177</v>
      </c>
      <c r="C244" s="196">
        <f t="shared" ref="C244:C270" si="4">E244/G244*100</f>
        <v>30.752212090828984</v>
      </c>
      <c r="D244" s="196">
        <f t="shared" ref="D244:D270" si="5">F244/H244*100</f>
        <v>19.312072643228749</v>
      </c>
      <c r="E244" s="327">
        <v>455.77300000000002</v>
      </c>
      <c r="F244" s="327">
        <v>253.68299999999999</v>
      </c>
      <c r="G244" s="221">
        <v>1482.0820000000001</v>
      </c>
      <c r="H244" s="221">
        <v>1313.598</v>
      </c>
    </row>
    <row r="245" spans="1:8" x14ac:dyDescent="0.2">
      <c r="A245" s="251" t="s">
        <v>144</v>
      </c>
      <c r="B245" s="322" t="s">
        <v>179</v>
      </c>
      <c r="C245" s="196">
        <f t="shared" si="4"/>
        <v>29.408603946176715</v>
      </c>
      <c r="D245" s="196">
        <f t="shared" si="5"/>
        <v>18.72375674826473</v>
      </c>
      <c r="E245" s="327">
        <v>299.37900000000002</v>
      </c>
      <c r="F245" s="327">
        <v>163.875</v>
      </c>
      <c r="G245" s="221">
        <v>1017.998</v>
      </c>
      <c r="H245" s="221">
        <v>875.22500000000002</v>
      </c>
    </row>
    <row r="246" spans="1:8" x14ac:dyDescent="0.2">
      <c r="A246" s="251" t="s">
        <v>133</v>
      </c>
      <c r="B246" s="322" t="s">
        <v>180</v>
      </c>
      <c r="C246" s="196">
        <f t="shared" si="4"/>
        <v>29.232543267374723</v>
      </c>
      <c r="D246" s="196">
        <f t="shared" si="5"/>
        <v>21.276198124318039</v>
      </c>
      <c r="E246" s="327">
        <v>1042.6759999999999</v>
      </c>
      <c r="F246" s="327">
        <v>712.69200000000001</v>
      </c>
      <c r="G246" s="221">
        <v>3566.8330000000001</v>
      </c>
      <c r="H246" s="221">
        <v>3349.7150000000001</v>
      </c>
    </row>
    <row r="247" spans="1:8" x14ac:dyDescent="0.2">
      <c r="A247" s="251" t="s">
        <v>136</v>
      </c>
      <c r="B247" s="322" t="s">
        <v>178</v>
      </c>
      <c r="C247" s="196">
        <f t="shared" si="4"/>
        <v>28.444417745472023</v>
      </c>
      <c r="D247" s="196">
        <f t="shared" si="5"/>
        <v>18.213071491405341</v>
      </c>
      <c r="E247" s="327">
        <v>198.87</v>
      </c>
      <c r="F247" s="327">
        <v>114.90900000000001</v>
      </c>
      <c r="G247" s="221">
        <v>699.15300000000002</v>
      </c>
      <c r="H247" s="221">
        <v>630.91499999999996</v>
      </c>
    </row>
    <row r="248" spans="1:8" x14ac:dyDescent="0.2">
      <c r="A248" s="251" t="s">
        <v>137</v>
      </c>
      <c r="B248" s="322" t="s">
        <v>184</v>
      </c>
      <c r="C248" s="196">
        <f t="shared" si="4"/>
        <v>27.649469550729737</v>
      </c>
      <c r="D248" s="196">
        <f t="shared" si="5"/>
        <v>22.844727939928479</v>
      </c>
      <c r="E248" s="327">
        <v>774.18100000000004</v>
      </c>
      <c r="F248" s="327">
        <v>624.53099999999995</v>
      </c>
      <c r="G248" s="221">
        <v>2799.9850000000001</v>
      </c>
      <c r="H248" s="221">
        <v>2733.808</v>
      </c>
    </row>
    <row r="249" spans="1:8" x14ac:dyDescent="0.2">
      <c r="A249" s="251" t="s">
        <v>134</v>
      </c>
      <c r="B249" s="322" t="s">
        <v>183</v>
      </c>
      <c r="C249" s="196">
        <f t="shared" si="4"/>
        <v>27.18294852427104</v>
      </c>
      <c r="D249" s="196">
        <f t="shared" si="5"/>
        <v>20.062338119274635</v>
      </c>
      <c r="E249" s="328">
        <v>1475.13</v>
      </c>
      <c r="F249" s="328">
        <v>1058.309</v>
      </c>
      <c r="G249" s="221">
        <v>5426.674</v>
      </c>
      <c r="H249" s="221">
        <v>5275.1030000000001</v>
      </c>
    </row>
    <row r="250" spans="1:8" x14ac:dyDescent="0.2">
      <c r="A250" s="251" t="s">
        <v>156</v>
      </c>
      <c r="B250" s="322" t="s">
        <v>181</v>
      </c>
      <c r="C250" s="196">
        <f t="shared" si="4"/>
        <v>26.15336512751194</v>
      </c>
      <c r="D250" s="196">
        <f t="shared" si="5"/>
        <v>26.781283433559324</v>
      </c>
      <c r="E250" s="327">
        <v>274.35899999999998</v>
      </c>
      <c r="F250" s="327">
        <v>283.86500000000001</v>
      </c>
      <c r="G250" s="221">
        <v>1049.039</v>
      </c>
      <c r="H250" s="221">
        <v>1059.9380000000001</v>
      </c>
    </row>
    <row r="251" spans="1:8" x14ac:dyDescent="0.2">
      <c r="A251" s="251" t="s">
        <v>148</v>
      </c>
      <c r="B251" s="322" t="s">
        <v>186</v>
      </c>
      <c r="C251" s="196">
        <f t="shared" si="4"/>
        <v>25.711045763970965</v>
      </c>
      <c r="D251" s="196">
        <f t="shared" si="5"/>
        <v>21.925784149515586</v>
      </c>
      <c r="E251" s="327">
        <v>10831.681</v>
      </c>
      <c r="F251" s="327">
        <v>8995.3860000000004</v>
      </c>
      <c r="G251" s="221">
        <v>42128.512000000002</v>
      </c>
      <c r="H251" s="221">
        <v>41026.519</v>
      </c>
    </row>
    <row r="252" spans="1:8" x14ac:dyDescent="0.2">
      <c r="A252" s="251" t="s">
        <v>138</v>
      </c>
      <c r="B252" s="322" t="s">
        <v>188</v>
      </c>
      <c r="C252" s="196">
        <f t="shared" si="4"/>
        <v>25.660926947156238</v>
      </c>
      <c r="D252" s="196">
        <f t="shared" si="5"/>
        <v>24.471271262117121</v>
      </c>
      <c r="E252" s="327">
        <v>8965.7579999999998</v>
      </c>
      <c r="F252" s="327">
        <v>8006.35</v>
      </c>
      <c r="G252" s="221">
        <v>34939.338000000003</v>
      </c>
      <c r="H252" s="221">
        <v>32717.344000000001</v>
      </c>
    </row>
    <row r="253" spans="1:8" x14ac:dyDescent="0.2">
      <c r="A253" s="251" t="s">
        <v>146</v>
      </c>
      <c r="B253" s="322" t="s">
        <v>195</v>
      </c>
      <c r="C253" s="196">
        <f t="shared" si="4"/>
        <v>25.469994146412319</v>
      </c>
      <c r="D253" s="196">
        <f t="shared" si="5"/>
        <v>15.828293445207914</v>
      </c>
      <c r="E253" s="327">
        <v>1290.559</v>
      </c>
      <c r="F253" s="327">
        <v>738.19899999999996</v>
      </c>
      <c r="G253" s="221">
        <v>5066.9780000000001</v>
      </c>
      <c r="H253" s="221">
        <v>4663.7939999999999</v>
      </c>
    </row>
    <row r="254" spans="1:8" x14ac:dyDescent="0.2">
      <c r="A254" s="251" t="s">
        <v>150</v>
      </c>
      <c r="B254" s="322" t="s">
        <v>185</v>
      </c>
      <c r="C254" s="196">
        <f t="shared" si="4"/>
        <v>25.194515421543564</v>
      </c>
      <c r="D254" s="196">
        <f t="shared" si="5"/>
        <v>16.740270429236386</v>
      </c>
      <c r="E254" s="327">
        <v>4921.1220000000003</v>
      </c>
      <c r="F254" s="327">
        <v>3064.723</v>
      </c>
      <c r="G254" s="221">
        <v>19532.512999999999</v>
      </c>
      <c r="H254" s="221">
        <v>18307.488000000001</v>
      </c>
    </row>
    <row r="255" spans="1:8" x14ac:dyDescent="0.2">
      <c r="A255" s="251" t="s">
        <v>158</v>
      </c>
      <c r="B255" s="322" t="s">
        <v>193</v>
      </c>
      <c r="C255" s="196">
        <f t="shared" si="4"/>
        <v>24.891087818591405</v>
      </c>
      <c r="D255" s="196">
        <f t="shared" si="5"/>
        <v>22.188243308678199</v>
      </c>
      <c r="E255" s="327">
        <v>1283.4960000000001</v>
      </c>
      <c r="F255" s="327">
        <v>1158.8579999999999</v>
      </c>
      <c r="G255" s="221">
        <v>5156.4480000000003</v>
      </c>
      <c r="H255" s="221">
        <v>5222.8469999999998</v>
      </c>
    </row>
    <row r="256" spans="1:8" x14ac:dyDescent="0.2">
      <c r="A256" s="251" t="s">
        <v>153</v>
      </c>
      <c r="B256" s="322" t="s">
        <v>189</v>
      </c>
      <c r="C256" s="196">
        <f t="shared" si="4"/>
        <v>24.746323442501744</v>
      </c>
      <c r="D256" s="196">
        <f t="shared" si="5"/>
        <v>19.054485762586566</v>
      </c>
      <c r="E256" s="327">
        <v>2428.6219999999998</v>
      </c>
      <c r="F256" s="327">
        <v>1788.7570000000001</v>
      </c>
      <c r="G256" s="221">
        <v>9814.0720000000001</v>
      </c>
      <c r="H256" s="221">
        <v>9387.59</v>
      </c>
    </row>
    <row r="257" spans="1:8" x14ac:dyDescent="0.2">
      <c r="A257" s="251" t="s">
        <v>152</v>
      </c>
      <c r="B257" s="322" t="s">
        <v>190</v>
      </c>
      <c r="C257" s="196">
        <f t="shared" si="4"/>
        <v>24.244374422361911</v>
      </c>
      <c r="D257" s="196">
        <f t="shared" si="5"/>
        <v>21.847202334708225</v>
      </c>
      <c r="E257" s="327">
        <v>1099.655</v>
      </c>
      <c r="F257" s="327">
        <v>960.61099999999999</v>
      </c>
      <c r="G257" s="221">
        <v>4535.7120000000004</v>
      </c>
      <c r="H257" s="221">
        <v>4396.9520000000002</v>
      </c>
    </row>
    <row r="258" spans="1:8" x14ac:dyDescent="0.2">
      <c r="A258" s="251" t="s">
        <v>155</v>
      </c>
      <c r="B258" s="322" t="s">
        <v>187</v>
      </c>
      <c r="C258" s="196">
        <f t="shared" si="4"/>
        <v>23.525406374908485</v>
      </c>
      <c r="D258" s="196">
        <f t="shared" si="5"/>
        <v>21.243951777732942</v>
      </c>
      <c r="E258" s="327">
        <v>657.13400000000001</v>
      </c>
      <c r="F258" s="327">
        <v>566.46699999999998</v>
      </c>
      <c r="G258" s="221">
        <v>2793.2950000000001</v>
      </c>
      <c r="H258" s="221">
        <v>2666.4859999999999</v>
      </c>
    </row>
    <row r="259" spans="1:8" x14ac:dyDescent="0.2">
      <c r="A259" s="251" t="s">
        <v>151</v>
      </c>
      <c r="B259" s="322" t="s">
        <v>191</v>
      </c>
      <c r="C259" s="196">
        <f t="shared" si="4"/>
        <v>22.348824883449829</v>
      </c>
      <c r="D259" s="196">
        <f t="shared" si="5"/>
        <v>23.09296076006396</v>
      </c>
      <c r="E259" s="327">
        <v>1215.665</v>
      </c>
      <c r="F259" s="327">
        <v>1122.029</v>
      </c>
      <c r="G259" s="221">
        <v>5439.5029999999997</v>
      </c>
      <c r="H259" s="221">
        <v>4858.7489999999998</v>
      </c>
    </row>
    <row r="260" spans="1:8" x14ac:dyDescent="0.2">
      <c r="A260" s="251" t="s">
        <v>135</v>
      </c>
      <c r="B260" s="322" t="s">
        <v>192</v>
      </c>
      <c r="C260" s="196">
        <f t="shared" si="4"/>
        <v>22.301740127037856</v>
      </c>
      <c r="D260" s="196">
        <f t="shared" si="5"/>
        <v>18.504800752670441</v>
      </c>
      <c r="E260" s="327">
        <v>654.59799999999996</v>
      </c>
      <c r="F260" s="327">
        <v>537.53800000000001</v>
      </c>
      <c r="G260" s="221">
        <v>2935.1880000000001</v>
      </c>
      <c r="H260" s="221">
        <v>2904.857</v>
      </c>
    </row>
    <row r="261" spans="1:8" x14ac:dyDescent="0.2">
      <c r="A261" s="251" t="s">
        <v>149</v>
      </c>
      <c r="B261" s="322" t="s">
        <v>198</v>
      </c>
      <c r="C261" s="196">
        <f t="shared" si="4"/>
        <v>21.413424852020373</v>
      </c>
      <c r="D261" s="196">
        <f t="shared" si="5"/>
        <v>18.795754717415551</v>
      </c>
      <c r="E261" s="327">
        <v>1882</v>
      </c>
      <c r="F261" s="327">
        <v>1632.7</v>
      </c>
      <c r="G261" s="221">
        <v>8788.8790000000008</v>
      </c>
      <c r="H261" s="221">
        <v>8686.5360000000001</v>
      </c>
    </row>
    <row r="262" spans="1:8" x14ac:dyDescent="0.2">
      <c r="A262" s="251" t="s">
        <v>139</v>
      </c>
      <c r="B262" s="322" t="s">
        <v>182</v>
      </c>
      <c r="C262" s="196">
        <f t="shared" si="4"/>
        <v>20.999891379123067</v>
      </c>
      <c r="D262" s="196">
        <f t="shared" si="5"/>
        <v>23.199757752184556</v>
      </c>
      <c r="E262" s="327">
        <v>434.99700000000001</v>
      </c>
      <c r="F262" s="327">
        <v>455.85899999999998</v>
      </c>
      <c r="G262" s="221">
        <v>2071.4250000000002</v>
      </c>
      <c r="H262" s="221">
        <v>1964.93</v>
      </c>
    </row>
    <row r="263" spans="1:8" x14ac:dyDescent="0.2">
      <c r="A263" s="251" t="s">
        <v>141</v>
      </c>
      <c r="B263" s="322" t="s">
        <v>196</v>
      </c>
      <c r="C263" s="196">
        <f t="shared" si="4"/>
        <v>19.277380658740483</v>
      </c>
      <c r="D263" s="196">
        <f t="shared" si="5"/>
        <v>22.406451747450465</v>
      </c>
      <c r="E263" s="327">
        <v>5854.5379999999996</v>
      </c>
      <c r="F263" s="327">
        <v>6467.8969999999999</v>
      </c>
      <c r="G263" s="221">
        <v>30369.987000000001</v>
      </c>
      <c r="H263" s="221">
        <v>28866.225999999999</v>
      </c>
    </row>
    <row r="264" spans="1:8" x14ac:dyDescent="0.2">
      <c r="A264" s="251" t="s">
        <v>132</v>
      </c>
      <c r="B264" s="322" t="s">
        <v>197</v>
      </c>
      <c r="C264" s="196">
        <f t="shared" si="4"/>
        <v>17.256618348278778</v>
      </c>
      <c r="D264" s="196">
        <f t="shared" si="5"/>
        <v>20.348448216762328</v>
      </c>
      <c r="E264" s="327">
        <v>1010.253</v>
      </c>
      <c r="F264" s="327">
        <v>1159.9580000000001</v>
      </c>
      <c r="G264" s="221">
        <v>5854.2929999999997</v>
      </c>
      <c r="H264" s="221">
        <v>5700.4740000000002</v>
      </c>
    </row>
    <row r="265" spans="1:8" x14ac:dyDescent="0.2">
      <c r="A265" s="251" t="s">
        <v>154</v>
      </c>
      <c r="B265" s="322" t="s">
        <v>199</v>
      </c>
      <c r="C265" s="196">
        <f t="shared" si="4"/>
        <v>16.95091219760609</v>
      </c>
      <c r="D265" s="196">
        <f t="shared" si="5"/>
        <v>20.438494794505363</v>
      </c>
      <c r="E265" s="327">
        <v>929.34799999999996</v>
      </c>
      <c r="F265" s="327">
        <v>1061.9939999999999</v>
      </c>
      <c r="G265" s="221">
        <v>5482.5839999999998</v>
      </c>
      <c r="H265" s="221">
        <v>5196.0479999999998</v>
      </c>
    </row>
    <row r="266" spans="1:8" x14ac:dyDescent="0.2">
      <c r="A266" s="251" t="s">
        <v>145</v>
      </c>
      <c r="B266" s="322" t="s">
        <v>194</v>
      </c>
      <c r="C266" s="196">
        <f t="shared" si="4"/>
        <v>16.708640737897827</v>
      </c>
      <c r="D266" s="196">
        <f t="shared" si="5"/>
        <v>30.473680256435937</v>
      </c>
      <c r="E266" s="327">
        <v>52.677999999999997</v>
      </c>
      <c r="F266" s="327">
        <v>97.35</v>
      </c>
      <c r="G266" s="221">
        <v>315.274</v>
      </c>
      <c r="H266" s="221">
        <v>319.45600000000002</v>
      </c>
    </row>
    <row r="267" spans="1:8" x14ac:dyDescent="0.2">
      <c r="A267" s="251" t="s">
        <v>142</v>
      </c>
      <c r="B267" s="322" t="s">
        <v>202</v>
      </c>
      <c r="C267" s="196">
        <f t="shared" si="4"/>
        <v>14.903666792478351</v>
      </c>
      <c r="D267" s="196">
        <f t="shared" si="5"/>
        <v>17.240031989032332</v>
      </c>
      <c r="E267" s="327">
        <v>68.311999999999998</v>
      </c>
      <c r="F267" s="327">
        <v>75.450999999999993</v>
      </c>
      <c r="G267" s="221">
        <v>458.35700000000003</v>
      </c>
      <c r="H267" s="221">
        <v>437.65</v>
      </c>
    </row>
    <row r="268" spans="1:8" x14ac:dyDescent="0.2">
      <c r="A268" s="251" t="s">
        <v>157</v>
      </c>
      <c r="B268" s="322" t="s">
        <v>201</v>
      </c>
      <c r="C268" s="196">
        <f t="shared" si="4"/>
        <v>11.598089031865866</v>
      </c>
      <c r="D268" s="196">
        <f t="shared" si="5"/>
        <v>17.372312438450614</v>
      </c>
      <c r="E268" s="327">
        <v>2803.422</v>
      </c>
      <c r="F268" s="327">
        <v>4035.116</v>
      </c>
      <c r="G268" s="221">
        <v>24171.413</v>
      </c>
      <c r="H268" s="221">
        <v>23227.281999999999</v>
      </c>
    </row>
    <row r="269" spans="1:8" x14ac:dyDescent="0.2">
      <c r="A269" s="251" t="s">
        <v>140</v>
      </c>
      <c r="B269" s="322" t="s">
        <v>200</v>
      </c>
      <c r="C269" s="196">
        <f t="shared" si="4"/>
        <v>11.111713131905963</v>
      </c>
      <c r="D269" s="196">
        <f t="shared" si="5"/>
        <v>15.641477550878744</v>
      </c>
      <c r="E269" s="327">
        <v>280.96199999999999</v>
      </c>
      <c r="F269" s="327">
        <v>387.565</v>
      </c>
      <c r="G269" s="221">
        <v>2528.5210000000002</v>
      </c>
      <c r="H269" s="221">
        <v>2477.8029999999999</v>
      </c>
    </row>
    <row r="270" spans="1:8" x14ac:dyDescent="0.2">
      <c r="A270" s="251" t="s">
        <v>147</v>
      </c>
      <c r="B270" s="322" t="s">
        <v>203</v>
      </c>
      <c r="C270" s="196">
        <f t="shared" si="4"/>
        <v>9.2398087983271857</v>
      </c>
      <c r="D270" s="196">
        <f t="shared" si="5"/>
        <v>18.739112681174351</v>
      </c>
      <c r="E270" s="327">
        <v>23.021999999999998</v>
      </c>
      <c r="F270" s="327">
        <v>50.021999999999998</v>
      </c>
      <c r="G270" s="221">
        <v>249.161</v>
      </c>
      <c r="H270" s="221">
        <v>266.93900000000002</v>
      </c>
    </row>
    <row r="271" spans="1:8" x14ac:dyDescent="0.2">
      <c r="E271" s="221"/>
      <c r="F271" s="221"/>
      <c r="G271" s="221"/>
      <c r="H271" s="221"/>
    </row>
    <row r="272" spans="1:8" x14ac:dyDescent="0.2">
      <c r="E272" s="221"/>
      <c r="F272" s="221"/>
      <c r="G272" s="221"/>
      <c r="H272" s="221"/>
    </row>
    <row r="273" spans="1:8" x14ac:dyDescent="0.2">
      <c r="E273" s="221"/>
      <c r="F273" s="221"/>
      <c r="G273" s="221"/>
      <c r="H273" s="221"/>
    </row>
    <row r="274" spans="1:8" x14ac:dyDescent="0.2">
      <c r="A274" s="192" t="s">
        <v>541</v>
      </c>
      <c r="E274" s="221"/>
      <c r="F274" s="221"/>
      <c r="G274" s="221"/>
      <c r="H274" s="221"/>
    </row>
    <row r="275" spans="1:8" ht="14.25" customHeight="1" x14ac:dyDescent="0.2">
      <c r="A275" s="194" t="s">
        <v>542</v>
      </c>
    </row>
    <row r="276" spans="1:8" ht="68.25" customHeight="1" x14ac:dyDescent="0.2">
      <c r="E276" s="509" t="s">
        <v>532</v>
      </c>
      <c r="F276" s="510"/>
      <c r="G276" s="509" t="s">
        <v>529</v>
      </c>
      <c r="H276" s="510"/>
    </row>
    <row r="277" spans="1:8" ht="36" x14ac:dyDescent="0.2">
      <c r="A277" s="195" t="s">
        <v>493</v>
      </c>
      <c r="C277" s="195" t="s">
        <v>494</v>
      </c>
      <c r="D277" s="195" t="s">
        <v>495</v>
      </c>
      <c r="E277" s="195" t="s">
        <v>494</v>
      </c>
      <c r="F277" s="195" t="s">
        <v>495</v>
      </c>
      <c r="G277" s="195" t="s">
        <v>494</v>
      </c>
      <c r="H277" s="195" t="s">
        <v>495</v>
      </c>
    </row>
    <row r="278" spans="1:8" x14ac:dyDescent="0.2">
      <c r="A278" s="220" t="s">
        <v>146</v>
      </c>
      <c r="B278" s="322" t="str">
        <f t="shared" ref="B278:B304" si="6">LEFT(RIGHT(A278,3),2)</f>
        <v>HU</v>
      </c>
      <c r="C278" s="196" t="s">
        <v>159</v>
      </c>
      <c r="D278" s="196" t="s">
        <v>159</v>
      </c>
      <c r="E278" s="329" t="s">
        <v>159</v>
      </c>
      <c r="F278" s="329" t="s">
        <v>159</v>
      </c>
      <c r="G278" s="329">
        <v>5066.9780000000001</v>
      </c>
      <c r="H278" s="329">
        <v>4663.7939999999999</v>
      </c>
    </row>
    <row r="279" spans="1:8" x14ac:dyDescent="0.2">
      <c r="A279" s="251" t="s">
        <v>136</v>
      </c>
      <c r="B279" s="322" t="str">
        <f t="shared" si="6"/>
        <v>EE</v>
      </c>
      <c r="C279" s="196">
        <f t="shared" ref="C279:C304" si="7">E279/G279*100</f>
        <v>7.8592239466897809</v>
      </c>
      <c r="D279" s="196">
        <f t="shared" ref="D279:D304" si="8">F279/H279*100</f>
        <v>8.1598947560289439</v>
      </c>
      <c r="E279" s="329">
        <v>54.948</v>
      </c>
      <c r="F279" s="329">
        <v>51.481999999999999</v>
      </c>
      <c r="G279" s="329">
        <v>699.15300000000002</v>
      </c>
      <c r="H279" s="329">
        <v>630.91499999999996</v>
      </c>
    </row>
    <row r="280" spans="1:8" x14ac:dyDescent="0.2">
      <c r="A280" s="220" t="s">
        <v>132</v>
      </c>
      <c r="B280" s="322" t="str">
        <f t="shared" si="6"/>
        <v>BE</v>
      </c>
      <c r="C280" s="196">
        <f t="shared" si="7"/>
        <v>7.1674239741673338</v>
      </c>
      <c r="D280" s="196">
        <f t="shared" si="8"/>
        <v>6.6450439033666324</v>
      </c>
      <c r="E280" s="329">
        <v>419.60199999999998</v>
      </c>
      <c r="F280" s="329">
        <v>378.79899999999998</v>
      </c>
      <c r="G280" s="329">
        <v>5854.2929999999997</v>
      </c>
      <c r="H280" s="329">
        <v>5700.4740000000002</v>
      </c>
    </row>
    <row r="281" spans="1:8" x14ac:dyDescent="0.2">
      <c r="A281" s="220" t="s">
        <v>155</v>
      </c>
      <c r="B281" s="322" t="str">
        <f t="shared" si="6"/>
        <v>SK</v>
      </c>
      <c r="C281" s="196">
        <f t="shared" si="7"/>
        <v>5.4534877268602129</v>
      </c>
      <c r="D281" s="196">
        <f t="shared" si="8"/>
        <v>5.5899412185175548</v>
      </c>
      <c r="E281" s="329">
        <v>152.33199999999999</v>
      </c>
      <c r="F281" s="329">
        <v>149.05500000000001</v>
      </c>
      <c r="G281" s="329">
        <v>2793.2950000000001</v>
      </c>
      <c r="H281" s="329">
        <v>2666.4859999999999</v>
      </c>
    </row>
    <row r="282" spans="1:8" x14ac:dyDescent="0.2">
      <c r="A282" s="220" t="s">
        <v>143</v>
      </c>
      <c r="B282" s="322" t="str">
        <f t="shared" si="6"/>
        <v>LT</v>
      </c>
      <c r="C282" s="196">
        <f t="shared" si="7"/>
        <v>5.2007243863699841</v>
      </c>
      <c r="D282" s="196">
        <f t="shared" si="8"/>
        <v>6.3641235750967962</v>
      </c>
      <c r="E282" s="329">
        <v>77.078999999999994</v>
      </c>
      <c r="F282" s="329">
        <v>83.599000000000004</v>
      </c>
      <c r="G282" s="329">
        <v>1482.0820000000001</v>
      </c>
      <c r="H282" s="329">
        <v>1313.598</v>
      </c>
    </row>
    <row r="283" spans="1:8" x14ac:dyDescent="0.2">
      <c r="A283" s="220" t="s">
        <v>144</v>
      </c>
      <c r="B283" s="322" t="str">
        <f t="shared" si="6"/>
        <v>LV</v>
      </c>
      <c r="C283" s="196">
        <f t="shared" si="7"/>
        <v>4.8501077605260523</v>
      </c>
      <c r="D283" s="196">
        <f t="shared" si="8"/>
        <v>6.0352480790653837</v>
      </c>
      <c r="E283" s="329">
        <v>49.374000000000002</v>
      </c>
      <c r="F283" s="329">
        <v>52.822000000000003</v>
      </c>
      <c r="G283" s="329">
        <v>1017.998</v>
      </c>
      <c r="H283" s="329">
        <v>875.22500000000002</v>
      </c>
    </row>
    <row r="284" spans="1:8" x14ac:dyDescent="0.2">
      <c r="A284" s="220" t="s">
        <v>135</v>
      </c>
      <c r="B284" s="322" t="str">
        <f t="shared" si="6"/>
        <v>DK</v>
      </c>
      <c r="C284" s="196">
        <f t="shared" si="7"/>
        <v>4.8210199823656952</v>
      </c>
      <c r="D284" s="196">
        <f t="shared" si="8"/>
        <v>4.0861219674496887</v>
      </c>
      <c r="E284" s="329">
        <v>141.506</v>
      </c>
      <c r="F284" s="329">
        <v>118.696</v>
      </c>
      <c r="G284" s="329">
        <v>2935.1880000000001</v>
      </c>
      <c r="H284" s="329">
        <v>2904.857</v>
      </c>
    </row>
    <row r="285" spans="1:8" x14ac:dyDescent="0.2">
      <c r="A285" s="220" t="s">
        <v>149</v>
      </c>
      <c r="B285" s="322" t="str">
        <f t="shared" si="6"/>
        <v>NL</v>
      </c>
      <c r="C285" s="196">
        <f t="shared" si="7"/>
        <v>4.6706752931744759</v>
      </c>
      <c r="D285" s="196">
        <f t="shared" si="8"/>
        <v>4.3412011416288383</v>
      </c>
      <c r="E285" s="329">
        <v>410.5</v>
      </c>
      <c r="F285" s="329">
        <v>377.1</v>
      </c>
      <c r="G285" s="329">
        <v>8788.8790000000008</v>
      </c>
      <c r="H285" s="329">
        <v>8686.5360000000001</v>
      </c>
    </row>
    <row r="286" spans="1:8" x14ac:dyDescent="0.2">
      <c r="A286" s="220" t="s">
        <v>138</v>
      </c>
      <c r="B286" s="322" t="str">
        <f t="shared" si="6"/>
        <v>FR</v>
      </c>
      <c r="C286" s="196">
        <f t="shared" si="7"/>
        <v>4.6292290941516976</v>
      </c>
      <c r="D286" s="196">
        <f t="shared" si="8"/>
        <v>6.5900184318140251</v>
      </c>
      <c r="E286" s="329">
        <v>1617.422</v>
      </c>
      <c r="F286" s="329">
        <v>2156.0790000000002</v>
      </c>
      <c r="G286" s="329">
        <v>34939.338000000003</v>
      </c>
      <c r="H286" s="329">
        <v>32717.344000000001</v>
      </c>
    </row>
    <row r="287" spans="1:8" x14ac:dyDescent="0.2">
      <c r="A287" s="220" t="s">
        <v>140</v>
      </c>
      <c r="B287" s="322" t="str">
        <f t="shared" si="6"/>
        <v>IE</v>
      </c>
      <c r="C287" s="196">
        <f t="shared" si="7"/>
        <v>4.0337019150720907</v>
      </c>
      <c r="D287" s="196">
        <f t="shared" si="8"/>
        <v>4.4754163264795466</v>
      </c>
      <c r="E287" s="329">
        <v>101.99299999999999</v>
      </c>
      <c r="F287" s="329">
        <v>110.892</v>
      </c>
      <c r="G287" s="329">
        <v>2528.5210000000002</v>
      </c>
      <c r="H287" s="329">
        <v>2477.8029999999999</v>
      </c>
    </row>
    <row r="288" spans="1:8" x14ac:dyDescent="0.2">
      <c r="A288" s="220" t="s">
        <v>134</v>
      </c>
      <c r="B288" s="322" t="str">
        <f t="shared" si="6"/>
        <v>CZ</v>
      </c>
      <c r="C288" s="196">
        <f t="shared" si="7"/>
        <v>3.4694731985005918</v>
      </c>
      <c r="D288" s="196">
        <f t="shared" si="8"/>
        <v>3.6398720555788202</v>
      </c>
      <c r="E288" s="329">
        <v>188.27699999999999</v>
      </c>
      <c r="F288" s="329">
        <v>192.00700000000001</v>
      </c>
      <c r="G288" s="329">
        <v>5426.674</v>
      </c>
      <c r="H288" s="329">
        <v>5275.1030000000001</v>
      </c>
    </row>
    <row r="289" spans="1:8" x14ac:dyDescent="0.2">
      <c r="A289" s="220" t="s">
        <v>137</v>
      </c>
      <c r="B289" s="322" t="str">
        <f t="shared" si="6"/>
        <v>FI</v>
      </c>
      <c r="C289" s="196">
        <f t="shared" si="7"/>
        <v>3.4302683764377306</v>
      </c>
      <c r="D289" s="196">
        <f t="shared" si="8"/>
        <v>3.5694533046944041</v>
      </c>
      <c r="E289" s="329">
        <v>96.046999999999997</v>
      </c>
      <c r="F289" s="329">
        <v>97.581999999999994</v>
      </c>
      <c r="G289" s="329">
        <v>2799.9850000000001</v>
      </c>
      <c r="H289" s="329">
        <v>2733.808</v>
      </c>
    </row>
    <row r="290" spans="1:8" x14ac:dyDescent="0.2">
      <c r="A290" s="220" t="s">
        <v>133</v>
      </c>
      <c r="B290" s="322" t="str">
        <f t="shared" si="6"/>
        <v>BG</v>
      </c>
      <c r="C290" s="196">
        <f t="shared" si="7"/>
        <v>3.2722866475666224</v>
      </c>
      <c r="D290" s="196">
        <f t="shared" si="8"/>
        <v>4.0968560011821902</v>
      </c>
      <c r="E290" s="329">
        <v>116.717</v>
      </c>
      <c r="F290" s="329">
        <v>137.233</v>
      </c>
      <c r="G290" s="329">
        <v>3566.8330000000001</v>
      </c>
      <c r="H290" s="329">
        <v>3349.7150000000001</v>
      </c>
    </row>
    <row r="291" spans="1:8" x14ac:dyDescent="0.2">
      <c r="A291" s="220" t="s">
        <v>158</v>
      </c>
      <c r="B291" s="322" t="str">
        <f t="shared" si="6"/>
        <v>SE</v>
      </c>
      <c r="C291" s="196">
        <f t="shared" si="7"/>
        <v>2.9573846182488412</v>
      </c>
      <c r="D291" s="196">
        <f t="shared" si="8"/>
        <v>2.242474267387117</v>
      </c>
      <c r="E291" s="329">
        <v>152.49600000000001</v>
      </c>
      <c r="F291" s="329">
        <v>117.121</v>
      </c>
      <c r="G291" s="329">
        <v>5156.4480000000003</v>
      </c>
      <c r="H291" s="329">
        <v>5222.8469999999998</v>
      </c>
    </row>
    <row r="292" spans="1:8" x14ac:dyDescent="0.2">
      <c r="A292" s="220" t="s">
        <v>148</v>
      </c>
      <c r="B292" s="322" t="str">
        <f t="shared" si="6"/>
        <v>DE</v>
      </c>
      <c r="C292" s="196">
        <f t="shared" si="7"/>
        <v>2.6608036856369388</v>
      </c>
      <c r="D292" s="196">
        <f t="shared" si="8"/>
        <v>2.6775071996724851</v>
      </c>
      <c r="E292" s="329">
        <v>1120.9570000000001</v>
      </c>
      <c r="F292" s="329">
        <v>1098.4880000000001</v>
      </c>
      <c r="G292" s="329">
        <v>42128.512000000002</v>
      </c>
      <c r="H292" s="329">
        <v>41026.519</v>
      </c>
    </row>
    <row r="293" spans="1:8" x14ac:dyDescent="0.2">
      <c r="A293" s="220" t="s">
        <v>145</v>
      </c>
      <c r="B293" s="322" t="str">
        <f t="shared" si="6"/>
        <v>LU</v>
      </c>
      <c r="C293" s="196">
        <f t="shared" si="7"/>
        <v>2.4093328342965168</v>
      </c>
      <c r="D293" s="196">
        <f t="shared" si="8"/>
        <v>3.2880897525793844</v>
      </c>
      <c r="E293" s="329">
        <v>7.5960000000000001</v>
      </c>
      <c r="F293" s="329">
        <v>10.504</v>
      </c>
      <c r="G293" s="329">
        <v>315.274</v>
      </c>
      <c r="H293" s="329">
        <v>319.45600000000002</v>
      </c>
    </row>
    <row r="294" spans="1:8" x14ac:dyDescent="0.2">
      <c r="A294" s="220" t="s">
        <v>153</v>
      </c>
      <c r="B294" s="322" t="str">
        <f t="shared" si="6"/>
        <v>RO</v>
      </c>
      <c r="C294" s="196">
        <f t="shared" si="7"/>
        <v>2.2558220481773517</v>
      </c>
      <c r="D294" s="196">
        <f t="shared" si="8"/>
        <v>1.7369633739862949</v>
      </c>
      <c r="E294" s="329">
        <v>221.38800000000001</v>
      </c>
      <c r="F294" s="329">
        <v>163.059</v>
      </c>
      <c r="G294" s="329">
        <v>9814.0720000000001</v>
      </c>
      <c r="H294" s="329">
        <v>9387.59</v>
      </c>
    </row>
    <row r="295" spans="1:8" x14ac:dyDescent="0.2">
      <c r="A295" s="220" t="s">
        <v>141</v>
      </c>
      <c r="B295" s="322" t="str">
        <f t="shared" si="6"/>
        <v>IT</v>
      </c>
      <c r="C295" s="196">
        <f t="shared" si="7"/>
        <v>2.2439258864351839</v>
      </c>
      <c r="D295" s="196">
        <f t="shared" si="8"/>
        <v>3.2617426330688328</v>
      </c>
      <c r="E295" s="329">
        <v>681.48</v>
      </c>
      <c r="F295" s="329">
        <v>941.54200000000003</v>
      </c>
      <c r="G295" s="329">
        <v>30369.987000000001</v>
      </c>
      <c r="H295" s="329">
        <v>28866.225999999999</v>
      </c>
    </row>
    <row r="296" spans="1:8" x14ac:dyDescent="0.2">
      <c r="A296" s="220" t="s">
        <v>151</v>
      </c>
      <c r="B296" s="322" t="str">
        <f t="shared" si="6"/>
        <v>PT</v>
      </c>
      <c r="C296" s="196">
        <f t="shared" si="7"/>
        <v>2.1733051714467297</v>
      </c>
      <c r="D296" s="196">
        <f t="shared" si="8"/>
        <v>2.6981636631157531</v>
      </c>
      <c r="E296" s="329">
        <v>118.217</v>
      </c>
      <c r="F296" s="329">
        <v>131.09700000000001</v>
      </c>
      <c r="G296" s="329">
        <v>5439.5029999999997</v>
      </c>
      <c r="H296" s="329">
        <v>4858.7489999999998</v>
      </c>
    </row>
    <row r="297" spans="1:8" x14ac:dyDescent="0.2">
      <c r="A297" s="220" t="s">
        <v>157</v>
      </c>
      <c r="B297" s="322" t="str">
        <f t="shared" si="6"/>
        <v>ES</v>
      </c>
      <c r="C297" s="196">
        <f t="shared" si="7"/>
        <v>1.8512860625897212</v>
      </c>
      <c r="D297" s="196">
        <f t="shared" si="8"/>
        <v>3.0624289144119401</v>
      </c>
      <c r="E297" s="329">
        <v>447.48200000000003</v>
      </c>
      <c r="F297" s="329">
        <v>711.31899999999996</v>
      </c>
      <c r="G297" s="329">
        <v>24171.413</v>
      </c>
      <c r="H297" s="329">
        <v>23227.281999999999</v>
      </c>
    </row>
    <row r="298" spans="1:8" x14ac:dyDescent="0.2">
      <c r="A298" s="220" t="s">
        <v>150</v>
      </c>
      <c r="B298" s="322" t="str">
        <f t="shared" si="6"/>
        <v>PL</v>
      </c>
      <c r="C298" s="196">
        <f t="shared" si="7"/>
        <v>1.7608435739937818</v>
      </c>
      <c r="D298" s="196">
        <f t="shared" si="8"/>
        <v>3.6078734559323484</v>
      </c>
      <c r="E298" s="329">
        <v>343.93700000000001</v>
      </c>
      <c r="F298" s="329">
        <v>660.51099999999997</v>
      </c>
      <c r="G298" s="329">
        <v>19532.512999999999</v>
      </c>
      <c r="H298" s="329">
        <v>18307.488000000001</v>
      </c>
    </row>
    <row r="299" spans="1:8" x14ac:dyDescent="0.2">
      <c r="A299" s="220" t="s">
        <v>147</v>
      </c>
      <c r="B299" s="322" t="str">
        <f t="shared" si="6"/>
        <v>MT</v>
      </c>
      <c r="C299" s="196">
        <f t="shared" si="7"/>
        <v>1.2891263078892765</v>
      </c>
      <c r="D299" s="196">
        <f t="shared" si="8"/>
        <v>1.7105031486594313</v>
      </c>
      <c r="E299" s="329">
        <v>3.2120000000000002</v>
      </c>
      <c r="F299" s="329">
        <v>4.5659999999999998</v>
      </c>
      <c r="G299" s="329">
        <v>249.161</v>
      </c>
      <c r="H299" s="329">
        <v>266.93900000000002</v>
      </c>
    </row>
    <row r="300" spans="1:8" x14ac:dyDescent="0.2">
      <c r="A300" s="220" t="s">
        <v>152</v>
      </c>
      <c r="B300" s="322" t="str">
        <f t="shared" si="6"/>
        <v>AT</v>
      </c>
      <c r="C300" s="196">
        <f t="shared" si="7"/>
        <v>1.2641455189394741</v>
      </c>
      <c r="D300" s="196">
        <f t="shared" si="8"/>
        <v>3.3545738047629357</v>
      </c>
      <c r="E300" s="329">
        <v>57.338000000000001</v>
      </c>
      <c r="F300" s="329">
        <v>147.499</v>
      </c>
      <c r="G300" s="329">
        <v>4535.7120000000004</v>
      </c>
      <c r="H300" s="329">
        <v>4396.9520000000002</v>
      </c>
    </row>
    <row r="301" spans="1:8" x14ac:dyDescent="0.2">
      <c r="A301" s="220" t="s">
        <v>142</v>
      </c>
      <c r="B301" s="322" t="str">
        <f t="shared" si="6"/>
        <v>CY</v>
      </c>
      <c r="C301" s="196">
        <f t="shared" si="7"/>
        <v>1.2278638703019698</v>
      </c>
      <c r="D301" s="196">
        <f t="shared" si="8"/>
        <v>2.1793670741460072</v>
      </c>
      <c r="E301" s="329">
        <v>5.6280000000000001</v>
      </c>
      <c r="F301" s="329">
        <v>9.5380000000000003</v>
      </c>
      <c r="G301" s="329">
        <v>458.35700000000003</v>
      </c>
      <c r="H301" s="329">
        <v>437.65</v>
      </c>
    </row>
    <row r="302" spans="1:8" x14ac:dyDescent="0.2">
      <c r="A302" s="220" t="s">
        <v>139</v>
      </c>
      <c r="B302" s="322" t="str">
        <f t="shared" si="6"/>
        <v>HR</v>
      </c>
      <c r="C302" s="196">
        <f t="shared" si="7"/>
        <v>0.83024970732708159</v>
      </c>
      <c r="D302" s="196">
        <f t="shared" si="8"/>
        <v>5.0594168749013955</v>
      </c>
      <c r="E302" s="329">
        <v>17.198</v>
      </c>
      <c r="F302" s="329">
        <v>99.414000000000001</v>
      </c>
      <c r="G302" s="329">
        <v>2071.4250000000002</v>
      </c>
      <c r="H302" s="329">
        <v>1964.93</v>
      </c>
    </row>
    <row r="303" spans="1:8" x14ac:dyDescent="0.2">
      <c r="A303" s="220" t="s">
        <v>154</v>
      </c>
      <c r="B303" s="322" t="str">
        <f t="shared" si="6"/>
        <v>GR</v>
      </c>
      <c r="C303" s="196">
        <f t="shared" si="7"/>
        <v>0.76819616443633143</v>
      </c>
      <c r="D303" s="196">
        <f t="shared" si="8"/>
        <v>1.3654030909645178</v>
      </c>
      <c r="E303" s="329">
        <v>42.116999999999997</v>
      </c>
      <c r="F303" s="329">
        <v>70.947000000000003</v>
      </c>
      <c r="G303" s="329">
        <v>5482.5839999999998</v>
      </c>
      <c r="H303" s="329">
        <v>5196.0479999999998</v>
      </c>
    </row>
    <row r="304" spans="1:8" x14ac:dyDescent="0.2">
      <c r="A304" s="220" t="s">
        <v>156</v>
      </c>
      <c r="B304" s="322" t="str">
        <f t="shared" si="6"/>
        <v>SI</v>
      </c>
      <c r="C304" s="196">
        <f t="shared" si="7"/>
        <v>0.6679446617332625</v>
      </c>
      <c r="D304" s="196">
        <f t="shared" si="8"/>
        <v>1.5755638537348409</v>
      </c>
      <c r="E304" s="329">
        <v>7.0069999999999997</v>
      </c>
      <c r="F304" s="329">
        <v>16.7</v>
      </c>
      <c r="G304" s="329">
        <v>1049.039</v>
      </c>
      <c r="H304" s="329">
        <v>1059.9380000000001</v>
      </c>
    </row>
  </sheetData>
  <sortState ref="A280:H306">
    <sortCondition descending="1" ref="C280:C306"/>
  </sortState>
  <mergeCells count="19">
    <mergeCell ref="E276:F276"/>
    <mergeCell ref="G276:H276"/>
    <mergeCell ref="B190:C190"/>
    <mergeCell ref="D190:E190"/>
    <mergeCell ref="E207:F207"/>
    <mergeCell ref="G207:H207"/>
    <mergeCell ref="E242:F242"/>
    <mergeCell ref="G242:H242"/>
    <mergeCell ref="A149:A150"/>
    <mergeCell ref="D4:E4"/>
    <mergeCell ref="F4:G4"/>
    <mergeCell ref="B59:C59"/>
    <mergeCell ref="D59:E59"/>
    <mergeCell ref="A92:A93"/>
    <mergeCell ref="B98:C98"/>
    <mergeCell ref="D98:E98"/>
    <mergeCell ref="B128:D128"/>
    <mergeCell ref="E128:G128"/>
    <mergeCell ref="A147:A148"/>
  </mergeCells>
  <phoneticPr fontId="68" type="noConversion"/>
  <hyperlinks>
    <hyperlink ref="H1" location="obsah!A1" display="Obsah"/>
  </hyperlinks>
  <pageMargins left="0.7" right="0.7" top="0.78740157499999996" bottom="0.78740157499999996"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Normal="100" zoomScaleSheetLayoutView="100" workbookViewId="0"/>
  </sheetViews>
  <sheetFormatPr defaultColWidth="9.140625" defaultRowHeight="14.25" x14ac:dyDescent="0.2"/>
  <cols>
    <col min="1" max="1" width="8.7109375" style="3" customWidth="1"/>
    <col min="2" max="3" width="9.28515625" style="3" customWidth="1"/>
    <col min="4" max="9" width="9.5703125" style="3" customWidth="1"/>
    <col min="10" max="10" width="9.140625" style="3"/>
    <col min="11" max="11" width="10.7109375" style="3" bestFit="1" customWidth="1"/>
    <col min="12" max="16384" width="9.140625" style="3"/>
  </cols>
  <sheetData>
    <row r="1" spans="1:11" ht="15" x14ac:dyDescent="0.25">
      <c r="A1" s="1" t="s">
        <v>0</v>
      </c>
      <c r="B1" s="2"/>
      <c r="C1" s="2"/>
      <c r="D1" s="2"/>
      <c r="E1" s="2"/>
      <c r="F1" s="2"/>
      <c r="I1" s="4" t="s">
        <v>1</v>
      </c>
      <c r="K1" s="179" t="s">
        <v>424</v>
      </c>
    </row>
    <row r="2" spans="1:11" ht="9" customHeight="1" x14ac:dyDescent="0.2">
      <c r="A2" s="1"/>
      <c r="B2" s="2"/>
      <c r="C2" s="2"/>
      <c r="D2" s="2"/>
      <c r="E2" s="2"/>
      <c r="F2" s="2"/>
      <c r="G2" s="2"/>
    </row>
    <row r="3" spans="1:11" ht="15" customHeight="1" x14ac:dyDescent="0.2">
      <c r="A3" s="288" t="s">
        <v>2</v>
      </c>
      <c r="B3" s="5"/>
      <c r="C3" s="5"/>
      <c r="D3" s="5"/>
      <c r="E3" s="5"/>
      <c r="F3" s="5"/>
      <c r="G3" s="5"/>
      <c r="H3" s="5"/>
      <c r="I3" s="5"/>
    </row>
    <row r="4" spans="1:11" x14ac:dyDescent="0.2">
      <c r="A4" s="6" t="s">
        <v>3</v>
      </c>
      <c r="B4" s="7"/>
      <c r="C4" s="7"/>
      <c r="D4" s="7"/>
      <c r="E4" s="7"/>
      <c r="F4" s="7"/>
      <c r="G4" s="7"/>
      <c r="H4" s="7"/>
    </row>
    <row r="5" spans="1:11" ht="15" thickBot="1" x14ac:dyDescent="0.25">
      <c r="A5" s="8" t="s">
        <v>4</v>
      </c>
      <c r="B5" s="9"/>
      <c r="C5" s="9"/>
      <c r="D5" s="9"/>
      <c r="E5" s="9"/>
      <c r="F5" s="9"/>
      <c r="I5" s="10" t="s">
        <v>5</v>
      </c>
    </row>
    <row r="6" spans="1:11" ht="15.75" customHeight="1" x14ac:dyDescent="0.2">
      <c r="A6" s="344" t="s">
        <v>68</v>
      </c>
      <c r="B6" s="331" t="s">
        <v>6</v>
      </c>
      <c r="C6" s="332"/>
      <c r="D6" s="335" t="s">
        <v>7</v>
      </c>
      <c r="E6" s="336"/>
      <c r="F6" s="336"/>
      <c r="G6" s="336"/>
      <c r="H6" s="336"/>
      <c r="I6" s="336"/>
    </row>
    <row r="7" spans="1:11" ht="15" customHeight="1" x14ac:dyDescent="0.2">
      <c r="A7" s="345"/>
      <c r="B7" s="333"/>
      <c r="C7" s="334"/>
      <c r="D7" s="333" t="s">
        <v>8</v>
      </c>
      <c r="E7" s="334"/>
      <c r="F7" s="333" t="s">
        <v>9</v>
      </c>
      <c r="G7" s="334"/>
      <c r="H7" s="333" t="s">
        <v>10</v>
      </c>
      <c r="I7" s="337"/>
    </row>
    <row r="8" spans="1:11" ht="14.25" customHeight="1" x14ac:dyDescent="0.2">
      <c r="A8" s="345"/>
      <c r="B8" s="338" t="s">
        <v>11</v>
      </c>
      <c r="C8" s="339"/>
      <c r="D8" s="338" t="s">
        <v>12</v>
      </c>
      <c r="E8" s="339"/>
      <c r="F8" s="338" t="s">
        <v>13</v>
      </c>
      <c r="G8" s="339"/>
      <c r="H8" s="338" t="s">
        <v>14</v>
      </c>
      <c r="I8" s="340"/>
    </row>
    <row r="9" spans="1:11" ht="15.75" customHeight="1" x14ac:dyDescent="0.2">
      <c r="A9" s="346" t="s">
        <v>70</v>
      </c>
      <c r="B9" s="267" t="s">
        <v>15</v>
      </c>
      <c r="C9" s="268" t="s">
        <v>16</v>
      </c>
      <c r="D9" s="268" t="s">
        <v>15</v>
      </c>
      <c r="E9" s="268" t="s">
        <v>16</v>
      </c>
      <c r="F9" s="267" t="s">
        <v>15</v>
      </c>
      <c r="G9" s="268" t="s">
        <v>16</v>
      </c>
      <c r="H9" s="267" t="s">
        <v>15</v>
      </c>
      <c r="I9" s="266" t="s">
        <v>16</v>
      </c>
    </row>
    <row r="10" spans="1:11" ht="15.75" customHeight="1" thickBot="1" x14ac:dyDescent="0.25">
      <c r="A10" s="347"/>
      <c r="B10" s="11" t="s">
        <v>17</v>
      </c>
      <c r="C10" s="12" t="s">
        <v>18</v>
      </c>
      <c r="D10" s="13" t="s">
        <v>17</v>
      </c>
      <c r="E10" s="12" t="s">
        <v>18</v>
      </c>
      <c r="F10" s="11" t="s">
        <v>17</v>
      </c>
      <c r="G10" s="12" t="s">
        <v>18</v>
      </c>
      <c r="H10" s="11" t="s">
        <v>17</v>
      </c>
      <c r="I10" s="14" t="s">
        <v>18</v>
      </c>
    </row>
    <row r="11" spans="1:11" ht="13.5" customHeight="1" x14ac:dyDescent="0.2">
      <c r="A11" s="15">
        <v>2010</v>
      </c>
      <c r="B11" s="16">
        <v>1710947</v>
      </c>
      <c r="C11" s="16">
        <v>1108146</v>
      </c>
      <c r="D11" s="17">
        <v>1426112</v>
      </c>
      <c r="E11" s="17">
        <v>833920</v>
      </c>
      <c r="F11" s="17">
        <v>605178</v>
      </c>
      <c r="G11" s="17">
        <v>115228</v>
      </c>
      <c r="H11" s="17">
        <v>219566</v>
      </c>
      <c r="I11" s="18">
        <v>246763</v>
      </c>
    </row>
    <row r="12" spans="1:11" ht="13.5" customHeight="1" x14ac:dyDescent="0.2">
      <c r="A12" s="15">
        <v>2011</v>
      </c>
      <c r="B12" s="16">
        <v>1733924</v>
      </c>
      <c r="C12" s="16">
        <v>1139080</v>
      </c>
      <c r="D12" s="17">
        <v>1465106</v>
      </c>
      <c r="E12" s="17">
        <v>875041</v>
      </c>
      <c r="F12" s="17">
        <v>598246</v>
      </c>
      <c r="G12" s="17">
        <v>117976</v>
      </c>
      <c r="H12" s="17">
        <v>209919</v>
      </c>
      <c r="I12" s="18">
        <v>235114</v>
      </c>
    </row>
    <row r="13" spans="1:11" ht="13.5" customHeight="1" x14ac:dyDescent="0.2">
      <c r="A13" s="15">
        <v>2012</v>
      </c>
      <c r="B13" s="16">
        <v>1725329</v>
      </c>
      <c r="C13" s="16">
        <v>1140727</v>
      </c>
      <c r="D13" s="17">
        <v>1459997</v>
      </c>
      <c r="E13" s="17">
        <v>881223</v>
      </c>
      <c r="F13" s="17">
        <v>594311</v>
      </c>
      <c r="G13" s="17">
        <v>119504</v>
      </c>
      <c r="H13" s="17">
        <v>208084</v>
      </c>
      <c r="I13" s="18">
        <v>230425</v>
      </c>
    </row>
    <row r="14" spans="1:11" ht="13.5" customHeight="1" x14ac:dyDescent="0.2">
      <c r="A14" s="15">
        <v>2013</v>
      </c>
      <c r="B14" s="16">
        <v>1715906</v>
      </c>
      <c r="C14" s="16">
        <v>1141950</v>
      </c>
      <c r="D14" s="17">
        <v>1453318</v>
      </c>
      <c r="E14" s="17">
        <v>887003</v>
      </c>
      <c r="F14" s="17">
        <v>588673</v>
      </c>
      <c r="G14" s="17">
        <v>119829</v>
      </c>
      <c r="H14" s="17">
        <v>207104</v>
      </c>
      <c r="I14" s="18">
        <v>226310</v>
      </c>
    </row>
    <row r="15" spans="1:11" ht="13.5" customHeight="1" x14ac:dyDescent="0.2">
      <c r="A15" s="15">
        <v>2014</v>
      </c>
      <c r="B15" s="16">
        <v>1715731</v>
      </c>
      <c r="C15" s="16">
        <v>1147479</v>
      </c>
      <c r="D15" s="17">
        <v>1456982</v>
      </c>
      <c r="E15" s="17">
        <v>898162</v>
      </c>
      <c r="F15" s="17">
        <v>582730</v>
      </c>
      <c r="G15" s="17">
        <v>119085</v>
      </c>
      <c r="H15" s="17">
        <v>206541</v>
      </c>
      <c r="I15" s="18">
        <v>221757</v>
      </c>
    </row>
    <row r="16" spans="1:11" ht="13.5" customHeight="1" x14ac:dyDescent="0.2">
      <c r="A16" s="19">
        <v>2015</v>
      </c>
      <c r="B16" s="16">
        <v>1718422</v>
      </c>
      <c r="C16" s="16">
        <v>1155531</v>
      </c>
      <c r="D16" s="17">
        <v>1464781</v>
      </c>
      <c r="E16" s="17">
        <v>912102</v>
      </c>
      <c r="F16" s="17">
        <v>575524</v>
      </c>
      <c r="G16" s="17">
        <v>118335</v>
      </c>
      <c r="H16" s="17">
        <v>204677</v>
      </c>
      <c r="I16" s="18">
        <v>216978</v>
      </c>
    </row>
    <row r="17" spans="1:11" ht="13.5" customHeight="1" x14ac:dyDescent="0.2">
      <c r="A17" s="19">
        <v>2016</v>
      </c>
      <c r="B17" s="16">
        <v>1721438</v>
      </c>
      <c r="C17" s="16">
        <v>1171031</v>
      </c>
      <c r="D17" s="17">
        <v>1467681</v>
      </c>
      <c r="E17" s="17">
        <v>927701</v>
      </c>
      <c r="F17" s="17">
        <v>570011</v>
      </c>
      <c r="G17" s="17">
        <v>117784</v>
      </c>
      <c r="H17" s="17">
        <v>207830</v>
      </c>
      <c r="I17" s="18">
        <v>217958</v>
      </c>
    </row>
    <row r="18" spans="1:11" ht="13.5" customHeight="1" x14ac:dyDescent="0.2">
      <c r="A18" s="19">
        <v>2017</v>
      </c>
      <c r="B18" s="16">
        <v>1717160</v>
      </c>
      <c r="C18" s="16">
        <v>1178803</v>
      </c>
      <c r="D18" s="17">
        <v>1464768</v>
      </c>
      <c r="E18" s="17">
        <v>939165</v>
      </c>
      <c r="F18" s="17">
        <v>562839</v>
      </c>
      <c r="G18" s="17">
        <v>117287</v>
      </c>
      <c r="H18" s="17">
        <v>209054</v>
      </c>
      <c r="I18" s="18">
        <v>215188</v>
      </c>
    </row>
    <row r="19" spans="1:11" ht="13.5" customHeight="1" x14ac:dyDescent="0.2">
      <c r="A19" s="19">
        <v>2018</v>
      </c>
      <c r="B19" s="16">
        <v>1713384</v>
      </c>
      <c r="C19" s="16">
        <v>1183589</v>
      </c>
      <c r="D19" s="17">
        <v>1462101</v>
      </c>
      <c r="E19" s="17">
        <v>947979</v>
      </c>
      <c r="F19" s="17">
        <v>557215</v>
      </c>
      <c r="G19" s="17">
        <v>117220</v>
      </c>
      <c r="H19" s="17">
        <v>209803</v>
      </c>
      <c r="I19" s="18">
        <v>211684</v>
      </c>
    </row>
    <row r="20" spans="1:11" ht="13.5" customHeight="1" x14ac:dyDescent="0.2">
      <c r="A20" s="19">
        <v>2019</v>
      </c>
      <c r="B20" s="16">
        <v>1708994</v>
      </c>
      <c r="C20" s="16">
        <v>1188533</v>
      </c>
      <c r="D20" s="17">
        <v>1458653</v>
      </c>
      <c r="E20" s="17">
        <v>956161</v>
      </c>
      <c r="F20" s="17">
        <v>551301</v>
      </c>
      <c r="G20" s="17">
        <v>117085</v>
      </c>
      <c r="H20" s="17">
        <v>210152</v>
      </c>
      <c r="I20" s="18">
        <v>208831</v>
      </c>
    </row>
    <row r="21" spans="1:11" ht="13.5" customHeight="1" x14ac:dyDescent="0.2">
      <c r="A21" s="19">
        <v>2020</v>
      </c>
      <c r="B21" s="16">
        <v>1693444</v>
      </c>
      <c r="C21" s="16">
        <v>1187980</v>
      </c>
      <c r="D21" s="17">
        <v>1441957</v>
      </c>
      <c r="E21" s="17">
        <v>958522</v>
      </c>
      <c r="F21" s="17">
        <v>543012</v>
      </c>
      <c r="G21" s="17">
        <v>116291</v>
      </c>
      <c r="H21" s="17">
        <v>211772</v>
      </c>
      <c r="I21" s="18">
        <v>205867</v>
      </c>
    </row>
    <row r="22" spans="1:11" ht="13.5" customHeight="1" x14ac:dyDescent="0.2">
      <c r="A22" s="19">
        <v>2021</v>
      </c>
      <c r="B22" s="16">
        <v>1678752</v>
      </c>
      <c r="C22" s="16">
        <v>1178892</v>
      </c>
      <c r="D22" s="17">
        <v>1426130</v>
      </c>
      <c r="E22" s="17">
        <v>951690</v>
      </c>
      <c r="F22" s="17">
        <v>543122</v>
      </c>
      <c r="G22" s="17">
        <v>117435</v>
      </c>
      <c r="H22" s="17">
        <v>211912</v>
      </c>
      <c r="I22" s="18">
        <v>202734</v>
      </c>
      <c r="K22" s="117"/>
    </row>
    <row r="23" spans="1:11" ht="6.75" customHeight="1" x14ac:dyDescent="0.2">
      <c r="B23" s="20"/>
      <c r="C23" s="20"/>
      <c r="D23" s="20"/>
      <c r="E23" s="20"/>
      <c r="F23" s="20"/>
      <c r="G23" s="20"/>
      <c r="H23" s="20"/>
      <c r="I23" s="20"/>
    </row>
    <row r="24" spans="1:11" ht="48" customHeight="1" x14ac:dyDescent="0.2">
      <c r="A24" s="341" t="s">
        <v>19</v>
      </c>
      <c r="B24" s="341"/>
      <c r="C24" s="341"/>
      <c r="D24" s="341"/>
      <c r="E24" s="342" t="s">
        <v>20</v>
      </c>
      <c r="F24" s="342"/>
      <c r="G24" s="342"/>
      <c r="H24" s="342"/>
      <c r="I24" s="342"/>
    </row>
    <row r="25" spans="1:11" s="22" customFormat="1" ht="6.75" customHeight="1" x14ac:dyDescent="0.2">
      <c r="A25" s="21"/>
      <c r="B25" s="21"/>
      <c r="C25" s="21"/>
      <c r="D25" s="21"/>
      <c r="E25" s="21"/>
      <c r="F25" s="21"/>
      <c r="G25" s="21"/>
      <c r="H25" s="21"/>
      <c r="I25" s="21"/>
    </row>
    <row r="26" spans="1:11" ht="13.5" customHeight="1" x14ac:dyDescent="0.2">
      <c r="A26" s="343" t="s">
        <v>21</v>
      </c>
      <c r="B26" s="343"/>
      <c r="C26" s="343"/>
      <c r="D26" s="343"/>
      <c r="E26" s="343"/>
      <c r="F26" s="343"/>
      <c r="G26" s="343"/>
      <c r="H26" s="343"/>
      <c r="I26" s="343"/>
    </row>
    <row r="27" spans="1:11" ht="13.5" customHeight="1" x14ac:dyDescent="0.2">
      <c r="A27" s="330" t="s">
        <v>22</v>
      </c>
      <c r="B27" s="330"/>
      <c r="C27" s="330"/>
      <c r="D27" s="330"/>
      <c r="E27" s="330"/>
      <c r="F27" s="330"/>
      <c r="G27" s="330"/>
      <c r="H27" s="330"/>
      <c r="I27" s="330"/>
    </row>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spans="1:9" ht="14.25" customHeight="1" x14ac:dyDescent="0.2"/>
    <row r="34" spans="1:9" ht="14.25" customHeight="1" x14ac:dyDescent="0.2"/>
    <row r="35" spans="1:9" ht="14.25" customHeight="1" x14ac:dyDescent="0.2"/>
    <row r="36" spans="1:9" ht="14.25" customHeight="1" x14ac:dyDescent="0.2"/>
    <row r="37" spans="1:9" ht="14.25" customHeight="1" x14ac:dyDescent="0.2"/>
    <row r="38" spans="1:9" ht="14.25" customHeight="1" x14ac:dyDescent="0.2"/>
    <row r="39" spans="1:9" ht="14.25" customHeight="1" x14ac:dyDescent="0.2"/>
    <row r="40" spans="1:9" ht="15" customHeight="1" x14ac:dyDescent="0.2">
      <c r="A40" s="343" t="s">
        <v>425</v>
      </c>
      <c r="B40" s="343"/>
      <c r="C40" s="343"/>
      <c r="D40" s="343"/>
      <c r="E40" s="343"/>
      <c r="F40" s="343"/>
      <c r="G40" s="343"/>
      <c r="H40" s="343"/>
      <c r="I40" s="343"/>
    </row>
    <row r="41" spans="1:9" ht="13.5" customHeight="1" x14ac:dyDescent="0.2">
      <c r="A41" s="330" t="s">
        <v>426</v>
      </c>
      <c r="B41" s="330"/>
      <c r="C41" s="330"/>
      <c r="D41" s="330"/>
      <c r="E41" s="330"/>
      <c r="F41" s="330"/>
      <c r="G41" s="330"/>
      <c r="H41" s="330"/>
      <c r="I41" s="330"/>
    </row>
    <row r="42" spans="1:9" ht="13.5" customHeight="1" x14ac:dyDescent="0.2"/>
    <row r="43" spans="1:9" ht="36" customHeight="1" x14ac:dyDescent="0.2"/>
    <row r="44" spans="1:9" ht="13.5"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sheetData>
  <mergeCells count="17">
    <mergeCell ref="A9:A10"/>
    <mergeCell ref="A41:I41"/>
    <mergeCell ref="B6:C7"/>
    <mergeCell ref="D6:I6"/>
    <mergeCell ref="D7:E7"/>
    <mergeCell ref="F7:G7"/>
    <mergeCell ref="H7:I7"/>
    <mergeCell ref="B8:C8"/>
    <mergeCell ref="D8:E8"/>
    <mergeCell ref="F8:G8"/>
    <mergeCell ref="H8:I8"/>
    <mergeCell ref="A24:D24"/>
    <mergeCell ref="E24:I24"/>
    <mergeCell ref="A26:I26"/>
    <mergeCell ref="A27:I27"/>
    <mergeCell ref="A40:I40"/>
    <mergeCell ref="A6:A8"/>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zoomScaleSheetLayoutView="100" workbookViewId="0"/>
  </sheetViews>
  <sheetFormatPr defaultColWidth="9.140625" defaultRowHeight="14.25" x14ac:dyDescent="0.2"/>
  <cols>
    <col min="1" max="1" width="6.7109375" style="3" customWidth="1"/>
    <col min="2" max="2" width="8.42578125" style="3" customWidth="1"/>
    <col min="3" max="3" width="7.7109375" style="3" customWidth="1"/>
    <col min="4" max="4" width="8.28515625" style="3" customWidth="1"/>
    <col min="5" max="5" width="7.7109375" style="3" customWidth="1"/>
    <col min="6" max="7" width="7.85546875" style="3" customWidth="1"/>
    <col min="8" max="9" width="7.7109375" style="3" customWidth="1"/>
    <col min="10" max="11" width="7.28515625" style="3" customWidth="1"/>
    <col min="12" max="12" width="9.140625" style="3"/>
    <col min="13" max="14" width="11.28515625" style="3" bestFit="1" customWidth="1"/>
    <col min="15" max="16384" width="9.140625" style="3"/>
  </cols>
  <sheetData>
    <row r="1" spans="1:15" ht="15" x14ac:dyDescent="0.25">
      <c r="A1" s="1" t="s">
        <v>0</v>
      </c>
      <c r="B1" s="2"/>
      <c r="C1" s="2"/>
      <c r="D1" s="2"/>
      <c r="E1" s="2"/>
      <c r="F1" s="2"/>
      <c r="K1" s="4" t="s">
        <v>1</v>
      </c>
      <c r="M1" s="179" t="s">
        <v>424</v>
      </c>
    </row>
    <row r="2" spans="1:15" ht="9" customHeight="1" x14ac:dyDescent="0.2">
      <c r="A2" s="1"/>
      <c r="B2" s="2"/>
      <c r="C2" s="2"/>
      <c r="D2" s="2"/>
      <c r="E2" s="2"/>
      <c r="F2" s="2"/>
      <c r="G2" s="2"/>
      <c r="H2" s="4"/>
    </row>
    <row r="3" spans="1:15" ht="15" customHeight="1" x14ac:dyDescent="0.2">
      <c r="A3" s="23" t="s">
        <v>23</v>
      </c>
      <c r="B3" s="5"/>
      <c r="C3" s="5"/>
      <c r="D3" s="5"/>
      <c r="E3" s="5"/>
      <c r="F3" s="5"/>
      <c r="G3" s="5"/>
      <c r="H3" s="5"/>
      <c r="I3" s="5"/>
      <c r="J3" s="5"/>
      <c r="K3" s="5"/>
    </row>
    <row r="4" spans="1:15" x14ac:dyDescent="0.2">
      <c r="A4" s="6" t="s">
        <v>24</v>
      </c>
      <c r="B4" s="7"/>
      <c r="C4" s="7"/>
      <c r="D4" s="7"/>
      <c r="E4" s="7"/>
      <c r="F4" s="7"/>
      <c r="G4" s="7"/>
      <c r="H4" s="7"/>
      <c r="I4" s="7"/>
      <c r="J4" s="7"/>
    </row>
    <row r="5" spans="1:15" ht="15" thickBot="1" x14ac:dyDescent="0.25">
      <c r="A5" s="8" t="s">
        <v>4</v>
      </c>
      <c r="B5" s="9"/>
      <c r="C5" s="9"/>
      <c r="D5" s="9"/>
      <c r="E5" s="9"/>
      <c r="F5" s="9"/>
      <c r="K5" s="10" t="s">
        <v>5</v>
      </c>
    </row>
    <row r="6" spans="1:15" ht="13.5" customHeight="1" x14ac:dyDescent="0.2">
      <c r="A6" s="358" t="s">
        <v>25</v>
      </c>
      <c r="B6" s="361" t="s">
        <v>26</v>
      </c>
      <c r="C6" s="361"/>
      <c r="D6" s="361"/>
      <c r="E6" s="361"/>
      <c r="F6" s="361"/>
      <c r="G6" s="361"/>
      <c r="H6" s="361"/>
      <c r="I6" s="361"/>
      <c r="J6" s="362" t="s">
        <v>27</v>
      </c>
      <c r="K6" s="363"/>
      <c r="L6" s="24"/>
    </row>
    <row r="7" spans="1:15" ht="13.5" customHeight="1" x14ac:dyDescent="0.2">
      <c r="A7" s="359"/>
      <c r="B7" s="349" t="s">
        <v>28</v>
      </c>
      <c r="C7" s="350"/>
      <c r="D7" s="366" t="s">
        <v>29</v>
      </c>
      <c r="E7" s="366"/>
      <c r="F7" s="366"/>
      <c r="G7" s="366"/>
      <c r="H7" s="366"/>
      <c r="I7" s="367"/>
      <c r="J7" s="364"/>
      <c r="K7" s="351"/>
      <c r="L7" s="24"/>
    </row>
    <row r="8" spans="1:15" ht="13.5" customHeight="1" x14ac:dyDescent="0.2">
      <c r="A8" s="359"/>
      <c r="B8" s="364"/>
      <c r="C8" s="365"/>
      <c r="D8" s="368" t="s">
        <v>30</v>
      </c>
      <c r="E8" s="369"/>
      <c r="F8" s="369"/>
      <c r="G8" s="370"/>
      <c r="H8" s="349" t="s">
        <v>31</v>
      </c>
      <c r="I8" s="350"/>
      <c r="J8" s="364"/>
      <c r="K8" s="351"/>
      <c r="L8" s="24"/>
    </row>
    <row r="9" spans="1:15" ht="13.5" customHeight="1" x14ac:dyDescent="0.2">
      <c r="A9" s="359"/>
      <c r="B9" s="364"/>
      <c r="C9" s="365"/>
      <c r="D9" s="371" t="s">
        <v>32</v>
      </c>
      <c r="E9" s="372"/>
      <c r="F9" s="372"/>
      <c r="G9" s="373"/>
      <c r="H9" s="364"/>
      <c r="I9" s="365"/>
      <c r="J9" s="352" t="s">
        <v>33</v>
      </c>
      <c r="K9" s="356"/>
      <c r="L9" s="24"/>
    </row>
    <row r="10" spans="1:15" ht="13.5" customHeight="1" x14ac:dyDescent="0.2">
      <c r="A10" s="359"/>
      <c r="B10" s="352" t="s">
        <v>34</v>
      </c>
      <c r="C10" s="353"/>
      <c r="D10" s="349" t="s">
        <v>28</v>
      </c>
      <c r="E10" s="350"/>
      <c r="F10" s="351" t="s">
        <v>35</v>
      </c>
      <c r="G10" s="351"/>
      <c r="H10" s="352" t="s">
        <v>36</v>
      </c>
      <c r="I10" s="353"/>
      <c r="J10" s="352"/>
      <c r="K10" s="356"/>
      <c r="L10" s="24"/>
    </row>
    <row r="11" spans="1:15" ht="12" customHeight="1" x14ac:dyDescent="0.2">
      <c r="A11" s="359"/>
      <c r="B11" s="354"/>
      <c r="C11" s="355"/>
      <c r="D11" s="354" t="s">
        <v>34</v>
      </c>
      <c r="E11" s="355"/>
      <c r="F11" s="356" t="s">
        <v>37</v>
      </c>
      <c r="G11" s="356"/>
      <c r="H11" s="354"/>
      <c r="I11" s="355"/>
      <c r="J11" s="354"/>
      <c r="K11" s="374"/>
      <c r="L11" s="24"/>
    </row>
    <row r="12" spans="1:15" ht="13.5" customHeight="1" x14ac:dyDescent="0.2">
      <c r="A12" s="359"/>
      <c r="B12" s="267" t="s">
        <v>15</v>
      </c>
      <c r="C12" s="268" t="s">
        <v>16</v>
      </c>
      <c r="D12" s="267" t="s">
        <v>15</v>
      </c>
      <c r="E12" s="268" t="s">
        <v>16</v>
      </c>
      <c r="F12" s="267" t="s">
        <v>15</v>
      </c>
      <c r="G12" s="268" t="s">
        <v>16</v>
      </c>
      <c r="H12" s="267" t="s">
        <v>15</v>
      </c>
      <c r="I12" s="268" t="s">
        <v>16</v>
      </c>
      <c r="J12" s="267" t="s">
        <v>15</v>
      </c>
      <c r="K12" s="266" t="s">
        <v>16</v>
      </c>
      <c r="L12" s="24"/>
    </row>
    <row r="13" spans="1:15" ht="13.5" customHeight="1" thickBot="1" x14ac:dyDescent="0.25">
      <c r="A13" s="360"/>
      <c r="B13" s="11" t="s">
        <v>17</v>
      </c>
      <c r="C13" s="12" t="s">
        <v>18</v>
      </c>
      <c r="D13" s="11" t="s">
        <v>17</v>
      </c>
      <c r="E13" s="12" t="s">
        <v>18</v>
      </c>
      <c r="F13" s="11" t="s">
        <v>17</v>
      </c>
      <c r="G13" s="12" t="s">
        <v>18</v>
      </c>
      <c r="H13" s="11" t="s">
        <v>17</v>
      </c>
      <c r="I13" s="12" t="s">
        <v>18</v>
      </c>
      <c r="J13" s="11" t="s">
        <v>17</v>
      </c>
      <c r="K13" s="14" t="s">
        <v>18</v>
      </c>
      <c r="L13" s="24"/>
    </row>
    <row r="14" spans="1:15" ht="13.5" customHeight="1" x14ac:dyDescent="0.2">
      <c r="A14" s="15">
        <v>2010</v>
      </c>
      <c r="B14" s="16">
        <v>1413416</v>
      </c>
      <c r="C14" s="16">
        <v>832291</v>
      </c>
      <c r="D14" s="17">
        <v>1160557</v>
      </c>
      <c r="E14" s="17">
        <v>656755</v>
      </c>
      <c r="F14" s="17">
        <v>62205</v>
      </c>
      <c r="G14" s="17">
        <v>46048</v>
      </c>
      <c r="H14" s="17">
        <v>252859</v>
      </c>
      <c r="I14" s="17">
        <v>175536</v>
      </c>
      <c r="J14" s="17">
        <v>12696</v>
      </c>
      <c r="K14" s="18">
        <v>1629</v>
      </c>
      <c r="L14" s="24"/>
      <c r="M14" s="228"/>
      <c r="N14" s="228"/>
      <c r="O14" s="25"/>
    </row>
    <row r="15" spans="1:15" ht="13.5" customHeight="1" x14ac:dyDescent="0.2">
      <c r="A15" s="15">
        <v>2011</v>
      </c>
      <c r="B15" s="16">
        <v>1453558</v>
      </c>
      <c r="C15" s="16">
        <v>873426</v>
      </c>
      <c r="D15" s="17">
        <v>1163334</v>
      </c>
      <c r="E15" s="17">
        <v>661861</v>
      </c>
      <c r="F15" s="17">
        <v>62586</v>
      </c>
      <c r="G15" s="17">
        <v>46471</v>
      </c>
      <c r="H15" s="17">
        <v>290224</v>
      </c>
      <c r="I15" s="17">
        <v>211565</v>
      </c>
      <c r="J15" s="17">
        <v>11548</v>
      </c>
      <c r="K15" s="18">
        <v>1615</v>
      </c>
      <c r="L15" s="24"/>
      <c r="M15" s="228"/>
      <c r="N15" s="228"/>
      <c r="O15" s="25"/>
    </row>
    <row r="16" spans="1:15" ht="13.5" customHeight="1" x14ac:dyDescent="0.2">
      <c r="A16" s="15">
        <v>2012</v>
      </c>
      <c r="B16" s="16">
        <v>1449444</v>
      </c>
      <c r="C16" s="16">
        <v>879610</v>
      </c>
      <c r="D16" s="17">
        <v>1147458</v>
      </c>
      <c r="E16" s="17">
        <v>657710</v>
      </c>
      <c r="F16" s="17">
        <v>63280</v>
      </c>
      <c r="G16" s="17">
        <v>46652</v>
      </c>
      <c r="H16" s="17">
        <v>301986</v>
      </c>
      <c r="I16" s="17">
        <v>221900</v>
      </c>
      <c r="J16" s="17">
        <v>10553</v>
      </c>
      <c r="K16" s="18">
        <v>1613</v>
      </c>
      <c r="L16" s="24"/>
      <c r="M16" s="228"/>
      <c r="N16" s="228"/>
      <c r="O16" s="25"/>
    </row>
    <row r="17" spans="1:15" ht="13.5" customHeight="1" x14ac:dyDescent="0.2">
      <c r="A17" s="15">
        <v>2013</v>
      </c>
      <c r="B17" s="16">
        <v>1443656</v>
      </c>
      <c r="C17" s="16">
        <v>885394</v>
      </c>
      <c r="D17" s="17">
        <v>1131161</v>
      </c>
      <c r="E17" s="17">
        <v>654533</v>
      </c>
      <c r="F17" s="17">
        <v>63732</v>
      </c>
      <c r="G17" s="17">
        <v>46547</v>
      </c>
      <c r="H17" s="17">
        <v>312495</v>
      </c>
      <c r="I17" s="17">
        <v>230861</v>
      </c>
      <c r="J17" s="17">
        <v>9662</v>
      </c>
      <c r="K17" s="18">
        <v>1609</v>
      </c>
      <c r="L17" s="24"/>
      <c r="M17" s="228"/>
      <c r="N17" s="228"/>
      <c r="O17" s="25"/>
    </row>
    <row r="18" spans="1:15" ht="13.5" customHeight="1" x14ac:dyDescent="0.2">
      <c r="A18" s="15">
        <v>2014</v>
      </c>
      <c r="B18" s="16">
        <v>1448159</v>
      </c>
      <c r="C18" s="16">
        <v>896559</v>
      </c>
      <c r="D18" s="17">
        <v>1123294</v>
      </c>
      <c r="E18" s="17">
        <v>655498</v>
      </c>
      <c r="F18" s="17">
        <v>64074</v>
      </c>
      <c r="G18" s="17">
        <v>46178</v>
      </c>
      <c r="H18" s="17">
        <v>324865</v>
      </c>
      <c r="I18" s="17">
        <v>241061</v>
      </c>
      <c r="J18" s="17">
        <v>8823</v>
      </c>
      <c r="K18" s="18">
        <v>1603</v>
      </c>
      <c r="L18" s="24"/>
      <c r="M18" s="228"/>
      <c r="N18" s="228"/>
      <c r="O18" s="25"/>
    </row>
    <row r="19" spans="1:15" ht="13.5" customHeight="1" x14ac:dyDescent="0.2">
      <c r="A19" s="19">
        <v>2015</v>
      </c>
      <c r="B19" s="16">
        <v>1456816</v>
      </c>
      <c r="C19" s="16">
        <v>910491</v>
      </c>
      <c r="D19" s="17">
        <v>1120901</v>
      </c>
      <c r="E19" s="17">
        <v>660397</v>
      </c>
      <c r="F19" s="17">
        <v>63921</v>
      </c>
      <c r="G19" s="17">
        <v>45703</v>
      </c>
      <c r="H19" s="17">
        <v>335915</v>
      </c>
      <c r="I19" s="17">
        <v>250094</v>
      </c>
      <c r="J19" s="17">
        <v>7965</v>
      </c>
      <c r="K19" s="18">
        <v>1611</v>
      </c>
      <c r="L19" s="24"/>
      <c r="M19" s="228"/>
      <c r="N19" s="228"/>
      <c r="O19" s="25"/>
    </row>
    <row r="20" spans="1:15" ht="13.5" customHeight="1" x14ac:dyDescent="0.2">
      <c r="A20" s="19">
        <v>2016</v>
      </c>
      <c r="B20" s="16">
        <v>1460422</v>
      </c>
      <c r="C20" s="16">
        <v>926010</v>
      </c>
      <c r="D20" s="17">
        <v>1114395</v>
      </c>
      <c r="E20" s="17">
        <v>668536</v>
      </c>
      <c r="F20" s="17">
        <v>64350</v>
      </c>
      <c r="G20" s="17">
        <v>45686</v>
      </c>
      <c r="H20" s="17">
        <v>346027</v>
      </c>
      <c r="I20" s="17">
        <v>257474</v>
      </c>
      <c r="J20" s="17">
        <v>7259</v>
      </c>
      <c r="K20" s="18">
        <v>1691</v>
      </c>
      <c r="L20" s="24"/>
      <c r="M20" s="228"/>
      <c r="N20" s="228"/>
      <c r="O20" s="25"/>
    </row>
    <row r="21" spans="1:15" ht="13.5" customHeight="1" x14ac:dyDescent="0.2">
      <c r="A21" s="19">
        <v>2017</v>
      </c>
      <c r="B21" s="16">
        <v>1458157</v>
      </c>
      <c r="C21" s="16">
        <v>937360</v>
      </c>
      <c r="D21" s="17">
        <v>1103826</v>
      </c>
      <c r="E21" s="17">
        <v>672849</v>
      </c>
      <c r="F21" s="17">
        <v>64263</v>
      </c>
      <c r="G21" s="17">
        <v>45217</v>
      </c>
      <c r="H21" s="17">
        <v>354331</v>
      </c>
      <c r="I21" s="17">
        <v>264511</v>
      </c>
      <c r="J21" s="17">
        <v>6611</v>
      </c>
      <c r="K21" s="18">
        <v>1805</v>
      </c>
      <c r="L21" s="24"/>
      <c r="M21" s="228"/>
      <c r="N21" s="228"/>
      <c r="O21" s="25"/>
    </row>
    <row r="22" spans="1:15" ht="13.5" customHeight="1" x14ac:dyDescent="0.2">
      <c r="A22" s="19">
        <v>2018</v>
      </c>
      <c r="B22" s="16">
        <v>1456115</v>
      </c>
      <c r="C22" s="16">
        <v>946004</v>
      </c>
      <c r="D22" s="17">
        <v>1095314</v>
      </c>
      <c r="E22" s="17">
        <v>675909</v>
      </c>
      <c r="F22" s="17">
        <v>63773</v>
      </c>
      <c r="G22" s="17">
        <v>44512</v>
      </c>
      <c r="H22" s="17">
        <v>360801</v>
      </c>
      <c r="I22" s="17">
        <v>270095</v>
      </c>
      <c r="J22" s="17">
        <v>5986</v>
      </c>
      <c r="K22" s="18">
        <v>1975</v>
      </c>
      <c r="L22" s="24"/>
      <c r="M22" s="228"/>
      <c r="N22" s="228"/>
      <c r="O22" s="25"/>
    </row>
    <row r="23" spans="1:15" ht="13.5" customHeight="1" x14ac:dyDescent="0.2">
      <c r="A23" s="19">
        <v>2019</v>
      </c>
      <c r="B23" s="16">
        <v>1453153</v>
      </c>
      <c r="C23" s="16">
        <v>953890</v>
      </c>
      <c r="D23" s="17">
        <v>1086307</v>
      </c>
      <c r="E23" s="17">
        <v>678100</v>
      </c>
      <c r="F23" s="17">
        <v>63502</v>
      </c>
      <c r="G23" s="17">
        <v>43448</v>
      </c>
      <c r="H23" s="17">
        <v>366846</v>
      </c>
      <c r="I23" s="17">
        <v>275790</v>
      </c>
      <c r="J23" s="17">
        <v>5500</v>
      </c>
      <c r="K23" s="18">
        <v>2271</v>
      </c>
      <c r="L23" s="24"/>
      <c r="M23" s="228"/>
      <c r="N23" s="228"/>
      <c r="O23" s="25"/>
    </row>
    <row r="24" spans="1:15" ht="13.5" customHeight="1" x14ac:dyDescent="0.2">
      <c r="A24" s="19">
        <v>2020</v>
      </c>
      <c r="B24" s="16">
        <v>1436866</v>
      </c>
      <c r="C24" s="16">
        <v>955838</v>
      </c>
      <c r="D24" s="17">
        <v>1064056</v>
      </c>
      <c r="E24" s="17">
        <v>675804</v>
      </c>
      <c r="F24" s="17">
        <v>62929</v>
      </c>
      <c r="G24" s="17">
        <v>42294</v>
      </c>
      <c r="H24" s="17">
        <v>372810</v>
      </c>
      <c r="I24" s="17">
        <v>280034</v>
      </c>
      <c r="J24" s="17">
        <v>5091</v>
      </c>
      <c r="K24" s="18">
        <v>2684</v>
      </c>
      <c r="L24" s="24"/>
      <c r="M24" s="228"/>
      <c r="N24" s="228"/>
      <c r="O24" s="25"/>
    </row>
    <row r="25" spans="1:15" ht="13.5" customHeight="1" x14ac:dyDescent="0.2">
      <c r="A25" s="19">
        <v>2021</v>
      </c>
      <c r="B25" s="16">
        <v>1421344</v>
      </c>
      <c r="C25" s="16">
        <v>948482</v>
      </c>
      <c r="D25" s="17">
        <v>1039708</v>
      </c>
      <c r="E25" s="17">
        <v>661962</v>
      </c>
      <c r="F25" s="17">
        <v>61938</v>
      </c>
      <c r="G25" s="17">
        <v>40577</v>
      </c>
      <c r="H25" s="17">
        <v>381636</v>
      </c>
      <c r="I25" s="17">
        <v>286520</v>
      </c>
      <c r="J25" s="17">
        <v>4796</v>
      </c>
      <c r="K25" s="18">
        <v>3208</v>
      </c>
      <c r="L25" s="24"/>
      <c r="M25" s="228"/>
      <c r="N25" s="228"/>
      <c r="O25" s="25"/>
    </row>
    <row r="26" spans="1:15" ht="6.75" customHeight="1" x14ac:dyDescent="0.2">
      <c r="B26" s="20"/>
      <c r="C26" s="20"/>
      <c r="D26" s="20"/>
      <c r="E26" s="20"/>
      <c r="F26" s="20"/>
      <c r="G26" s="20"/>
      <c r="H26" s="20"/>
      <c r="I26" s="20"/>
      <c r="J26" s="20"/>
      <c r="K26" s="20"/>
      <c r="L26" s="24"/>
    </row>
    <row r="27" spans="1:15" s="22" customFormat="1" ht="13.5" customHeight="1" x14ac:dyDescent="0.2">
      <c r="A27" s="357" t="s">
        <v>38</v>
      </c>
      <c r="B27" s="357"/>
      <c r="C27" s="357"/>
      <c r="D27" s="357"/>
      <c r="E27" s="357"/>
      <c r="F27" s="357"/>
      <c r="G27" s="357"/>
      <c r="H27" s="357"/>
      <c r="I27" s="357"/>
      <c r="J27" s="357"/>
      <c r="K27" s="357"/>
    </row>
    <row r="28" spans="1:15" ht="13.5" customHeight="1" x14ac:dyDescent="0.2">
      <c r="A28" s="375" t="s">
        <v>24</v>
      </c>
      <c r="B28" s="375"/>
      <c r="C28" s="375"/>
      <c r="D28" s="375"/>
      <c r="E28" s="375"/>
      <c r="F28" s="375"/>
      <c r="G28" s="375"/>
      <c r="H28" s="375"/>
      <c r="I28" s="375"/>
      <c r="J28" s="375"/>
      <c r="K28" s="375"/>
    </row>
    <row r="29" spans="1:15" ht="13.5" customHeight="1" x14ac:dyDescent="0.2"/>
    <row r="30" spans="1:15" ht="13.5" customHeight="1" x14ac:dyDescent="0.2"/>
    <row r="31" spans="1:15" ht="13.5" customHeight="1" x14ac:dyDescent="0.2"/>
    <row r="32" spans="1:15" ht="13.5" customHeight="1" x14ac:dyDescent="0.2"/>
    <row r="33" spans="1:11" ht="13.5" customHeight="1" x14ac:dyDescent="0.2"/>
    <row r="34" spans="1:11" ht="13.5" customHeight="1" x14ac:dyDescent="0.2"/>
    <row r="35" spans="1:11" ht="13.5" customHeight="1" x14ac:dyDescent="0.2"/>
    <row r="36" spans="1:11" ht="13.5" customHeight="1" x14ac:dyDescent="0.2"/>
    <row r="37" spans="1:11" ht="13.5" customHeight="1" x14ac:dyDescent="0.2"/>
    <row r="38" spans="1:11" ht="13.5" customHeight="1" x14ac:dyDescent="0.2"/>
    <row r="39" spans="1:11" ht="13.5" customHeight="1" x14ac:dyDescent="0.2"/>
    <row r="40" spans="1:11" ht="13.5" customHeight="1" x14ac:dyDescent="0.2"/>
    <row r="41" spans="1:11" ht="13.5" customHeight="1" x14ac:dyDescent="0.2">
      <c r="A41" s="343" t="s">
        <v>517</v>
      </c>
      <c r="B41" s="343"/>
      <c r="C41" s="343"/>
      <c r="D41" s="343"/>
      <c r="E41" s="343"/>
      <c r="F41" s="343"/>
      <c r="G41" s="343"/>
      <c r="H41" s="343"/>
      <c r="I41" s="343"/>
      <c r="J41" s="343"/>
      <c r="K41" s="343"/>
    </row>
    <row r="42" spans="1:11" ht="13.5" customHeight="1" x14ac:dyDescent="0.2">
      <c r="A42" s="348" t="s">
        <v>39</v>
      </c>
      <c r="B42" s="348"/>
      <c r="C42" s="348"/>
      <c r="D42" s="348"/>
      <c r="E42" s="348"/>
      <c r="F42" s="348"/>
      <c r="G42" s="348"/>
      <c r="H42" s="348"/>
      <c r="I42" s="348"/>
      <c r="J42" s="348"/>
      <c r="K42" s="348"/>
    </row>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sheetData>
  <mergeCells count="19">
    <mergeCell ref="J9:K11"/>
    <mergeCell ref="B10:C11"/>
    <mergeCell ref="A28:K28"/>
    <mergeCell ref="A41:K41"/>
    <mergeCell ref="A42:K42"/>
    <mergeCell ref="D10:E10"/>
    <mergeCell ref="F10:G10"/>
    <mergeCell ref="H10:I11"/>
    <mergeCell ref="D11:E11"/>
    <mergeCell ref="F11:G11"/>
    <mergeCell ref="A27:K27"/>
    <mergeCell ref="A6:A13"/>
    <mergeCell ref="B6:I6"/>
    <mergeCell ref="J6:K8"/>
    <mergeCell ref="B7:C9"/>
    <mergeCell ref="D7:I7"/>
    <mergeCell ref="D8:G8"/>
    <mergeCell ref="H8:I9"/>
    <mergeCell ref="D9:G9"/>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Zeros="0" view="pageBreakPreview" zoomScaleNormal="100" zoomScaleSheetLayoutView="100" workbookViewId="0"/>
  </sheetViews>
  <sheetFormatPr defaultColWidth="9.140625" defaultRowHeight="12.75" x14ac:dyDescent="0.2"/>
  <cols>
    <col min="1" max="1" width="12.42578125" style="28" customWidth="1"/>
    <col min="2" max="11" width="7.140625" style="28" customWidth="1"/>
    <col min="12" max="22" width="9.140625" style="22"/>
    <col min="23" max="23" width="11.85546875" style="22" bestFit="1" customWidth="1"/>
    <col min="24" max="16384" width="9.140625" style="22"/>
  </cols>
  <sheetData>
    <row r="1" spans="1:13" ht="15" customHeight="1" x14ac:dyDescent="0.25">
      <c r="A1" s="1" t="s">
        <v>0</v>
      </c>
      <c r="B1" s="2"/>
      <c r="C1" s="2"/>
      <c r="D1" s="2"/>
      <c r="E1" s="2"/>
      <c r="F1" s="2"/>
      <c r="G1" s="53"/>
      <c r="H1" s="53"/>
      <c r="I1" s="53"/>
      <c r="J1" s="53"/>
      <c r="K1" s="4" t="s">
        <v>1</v>
      </c>
      <c r="M1" s="180" t="s">
        <v>424</v>
      </c>
    </row>
    <row r="2" spans="1:13" ht="9" customHeight="1" x14ac:dyDescent="0.25">
      <c r="A2" s="1"/>
      <c r="B2" s="2"/>
      <c r="C2" s="2"/>
      <c r="D2" s="2"/>
      <c r="E2" s="2"/>
      <c r="F2" s="2"/>
      <c r="G2" s="53"/>
      <c r="H2" s="53"/>
      <c r="I2" s="53"/>
      <c r="J2" s="53"/>
      <c r="K2" s="4"/>
    </row>
    <row r="3" spans="1:13" ht="15" customHeight="1" x14ac:dyDescent="0.2">
      <c r="A3" s="26" t="s">
        <v>40</v>
      </c>
      <c r="B3" s="27"/>
      <c r="C3" s="27"/>
      <c r="D3" s="27"/>
      <c r="E3" s="27"/>
      <c r="F3" s="27"/>
      <c r="G3" s="27"/>
      <c r="H3" s="27"/>
      <c r="I3" s="27"/>
    </row>
    <row r="4" spans="1:13" ht="15" customHeight="1" x14ac:dyDescent="0.2">
      <c r="A4" s="166" t="s">
        <v>405</v>
      </c>
      <c r="B4" s="29"/>
      <c r="C4" s="29"/>
      <c r="D4" s="29"/>
      <c r="E4" s="29"/>
      <c r="F4" s="29"/>
      <c r="G4" s="29"/>
      <c r="H4" s="29"/>
      <c r="I4" s="29"/>
    </row>
    <row r="5" spans="1:13" ht="15" customHeight="1" thickBot="1" x14ac:dyDescent="0.25">
      <c r="A5" s="30" t="s">
        <v>4</v>
      </c>
      <c r="B5" s="29"/>
      <c r="C5" s="29"/>
      <c r="D5" s="29"/>
      <c r="E5" s="29"/>
      <c r="F5" s="29"/>
      <c r="K5" s="31" t="s">
        <v>5</v>
      </c>
    </row>
    <row r="6" spans="1:13" ht="12.75" customHeight="1" x14ac:dyDescent="0.2">
      <c r="A6" s="332" t="s">
        <v>561</v>
      </c>
      <c r="B6" s="376">
        <v>2010</v>
      </c>
      <c r="C6" s="332"/>
      <c r="D6" s="376">
        <v>2015</v>
      </c>
      <c r="E6" s="332"/>
      <c r="F6" s="331">
        <v>2019</v>
      </c>
      <c r="G6" s="332"/>
      <c r="H6" s="331">
        <v>2020</v>
      </c>
      <c r="I6" s="376"/>
      <c r="J6" s="331">
        <v>2021</v>
      </c>
      <c r="K6" s="376"/>
    </row>
    <row r="7" spans="1:13" ht="18" customHeight="1" x14ac:dyDescent="0.2">
      <c r="A7" s="379"/>
      <c r="B7" s="378"/>
      <c r="C7" s="380"/>
      <c r="D7" s="378"/>
      <c r="E7" s="380"/>
      <c r="F7" s="377"/>
      <c r="G7" s="380"/>
      <c r="H7" s="377"/>
      <c r="I7" s="378"/>
      <c r="J7" s="377"/>
      <c r="K7" s="378"/>
    </row>
    <row r="8" spans="1:13" ht="15" customHeight="1" x14ac:dyDescent="0.2">
      <c r="A8" s="381" t="s">
        <v>41</v>
      </c>
      <c r="B8" s="267" t="s">
        <v>15</v>
      </c>
      <c r="C8" s="268" t="s">
        <v>16</v>
      </c>
      <c r="D8" s="267" t="s">
        <v>15</v>
      </c>
      <c r="E8" s="268" t="s">
        <v>16</v>
      </c>
      <c r="F8" s="267" t="s">
        <v>15</v>
      </c>
      <c r="G8" s="268" t="s">
        <v>16</v>
      </c>
      <c r="H8" s="268" t="s">
        <v>15</v>
      </c>
      <c r="I8" s="266" t="s">
        <v>16</v>
      </c>
      <c r="J8" s="268" t="s">
        <v>15</v>
      </c>
      <c r="K8" s="266" t="s">
        <v>16</v>
      </c>
      <c r="L8" s="32"/>
    </row>
    <row r="9" spans="1:13" ht="13.5" customHeight="1" thickBot="1" x14ac:dyDescent="0.25">
      <c r="A9" s="382"/>
      <c r="B9" s="11" t="s">
        <v>17</v>
      </c>
      <c r="C9" s="12" t="s">
        <v>18</v>
      </c>
      <c r="D9" s="11" t="s">
        <v>17</v>
      </c>
      <c r="E9" s="12" t="s">
        <v>18</v>
      </c>
      <c r="F9" s="11" t="s">
        <v>17</v>
      </c>
      <c r="G9" s="12" t="s">
        <v>18</v>
      </c>
      <c r="H9" s="13" t="s">
        <v>17</v>
      </c>
      <c r="I9" s="14" t="s">
        <v>18</v>
      </c>
      <c r="J9" s="13" t="s">
        <v>17</v>
      </c>
      <c r="K9" s="14" t="s">
        <v>18</v>
      </c>
    </row>
    <row r="10" spans="1:13" ht="13.5" customHeight="1" x14ac:dyDescent="0.2">
      <c r="A10" s="66" t="s">
        <v>42</v>
      </c>
      <c r="B10" s="33">
        <v>99069</v>
      </c>
      <c r="C10" s="33">
        <v>8120</v>
      </c>
      <c r="D10" s="33">
        <v>27523</v>
      </c>
      <c r="E10" s="33">
        <v>4979</v>
      </c>
      <c r="F10" s="33">
        <v>3184</v>
      </c>
      <c r="G10" s="33">
        <v>3402</v>
      </c>
      <c r="H10" s="33">
        <v>1589</v>
      </c>
      <c r="I10" s="34">
        <v>3069</v>
      </c>
      <c r="J10" s="33">
        <v>825</v>
      </c>
      <c r="K10" s="34">
        <v>2793</v>
      </c>
    </row>
    <row r="11" spans="1:13" ht="13.5" customHeight="1" x14ac:dyDescent="0.2">
      <c r="A11" s="66" t="s">
        <v>43</v>
      </c>
      <c r="B11" s="33">
        <v>299320</v>
      </c>
      <c r="C11" s="33">
        <v>188508</v>
      </c>
      <c r="D11" s="33">
        <v>282125</v>
      </c>
      <c r="E11" s="33">
        <v>138320</v>
      </c>
      <c r="F11" s="33">
        <v>213816</v>
      </c>
      <c r="G11" s="33">
        <v>98642</v>
      </c>
      <c r="H11" s="33">
        <v>185962</v>
      </c>
      <c r="I11" s="34">
        <v>87993</v>
      </c>
      <c r="J11" s="33">
        <v>164233</v>
      </c>
      <c r="K11" s="34">
        <v>77723</v>
      </c>
    </row>
    <row r="12" spans="1:13" ht="13.5" customHeight="1" x14ac:dyDescent="0.2">
      <c r="A12" s="66" t="s">
        <v>44</v>
      </c>
      <c r="B12" s="33">
        <v>222529</v>
      </c>
      <c r="C12" s="33">
        <v>227531</v>
      </c>
      <c r="D12" s="33">
        <v>289408</v>
      </c>
      <c r="E12" s="33">
        <v>287534</v>
      </c>
      <c r="F12" s="33">
        <v>292772</v>
      </c>
      <c r="G12" s="33">
        <v>281887</v>
      </c>
      <c r="H12" s="33">
        <v>291576</v>
      </c>
      <c r="I12" s="34">
        <v>279409</v>
      </c>
      <c r="J12" s="33">
        <v>286231</v>
      </c>
      <c r="K12" s="34">
        <v>274517</v>
      </c>
    </row>
    <row r="13" spans="1:13" ht="13.5" customHeight="1" x14ac:dyDescent="0.2">
      <c r="A13" s="66" t="s">
        <v>45</v>
      </c>
      <c r="B13" s="33">
        <v>130751</v>
      </c>
      <c r="C13" s="33">
        <v>143803</v>
      </c>
      <c r="D13" s="33">
        <v>181660</v>
      </c>
      <c r="E13" s="33">
        <v>189250</v>
      </c>
      <c r="F13" s="33">
        <v>233662</v>
      </c>
      <c r="G13" s="33">
        <v>234665</v>
      </c>
      <c r="H13" s="33">
        <v>243755</v>
      </c>
      <c r="I13" s="34">
        <v>243388</v>
      </c>
      <c r="J13" s="33">
        <v>243262</v>
      </c>
      <c r="K13" s="34">
        <v>241160</v>
      </c>
    </row>
    <row r="14" spans="1:13" ht="13.5" customHeight="1" x14ac:dyDescent="0.2">
      <c r="A14" s="66" t="s">
        <v>46</v>
      </c>
      <c r="B14" s="33">
        <v>82987</v>
      </c>
      <c r="C14" s="33">
        <v>99437</v>
      </c>
      <c r="D14" s="33">
        <v>93406</v>
      </c>
      <c r="E14" s="33">
        <v>108154</v>
      </c>
      <c r="F14" s="33">
        <v>128936</v>
      </c>
      <c r="G14" s="33">
        <v>141345</v>
      </c>
      <c r="H14" s="33">
        <v>135785</v>
      </c>
      <c r="I14" s="34">
        <v>144509</v>
      </c>
      <c r="J14" s="33">
        <v>146547</v>
      </c>
      <c r="K14" s="34">
        <v>153342</v>
      </c>
    </row>
    <row r="15" spans="1:13" ht="13.5" customHeight="1" x14ac:dyDescent="0.2">
      <c r="A15" s="66" t="s">
        <v>47</v>
      </c>
      <c r="B15" s="33">
        <v>44039</v>
      </c>
      <c r="C15" s="33">
        <v>56958</v>
      </c>
      <c r="D15" s="33">
        <v>47730</v>
      </c>
      <c r="E15" s="33">
        <v>62279</v>
      </c>
      <c r="F15" s="33">
        <v>53084</v>
      </c>
      <c r="G15" s="33">
        <v>66362</v>
      </c>
      <c r="H15" s="33">
        <v>57155</v>
      </c>
      <c r="I15" s="34">
        <v>70329</v>
      </c>
      <c r="J15" s="33">
        <v>59918</v>
      </c>
      <c r="K15" s="34">
        <v>72898</v>
      </c>
    </row>
    <row r="16" spans="1:13" ht="13.5" customHeight="1" x14ac:dyDescent="0.2">
      <c r="A16" s="66" t="s">
        <v>48</v>
      </c>
      <c r="B16" s="33">
        <v>16380</v>
      </c>
      <c r="C16" s="33">
        <v>21156</v>
      </c>
      <c r="D16" s="33">
        <v>18843</v>
      </c>
      <c r="E16" s="33">
        <v>25734</v>
      </c>
      <c r="F16" s="33">
        <v>21339</v>
      </c>
      <c r="G16" s="33">
        <v>29879</v>
      </c>
      <c r="H16" s="33">
        <v>21470</v>
      </c>
      <c r="I16" s="34">
        <v>30001</v>
      </c>
      <c r="J16" s="33">
        <v>21134</v>
      </c>
      <c r="K16" s="34">
        <v>28974</v>
      </c>
    </row>
    <row r="17" spans="1:21" ht="13.5" customHeight="1" x14ac:dyDescent="0.2">
      <c r="A17" s="66" t="s">
        <v>49</v>
      </c>
      <c r="B17" s="33">
        <v>3168</v>
      </c>
      <c r="C17" s="33">
        <v>3778</v>
      </c>
      <c r="D17" s="33">
        <v>5580</v>
      </c>
      <c r="E17" s="33">
        <v>5998</v>
      </c>
      <c r="F17" s="33">
        <v>6676</v>
      </c>
      <c r="G17" s="33">
        <v>7755</v>
      </c>
      <c r="H17" s="33">
        <v>6902</v>
      </c>
      <c r="I17" s="34">
        <v>8319</v>
      </c>
      <c r="J17" s="33">
        <v>6866</v>
      </c>
      <c r="K17" s="34">
        <v>8458</v>
      </c>
    </row>
    <row r="18" spans="1:21" ht="13.5" customHeight="1" x14ac:dyDescent="0.2">
      <c r="A18" s="66" t="s">
        <v>50</v>
      </c>
      <c r="B18" s="35">
        <v>898243</v>
      </c>
      <c r="C18" s="35">
        <v>749291</v>
      </c>
      <c r="D18" s="35">
        <v>946275</v>
      </c>
      <c r="E18" s="35">
        <v>822248</v>
      </c>
      <c r="F18" s="35">
        <v>953469</v>
      </c>
      <c r="G18" s="35">
        <v>863937</v>
      </c>
      <c r="H18" s="35">
        <v>944194</v>
      </c>
      <c r="I18" s="36">
        <v>867017</v>
      </c>
      <c r="J18" s="35">
        <v>929016</v>
      </c>
      <c r="K18" s="36">
        <v>859865</v>
      </c>
    </row>
    <row r="19" spans="1:21" ht="24.75" customHeight="1" x14ac:dyDescent="0.2">
      <c r="A19" s="289" t="s">
        <v>51</v>
      </c>
      <c r="B19" s="37">
        <v>67</v>
      </c>
      <c r="C19" s="37">
        <v>69</v>
      </c>
      <c r="D19" s="37">
        <v>69</v>
      </c>
      <c r="E19" s="37">
        <v>71</v>
      </c>
      <c r="F19" s="37">
        <v>70</v>
      </c>
      <c r="G19" s="37">
        <v>71</v>
      </c>
      <c r="H19" s="37">
        <v>70</v>
      </c>
      <c r="I19" s="38">
        <v>72</v>
      </c>
      <c r="J19" s="37">
        <v>71</v>
      </c>
      <c r="K19" s="38">
        <v>72</v>
      </c>
    </row>
    <row r="20" spans="1:21" ht="11.25" customHeight="1" x14ac:dyDescent="0.2">
      <c r="A20" s="290"/>
      <c r="B20" s="39"/>
      <c r="C20" s="40"/>
      <c r="D20" s="41"/>
      <c r="E20" s="41"/>
      <c r="F20" s="40"/>
      <c r="G20" s="41"/>
      <c r="H20" s="41"/>
      <c r="I20" s="41"/>
      <c r="J20" s="40"/>
      <c r="K20" s="41"/>
    </row>
    <row r="21" spans="1:21" ht="13.5" customHeight="1" x14ac:dyDescent="0.2">
      <c r="A21" s="343" t="s">
        <v>427</v>
      </c>
      <c r="B21" s="343"/>
      <c r="C21" s="343"/>
      <c r="D21" s="343"/>
      <c r="E21" s="343"/>
      <c r="F21" s="343"/>
      <c r="G21" s="343"/>
      <c r="H21" s="343"/>
      <c r="I21" s="343"/>
      <c r="J21" s="343"/>
      <c r="K21" s="343"/>
    </row>
    <row r="22" spans="1:21" s="28" customFormat="1" ht="13.5" customHeight="1" x14ac:dyDescent="0.2">
      <c r="A22" s="348" t="s">
        <v>428</v>
      </c>
      <c r="B22" s="348"/>
      <c r="C22" s="348"/>
      <c r="D22" s="348"/>
      <c r="E22" s="348"/>
      <c r="F22" s="348"/>
      <c r="G22" s="348"/>
      <c r="H22" s="348"/>
      <c r="I22" s="348"/>
      <c r="J22" s="348"/>
      <c r="K22" s="348"/>
      <c r="T22" s="32"/>
    </row>
    <row r="23" spans="1:21" s="28" customFormat="1" ht="13.5" customHeight="1" x14ac:dyDescent="0.2">
      <c r="A23" s="383" t="s">
        <v>52</v>
      </c>
      <c r="B23" s="383"/>
      <c r="C23" s="383"/>
      <c r="D23" s="383"/>
      <c r="E23" s="383"/>
      <c r="F23" s="383" t="s">
        <v>545</v>
      </c>
      <c r="G23" s="383"/>
      <c r="H23" s="383"/>
      <c r="I23" s="383"/>
      <c r="J23" s="383"/>
      <c r="K23" s="383"/>
      <c r="U23" s="291"/>
    </row>
    <row r="24" spans="1:21" s="28" customFormat="1" ht="13.5" customHeight="1" x14ac:dyDescent="0.2">
      <c r="U24" s="291"/>
    </row>
    <row r="25" spans="1:21" s="28" customFormat="1" ht="13.5" customHeight="1" x14ac:dyDescent="0.2"/>
    <row r="26" spans="1:21" s="28" customFormat="1" ht="13.5" customHeight="1" x14ac:dyDescent="0.2"/>
    <row r="27" spans="1:21" s="28" customFormat="1" ht="13.5" customHeight="1" x14ac:dyDescent="0.2"/>
    <row r="28" spans="1:21" s="28" customFormat="1" ht="13.5" customHeight="1" x14ac:dyDescent="0.2"/>
    <row r="29" spans="1:21" s="28" customFormat="1" ht="13.5" customHeight="1" x14ac:dyDescent="0.2"/>
    <row r="30" spans="1:21" s="28" customFormat="1" ht="13.5" customHeight="1" x14ac:dyDescent="0.2"/>
    <row r="31" spans="1:21" s="28" customFormat="1" ht="13.5" customHeight="1" x14ac:dyDescent="0.2"/>
    <row r="32" spans="1:21" s="28" customFormat="1" ht="13.5" customHeight="1" x14ac:dyDescent="0.2"/>
    <row r="33" spans="1:11" s="28" customFormat="1" ht="13.5" customHeight="1" x14ac:dyDescent="0.2"/>
    <row r="34" spans="1:11" s="28" customFormat="1" ht="13.5" customHeight="1" x14ac:dyDescent="0.2"/>
    <row r="35" spans="1:11" s="28" customFormat="1" ht="13.5" customHeight="1" x14ac:dyDescent="0.2"/>
    <row r="36" spans="1:11" ht="13.5" customHeight="1" x14ac:dyDescent="0.2">
      <c r="B36" s="22"/>
    </row>
    <row r="37" spans="1:11" ht="13.5" customHeight="1" x14ac:dyDescent="0.2"/>
    <row r="38" spans="1:11" ht="16.5" customHeight="1" x14ac:dyDescent="0.2"/>
    <row r="39" spans="1:11" ht="13.5" customHeight="1" x14ac:dyDescent="0.2">
      <c r="A39" s="384" t="s">
        <v>429</v>
      </c>
      <c r="B39" s="384"/>
      <c r="C39" s="384"/>
      <c r="D39" s="384"/>
      <c r="E39" s="384"/>
      <c r="F39" s="384"/>
      <c r="G39" s="384"/>
      <c r="H39" s="384"/>
      <c r="I39" s="384"/>
      <c r="J39" s="384"/>
      <c r="K39" s="384"/>
    </row>
    <row r="40" spans="1:11" ht="13.5" customHeight="1" x14ac:dyDescent="0.2">
      <c r="A40" s="348" t="s">
        <v>430</v>
      </c>
      <c r="B40" s="348"/>
      <c r="C40" s="348"/>
      <c r="D40" s="348"/>
      <c r="E40" s="348"/>
      <c r="F40" s="348"/>
      <c r="G40" s="348"/>
      <c r="H40" s="348"/>
      <c r="I40" s="348"/>
      <c r="J40" s="348"/>
      <c r="K40" s="348"/>
    </row>
    <row r="41" spans="1:11" ht="13.5" customHeight="1" x14ac:dyDescent="0.2"/>
    <row r="42" spans="1:11" ht="13.5" customHeight="1" x14ac:dyDescent="0.2"/>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3">
    <mergeCell ref="A40:K40"/>
    <mergeCell ref="A8:A9"/>
    <mergeCell ref="A21:K21"/>
    <mergeCell ref="A22:K22"/>
    <mergeCell ref="A23:E23"/>
    <mergeCell ref="F23:K23"/>
    <mergeCell ref="A39:K39"/>
    <mergeCell ref="J6:K7"/>
    <mergeCell ref="A6:A7"/>
    <mergeCell ref="B6:C7"/>
    <mergeCell ref="D6:E7"/>
    <mergeCell ref="F6:G7"/>
    <mergeCell ref="H6:I7"/>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00" zoomScaleSheetLayoutView="100" workbookViewId="0"/>
  </sheetViews>
  <sheetFormatPr defaultColWidth="9.140625" defaultRowHeight="12.75" x14ac:dyDescent="0.2"/>
  <cols>
    <col min="1" max="1" width="14.28515625" style="42" customWidth="1"/>
    <col min="2" max="9" width="8.85546875" style="42" customWidth="1"/>
    <col min="10" max="16384" width="9.140625" style="42"/>
  </cols>
  <sheetData>
    <row r="1" spans="1:11" ht="15" x14ac:dyDescent="0.25">
      <c r="A1" s="1" t="s">
        <v>0</v>
      </c>
      <c r="B1" s="2"/>
      <c r="C1" s="2"/>
      <c r="D1" s="2"/>
      <c r="E1" s="2"/>
      <c r="F1" s="2"/>
      <c r="G1" s="2"/>
      <c r="H1" s="2"/>
      <c r="I1" s="4" t="s">
        <v>1</v>
      </c>
      <c r="K1" s="181" t="s">
        <v>424</v>
      </c>
    </row>
    <row r="2" spans="1:11" ht="9" customHeight="1" x14ac:dyDescent="0.25">
      <c r="A2" s="1"/>
      <c r="B2" s="2"/>
      <c r="C2" s="2"/>
      <c r="D2" s="2"/>
      <c r="E2" s="2"/>
      <c r="F2" s="2"/>
      <c r="G2" s="2"/>
      <c r="H2" s="2"/>
      <c r="I2"/>
    </row>
    <row r="3" spans="1:11" ht="18.75" customHeight="1" x14ac:dyDescent="0.2">
      <c r="A3" s="99" t="s">
        <v>250</v>
      </c>
      <c r="B3" s="99"/>
      <c r="C3" s="99"/>
      <c r="D3" s="99"/>
      <c r="E3" s="99"/>
      <c r="F3" s="99"/>
      <c r="G3" s="99"/>
      <c r="H3" s="99"/>
      <c r="I3" s="99"/>
    </row>
    <row r="4" spans="1:11" ht="12" customHeight="1" x14ac:dyDescent="0.2">
      <c r="A4" s="43" t="s">
        <v>251</v>
      </c>
      <c r="B4" s="100"/>
      <c r="C4" s="100"/>
      <c r="D4" s="100"/>
      <c r="E4" s="100"/>
      <c r="F4" s="100"/>
      <c r="G4" s="100"/>
      <c r="H4" s="100"/>
      <c r="I4" s="100"/>
    </row>
    <row r="5" spans="1:11" ht="15" customHeight="1" thickBot="1" x14ac:dyDescent="0.25">
      <c r="A5" s="30" t="s">
        <v>4</v>
      </c>
      <c r="B5" s="29"/>
      <c r="C5" s="29"/>
      <c r="D5" s="29"/>
      <c r="E5" s="29"/>
      <c r="F5" s="29"/>
      <c r="G5" s="29"/>
      <c r="H5" s="29"/>
      <c r="I5" s="31" t="s">
        <v>5</v>
      </c>
    </row>
    <row r="6" spans="1:11" ht="28.5" customHeight="1" x14ac:dyDescent="0.2">
      <c r="A6" s="246" t="s">
        <v>286</v>
      </c>
      <c r="B6" s="331">
        <v>2015</v>
      </c>
      <c r="C6" s="332"/>
      <c r="D6" s="331">
        <v>2019</v>
      </c>
      <c r="E6" s="332"/>
      <c r="F6" s="331">
        <v>2020</v>
      </c>
      <c r="G6" s="376"/>
      <c r="H6" s="331">
        <v>2021</v>
      </c>
      <c r="I6" s="376"/>
    </row>
    <row r="7" spans="1:11" ht="15.75" customHeight="1" x14ac:dyDescent="0.2">
      <c r="A7" s="386" t="s">
        <v>54</v>
      </c>
      <c r="B7" s="248" t="s">
        <v>15</v>
      </c>
      <c r="C7" s="249" t="s">
        <v>16</v>
      </c>
      <c r="D7" s="248" t="s">
        <v>15</v>
      </c>
      <c r="E7" s="249" t="s">
        <v>16</v>
      </c>
      <c r="F7" s="249" t="s">
        <v>15</v>
      </c>
      <c r="G7" s="247" t="s">
        <v>16</v>
      </c>
      <c r="H7" s="249" t="s">
        <v>15</v>
      </c>
      <c r="I7" s="247" t="s">
        <v>16</v>
      </c>
    </row>
    <row r="8" spans="1:11" ht="17.25" customHeight="1" thickBot="1" x14ac:dyDescent="0.25">
      <c r="A8" s="387"/>
      <c r="B8" s="11" t="s">
        <v>17</v>
      </c>
      <c r="C8" s="12" t="s">
        <v>18</v>
      </c>
      <c r="D8" s="11" t="s">
        <v>17</v>
      </c>
      <c r="E8" s="12" t="s">
        <v>18</v>
      </c>
      <c r="F8" s="13" t="s">
        <v>17</v>
      </c>
      <c r="G8" s="14" t="s">
        <v>18</v>
      </c>
      <c r="H8" s="13" t="s">
        <v>17</v>
      </c>
      <c r="I8" s="14" t="s">
        <v>18</v>
      </c>
    </row>
    <row r="9" spans="1:11" ht="13.5" customHeight="1" x14ac:dyDescent="0.2">
      <c r="A9" s="101" t="s">
        <v>252</v>
      </c>
      <c r="B9" s="44">
        <v>47686</v>
      </c>
      <c r="C9" s="45">
        <v>15456</v>
      </c>
      <c r="D9" s="47">
        <v>26462</v>
      </c>
      <c r="E9" s="48">
        <v>12723</v>
      </c>
      <c r="F9" s="44">
        <v>20843</v>
      </c>
      <c r="G9" s="49">
        <v>11536</v>
      </c>
      <c r="H9" s="44">
        <v>18694</v>
      </c>
      <c r="I9" s="49">
        <v>11219</v>
      </c>
    </row>
    <row r="10" spans="1:11" ht="13.5" customHeight="1" x14ac:dyDescent="0.2">
      <c r="A10" s="102" t="s">
        <v>253</v>
      </c>
      <c r="B10" s="44">
        <v>49078</v>
      </c>
      <c r="C10" s="46">
        <v>8593</v>
      </c>
      <c r="D10" s="44">
        <v>15621</v>
      </c>
      <c r="E10" s="48">
        <v>4771</v>
      </c>
      <c r="F10" s="44">
        <v>11517</v>
      </c>
      <c r="G10" s="50">
        <v>3989</v>
      </c>
      <c r="H10" s="44">
        <v>9260</v>
      </c>
      <c r="I10" s="50">
        <v>3379</v>
      </c>
    </row>
    <row r="11" spans="1:11" ht="13.5" customHeight="1" x14ac:dyDescent="0.2">
      <c r="A11" s="102" t="s">
        <v>254</v>
      </c>
      <c r="B11" s="44">
        <v>122203</v>
      </c>
      <c r="C11" s="46">
        <v>18078</v>
      </c>
      <c r="D11" s="44">
        <v>29275</v>
      </c>
      <c r="E11" s="48">
        <v>7312</v>
      </c>
      <c r="F11" s="44">
        <v>18131</v>
      </c>
      <c r="G11" s="50">
        <v>5428</v>
      </c>
      <c r="H11" s="44">
        <v>13862</v>
      </c>
      <c r="I11" s="50">
        <v>4764</v>
      </c>
    </row>
    <row r="12" spans="1:11" ht="13.5" customHeight="1" x14ac:dyDescent="0.2">
      <c r="A12" s="102" t="s">
        <v>255</v>
      </c>
      <c r="B12" s="44">
        <v>214347</v>
      </c>
      <c r="C12" s="46">
        <v>41062</v>
      </c>
      <c r="D12" s="44">
        <v>67921</v>
      </c>
      <c r="E12" s="48">
        <v>13124</v>
      </c>
      <c r="F12" s="44">
        <v>35883</v>
      </c>
      <c r="G12" s="50">
        <v>8428</v>
      </c>
      <c r="H12" s="44">
        <v>22733</v>
      </c>
      <c r="I12" s="50">
        <v>6591</v>
      </c>
    </row>
    <row r="13" spans="1:11" ht="13.5" customHeight="1" x14ac:dyDescent="0.2">
      <c r="A13" s="102" t="s">
        <v>55</v>
      </c>
      <c r="B13" s="44">
        <v>196463</v>
      </c>
      <c r="C13" s="46">
        <v>104654</v>
      </c>
      <c r="D13" s="44">
        <v>127176</v>
      </c>
      <c r="E13" s="48">
        <v>25160</v>
      </c>
      <c r="F13" s="44">
        <v>75632</v>
      </c>
      <c r="G13" s="50">
        <v>14984</v>
      </c>
      <c r="H13" s="44">
        <v>45810</v>
      </c>
      <c r="I13" s="50">
        <v>10246</v>
      </c>
    </row>
    <row r="14" spans="1:11" ht="13.5" customHeight="1" x14ac:dyDescent="0.2">
      <c r="A14" s="102" t="s">
        <v>56</v>
      </c>
      <c r="B14" s="44">
        <v>141968</v>
      </c>
      <c r="C14" s="46">
        <v>145858</v>
      </c>
      <c r="D14" s="44">
        <v>174529</v>
      </c>
      <c r="E14" s="48">
        <v>49181</v>
      </c>
      <c r="F14" s="44">
        <v>127874</v>
      </c>
      <c r="G14" s="50">
        <v>28310</v>
      </c>
      <c r="H14" s="44">
        <v>84854</v>
      </c>
      <c r="I14" s="50">
        <v>17945</v>
      </c>
    </row>
    <row r="15" spans="1:11" ht="13.5" customHeight="1" x14ac:dyDescent="0.2">
      <c r="A15" s="102" t="s">
        <v>57</v>
      </c>
      <c r="B15" s="44">
        <v>89777</v>
      </c>
      <c r="C15" s="46">
        <v>160854</v>
      </c>
      <c r="D15" s="44">
        <v>171893</v>
      </c>
      <c r="E15" s="48">
        <v>88348</v>
      </c>
      <c r="F15" s="44">
        <v>160956</v>
      </c>
      <c r="G15" s="50">
        <v>49838</v>
      </c>
      <c r="H15" s="44">
        <v>124266</v>
      </c>
      <c r="I15" s="50">
        <v>31775</v>
      </c>
    </row>
    <row r="16" spans="1:11" ht="13.5" customHeight="1" x14ac:dyDescent="0.2">
      <c r="A16" s="102" t="s">
        <v>58</v>
      </c>
      <c r="B16" s="44">
        <v>48442</v>
      </c>
      <c r="C16" s="46">
        <v>135967</v>
      </c>
      <c r="D16" s="44">
        <v>133551</v>
      </c>
      <c r="E16" s="48">
        <v>129805</v>
      </c>
      <c r="F16" s="44">
        <v>157710</v>
      </c>
      <c r="G16" s="50">
        <v>85276</v>
      </c>
      <c r="H16" s="44">
        <v>146828</v>
      </c>
      <c r="I16" s="50">
        <v>53007</v>
      </c>
    </row>
    <row r="17" spans="1:10" ht="13.5" customHeight="1" x14ac:dyDescent="0.2">
      <c r="A17" s="102" t="s">
        <v>59</v>
      </c>
      <c r="B17" s="44">
        <v>16955</v>
      </c>
      <c r="C17" s="51">
        <v>93702</v>
      </c>
      <c r="D17" s="44">
        <v>93672</v>
      </c>
      <c r="E17" s="48">
        <v>145561</v>
      </c>
      <c r="F17" s="44">
        <v>124407</v>
      </c>
      <c r="G17" s="48">
        <v>120738</v>
      </c>
      <c r="H17" s="44">
        <v>140227</v>
      </c>
      <c r="I17" s="48">
        <v>81939</v>
      </c>
    </row>
    <row r="18" spans="1:10" ht="13.5" customHeight="1" x14ac:dyDescent="0.2">
      <c r="A18" s="102" t="s">
        <v>60</v>
      </c>
      <c r="B18" s="44">
        <v>7903</v>
      </c>
      <c r="C18" s="51">
        <v>56984</v>
      </c>
      <c r="D18" s="44">
        <v>57078</v>
      </c>
      <c r="E18" s="48">
        <v>136791</v>
      </c>
      <c r="F18" s="44">
        <v>89967</v>
      </c>
      <c r="G18" s="48">
        <v>135140</v>
      </c>
      <c r="H18" s="44">
        <v>112247</v>
      </c>
      <c r="I18" s="48">
        <v>109021</v>
      </c>
    </row>
    <row r="19" spans="1:10" ht="13.5" customHeight="1" x14ac:dyDescent="0.2">
      <c r="A19" s="102" t="s">
        <v>61</v>
      </c>
      <c r="B19" s="44">
        <v>4082</v>
      </c>
      <c r="C19" s="51">
        <v>14845</v>
      </c>
      <c r="D19" s="44">
        <v>25432</v>
      </c>
      <c r="E19" s="48">
        <v>104149</v>
      </c>
      <c r="F19" s="44">
        <v>57491</v>
      </c>
      <c r="G19" s="48">
        <v>130575</v>
      </c>
      <c r="H19" s="44">
        <v>83557</v>
      </c>
      <c r="I19" s="48">
        <v>123421</v>
      </c>
    </row>
    <row r="20" spans="1:10" ht="13.5" customHeight="1" x14ac:dyDescent="0.2">
      <c r="A20" s="102" t="s">
        <v>62</v>
      </c>
      <c r="B20" s="44">
        <v>2424</v>
      </c>
      <c r="C20" s="51">
        <v>8213</v>
      </c>
      <c r="D20" s="44">
        <v>11898</v>
      </c>
      <c r="E20" s="48">
        <v>69412</v>
      </c>
      <c r="F20" s="44">
        <v>28077</v>
      </c>
      <c r="G20" s="48">
        <v>105636</v>
      </c>
      <c r="H20" s="44">
        <v>55869</v>
      </c>
      <c r="I20" s="48">
        <v>121272</v>
      </c>
    </row>
    <row r="21" spans="1:10" s="231" customFormat="1" ht="13.5" customHeight="1" x14ac:dyDescent="0.2">
      <c r="A21" s="253" t="s">
        <v>63</v>
      </c>
      <c r="B21" s="254">
        <v>4947</v>
      </c>
      <c r="C21" s="255">
        <v>17982</v>
      </c>
      <c r="D21" s="254">
        <v>18961</v>
      </c>
      <c r="E21" s="256">
        <v>77600</v>
      </c>
      <c r="F21" s="254">
        <f>SUM(F22:F27)</f>
        <v>35706</v>
      </c>
      <c r="G21" s="254">
        <f>SUM(G22:G27)</f>
        <v>167139</v>
      </c>
      <c r="H21" s="254">
        <f t="shared" ref="H21:I21" si="0">SUM(H22:H27)</f>
        <v>70809</v>
      </c>
      <c r="I21" s="257">
        <f t="shared" si="0"/>
        <v>285286</v>
      </c>
      <c r="J21" s="232"/>
    </row>
    <row r="22" spans="1:10" ht="13.5" customHeight="1" x14ac:dyDescent="0.2">
      <c r="A22" s="102" t="s">
        <v>97</v>
      </c>
      <c r="B22" s="258" t="s">
        <v>159</v>
      </c>
      <c r="C22" s="259" t="s">
        <v>159</v>
      </c>
      <c r="D22" s="258" t="s">
        <v>159</v>
      </c>
      <c r="E22" s="260" t="s">
        <v>159</v>
      </c>
      <c r="F22" s="44">
        <v>13568</v>
      </c>
      <c r="G22" s="261">
        <v>73146</v>
      </c>
      <c r="H22" s="44">
        <v>29674</v>
      </c>
      <c r="I22" s="261">
        <v>102345</v>
      </c>
    </row>
    <row r="23" spans="1:10" ht="13.5" customHeight="1" x14ac:dyDescent="0.2">
      <c r="A23" s="102" t="s">
        <v>98</v>
      </c>
      <c r="B23" s="258" t="s">
        <v>159</v>
      </c>
      <c r="C23" s="259" t="s">
        <v>159</v>
      </c>
      <c r="D23" s="258" t="s">
        <v>159</v>
      </c>
      <c r="E23" s="260" t="s">
        <v>159</v>
      </c>
      <c r="F23" s="44">
        <v>7495</v>
      </c>
      <c r="G23" s="48">
        <v>33756</v>
      </c>
      <c r="H23" s="44">
        <v>15161</v>
      </c>
      <c r="I23" s="48">
        <v>62119</v>
      </c>
    </row>
    <row r="24" spans="1:10" ht="13.5" customHeight="1" x14ac:dyDescent="0.2">
      <c r="A24" s="102" t="s">
        <v>99</v>
      </c>
      <c r="B24" s="258" t="s">
        <v>159</v>
      </c>
      <c r="C24" s="259" t="s">
        <v>159</v>
      </c>
      <c r="D24" s="258" t="s">
        <v>159</v>
      </c>
      <c r="E24" s="260" t="s">
        <v>159</v>
      </c>
      <c r="F24" s="44">
        <v>4400</v>
      </c>
      <c r="G24" s="48">
        <v>17615</v>
      </c>
      <c r="H24" s="44">
        <v>8484</v>
      </c>
      <c r="I24" s="48">
        <v>50132</v>
      </c>
    </row>
    <row r="25" spans="1:10" ht="13.5" customHeight="1" x14ac:dyDescent="0.2">
      <c r="A25" s="102" t="s">
        <v>100</v>
      </c>
      <c r="B25" s="258" t="s">
        <v>159</v>
      </c>
      <c r="C25" s="259" t="s">
        <v>159</v>
      </c>
      <c r="D25" s="258" t="s">
        <v>159</v>
      </c>
      <c r="E25" s="260" t="s">
        <v>159</v>
      </c>
      <c r="F25" s="44">
        <v>2849</v>
      </c>
      <c r="G25" s="48">
        <v>10985</v>
      </c>
      <c r="H25" s="44">
        <v>5103</v>
      </c>
      <c r="I25" s="48">
        <v>20183</v>
      </c>
    </row>
    <row r="26" spans="1:10" ht="13.5" customHeight="1" x14ac:dyDescent="0.2">
      <c r="A26" s="102" t="s">
        <v>101</v>
      </c>
      <c r="B26" s="258" t="s">
        <v>159</v>
      </c>
      <c r="C26" s="259" t="s">
        <v>159</v>
      </c>
      <c r="D26" s="258" t="s">
        <v>159</v>
      </c>
      <c r="E26" s="260" t="s">
        <v>159</v>
      </c>
      <c r="F26" s="44">
        <v>1897</v>
      </c>
      <c r="G26" s="48">
        <v>7289</v>
      </c>
      <c r="H26" s="44">
        <v>3344</v>
      </c>
      <c r="I26" s="48">
        <v>12507</v>
      </c>
    </row>
    <row r="27" spans="1:10" ht="13.5" customHeight="1" x14ac:dyDescent="0.2">
      <c r="A27" s="101" t="s">
        <v>102</v>
      </c>
      <c r="B27" s="258" t="s">
        <v>159</v>
      </c>
      <c r="C27" s="259" t="s">
        <v>159</v>
      </c>
      <c r="D27" s="258" t="s">
        <v>159</v>
      </c>
      <c r="E27" s="260" t="s">
        <v>159</v>
      </c>
      <c r="F27" s="44">
        <v>5497</v>
      </c>
      <c r="G27" s="261">
        <v>24348</v>
      </c>
      <c r="H27" s="44">
        <v>9043</v>
      </c>
      <c r="I27" s="261">
        <v>38000</v>
      </c>
    </row>
    <row r="28" spans="1:10" ht="10.5" customHeight="1" x14ac:dyDescent="0.2">
      <c r="A28" s="28"/>
      <c r="B28" s="52"/>
      <c r="C28" s="52"/>
      <c r="D28" s="52"/>
      <c r="E28" s="52"/>
      <c r="F28" s="52"/>
      <c r="G28" s="52"/>
      <c r="H28" s="52"/>
      <c r="I28" s="52"/>
    </row>
    <row r="29" spans="1:10" ht="13.5" customHeight="1" x14ac:dyDescent="0.2">
      <c r="A29" s="343" t="s">
        <v>431</v>
      </c>
      <c r="B29" s="343"/>
      <c r="C29" s="343"/>
      <c r="D29" s="343"/>
      <c r="E29" s="343"/>
      <c r="F29" s="343"/>
      <c r="G29" s="343"/>
      <c r="H29" s="343"/>
      <c r="I29" s="343"/>
    </row>
    <row r="30" spans="1:10" ht="13.5" customHeight="1" x14ac:dyDescent="0.2">
      <c r="A30" s="385" t="s">
        <v>432</v>
      </c>
      <c r="B30" s="385"/>
      <c r="C30" s="385"/>
      <c r="D30" s="385"/>
      <c r="E30" s="385"/>
      <c r="F30" s="385"/>
      <c r="G30" s="385"/>
      <c r="H30" s="385"/>
      <c r="I30" s="385"/>
    </row>
    <row r="31" spans="1:10" ht="13.5" customHeight="1" x14ac:dyDescent="0.2"/>
    <row r="32" spans="1:10" ht="13.5" customHeight="1" x14ac:dyDescent="0.2"/>
    <row r="43" spans="1:9" ht="6.75" customHeight="1" x14ac:dyDescent="0.2"/>
    <row r="44" spans="1:9" x14ac:dyDescent="0.2">
      <c r="A44" s="343" t="s">
        <v>546</v>
      </c>
      <c r="B44" s="343"/>
      <c r="C44" s="343"/>
      <c r="D44" s="343"/>
      <c r="E44" s="343"/>
      <c r="F44" s="343"/>
      <c r="G44" s="343"/>
      <c r="H44" s="343"/>
      <c r="I44" s="343"/>
    </row>
    <row r="45" spans="1:9" x14ac:dyDescent="0.2">
      <c r="A45" s="385" t="s">
        <v>547</v>
      </c>
      <c r="B45" s="385"/>
      <c r="C45" s="385"/>
      <c r="D45" s="385"/>
      <c r="E45" s="385"/>
      <c r="F45" s="385"/>
      <c r="G45" s="385"/>
      <c r="H45" s="385"/>
      <c r="I45" s="385"/>
    </row>
  </sheetData>
  <mergeCells count="9">
    <mergeCell ref="A30:I30"/>
    <mergeCell ref="A44:I44"/>
    <mergeCell ref="A45:I45"/>
    <mergeCell ref="B6:C6"/>
    <mergeCell ref="D6:E6"/>
    <mergeCell ref="H6:I6"/>
    <mergeCell ref="A7:A8"/>
    <mergeCell ref="A29:I29"/>
    <mergeCell ref="F6:G6"/>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heetViews>
  <sheetFormatPr defaultColWidth="9.140625" defaultRowHeight="15" x14ac:dyDescent="0.25"/>
  <cols>
    <col min="1" max="1" width="6.140625" style="53" customWidth="1"/>
    <col min="2" max="13" width="6.5703125" style="53" customWidth="1"/>
    <col min="14" max="14" width="9.140625" style="54"/>
    <col min="15" max="16384" width="9.140625" style="53"/>
  </cols>
  <sheetData>
    <row r="1" spans="1:15" x14ac:dyDescent="0.25">
      <c r="A1" s="1" t="s">
        <v>0</v>
      </c>
      <c r="B1" s="1"/>
      <c r="C1" s="1"/>
      <c r="D1" s="2"/>
      <c r="E1" s="2"/>
      <c r="F1" s="2"/>
      <c r="G1" s="2"/>
      <c r="H1" s="2"/>
      <c r="I1" s="2"/>
      <c r="J1" s="2"/>
      <c r="M1" s="4" t="s">
        <v>1</v>
      </c>
      <c r="O1" s="179" t="s">
        <v>424</v>
      </c>
    </row>
    <row r="2" spans="1:15" ht="9" customHeight="1" x14ac:dyDescent="0.25">
      <c r="A2" s="1"/>
      <c r="B2" s="1"/>
      <c r="C2" s="1"/>
      <c r="D2" s="2"/>
      <c r="E2" s="2"/>
      <c r="F2" s="2"/>
      <c r="G2" s="2"/>
      <c r="H2" s="2"/>
      <c r="I2" s="2"/>
      <c r="J2" s="2"/>
    </row>
    <row r="3" spans="1:15" ht="15" customHeight="1" x14ac:dyDescent="0.25">
      <c r="A3" s="55" t="s">
        <v>256</v>
      </c>
      <c r="B3" s="55"/>
      <c r="C3" s="55"/>
      <c r="D3" s="55"/>
      <c r="E3" s="55"/>
      <c r="F3" s="55"/>
      <c r="G3" s="55"/>
      <c r="H3" s="55"/>
      <c r="I3" s="55"/>
      <c r="J3" s="55"/>
      <c r="K3" s="55"/>
      <c r="L3" s="55"/>
      <c r="M3" s="55"/>
      <c r="O3" s="103"/>
    </row>
    <row r="4" spans="1:15" ht="15" customHeight="1" x14ac:dyDescent="0.25">
      <c r="A4" s="394" t="s">
        <v>393</v>
      </c>
      <c r="B4" s="394"/>
      <c r="C4" s="394"/>
      <c r="D4" s="394"/>
      <c r="E4" s="394"/>
      <c r="F4" s="394"/>
      <c r="G4" s="394"/>
      <c r="H4" s="394"/>
      <c r="I4" s="394"/>
      <c r="J4" s="394"/>
      <c r="K4" s="394"/>
      <c r="L4" s="394"/>
      <c r="M4" s="394"/>
    </row>
    <row r="5" spans="1:15" x14ac:dyDescent="0.25">
      <c r="A5" s="8" t="s">
        <v>4</v>
      </c>
      <c r="B5" s="8"/>
      <c r="C5" s="8"/>
      <c r="D5" s="9"/>
      <c r="E5" s="9"/>
      <c r="F5" s="9"/>
      <c r="G5" s="9"/>
      <c r="H5" s="9"/>
      <c r="I5" s="9"/>
      <c r="J5" s="9"/>
      <c r="M5" s="10" t="s">
        <v>5</v>
      </c>
    </row>
    <row r="6" spans="1:15" ht="15" customHeight="1" thickBot="1" x14ac:dyDescent="0.3">
      <c r="A6" s="8" t="s">
        <v>66</v>
      </c>
      <c r="B6" s="8"/>
      <c r="C6" s="8"/>
      <c r="D6" s="8"/>
      <c r="E6" s="8"/>
      <c r="F6" s="8"/>
      <c r="G6" s="8"/>
      <c r="H6" s="8"/>
      <c r="I6" s="8"/>
      <c r="J6" s="8"/>
      <c r="M6" s="10" t="s">
        <v>67</v>
      </c>
    </row>
    <row r="7" spans="1:15" ht="13.5" customHeight="1" x14ac:dyDescent="0.25">
      <c r="A7" s="395" t="s">
        <v>68</v>
      </c>
      <c r="B7" s="397" t="s">
        <v>395</v>
      </c>
      <c r="C7" s="397"/>
      <c r="D7" s="397"/>
      <c r="E7" s="397"/>
      <c r="F7" s="397"/>
      <c r="G7" s="398"/>
      <c r="H7" s="397" t="s">
        <v>396</v>
      </c>
      <c r="I7" s="397"/>
      <c r="J7" s="397"/>
      <c r="K7" s="397"/>
      <c r="L7" s="397"/>
      <c r="M7" s="397"/>
    </row>
    <row r="8" spans="1:15" ht="13.5" customHeight="1" x14ac:dyDescent="0.25">
      <c r="A8" s="396"/>
      <c r="B8" s="399" t="s">
        <v>397</v>
      </c>
      <c r="C8" s="399"/>
      <c r="D8" s="399"/>
      <c r="E8" s="399"/>
      <c r="F8" s="399"/>
      <c r="G8" s="400"/>
      <c r="H8" s="399" t="s">
        <v>398</v>
      </c>
      <c r="I8" s="399"/>
      <c r="J8" s="399"/>
      <c r="K8" s="399"/>
      <c r="L8" s="399"/>
      <c r="M8" s="399"/>
    </row>
    <row r="9" spans="1:15" ht="33.75" customHeight="1" x14ac:dyDescent="0.25">
      <c r="A9" s="396"/>
      <c r="B9" s="391" t="s">
        <v>28</v>
      </c>
      <c r="C9" s="390"/>
      <c r="D9" s="389" t="s">
        <v>257</v>
      </c>
      <c r="E9" s="390"/>
      <c r="F9" s="389" t="s">
        <v>258</v>
      </c>
      <c r="G9" s="390"/>
      <c r="H9" s="391" t="s">
        <v>28</v>
      </c>
      <c r="I9" s="390"/>
      <c r="J9" s="389" t="s">
        <v>257</v>
      </c>
      <c r="K9" s="390"/>
      <c r="L9" s="389" t="s">
        <v>258</v>
      </c>
      <c r="M9" s="391"/>
      <c r="O9" s="104"/>
    </row>
    <row r="10" spans="1:15" ht="22.5" customHeight="1" x14ac:dyDescent="0.25">
      <c r="A10" s="392" t="s">
        <v>70</v>
      </c>
      <c r="B10" s="340" t="s">
        <v>259</v>
      </c>
      <c r="C10" s="339"/>
      <c r="D10" s="338" t="s">
        <v>260</v>
      </c>
      <c r="E10" s="339"/>
      <c r="F10" s="338" t="s">
        <v>36</v>
      </c>
      <c r="G10" s="339"/>
      <c r="H10" s="340" t="s">
        <v>259</v>
      </c>
      <c r="I10" s="339"/>
      <c r="J10" s="338" t="s">
        <v>260</v>
      </c>
      <c r="K10" s="339"/>
      <c r="L10" s="338" t="s">
        <v>341</v>
      </c>
      <c r="M10" s="340"/>
      <c r="O10" s="103"/>
    </row>
    <row r="11" spans="1:15" ht="13.5" customHeight="1" x14ac:dyDescent="0.25">
      <c r="A11" s="392"/>
      <c r="B11" s="267" t="s">
        <v>15</v>
      </c>
      <c r="C11" s="268" t="s">
        <v>16</v>
      </c>
      <c r="D11" s="268" t="s">
        <v>15</v>
      </c>
      <c r="E11" s="268" t="s">
        <v>16</v>
      </c>
      <c r="F11" s="267" t="s">
        <v>15</v>
      </c>
      <c r="G11" s="268" t="s">
        <v>16</v>
      </c>
      <c r="H11" s="267" t="s">
        <v>15</v>
      </c>
      <c r="I11" s="268" t="s">
        <v>16</v>
      </c>
      <c r="J11" s="268" t="s">
        <v>15</v>
      </c>
      <c r="K11" s="267" t="s">
        <v>16</v>
      </c>
      <c r="L11" s="268" t="s">
        <v>15</v>
      </c>
      <c r="M11" s="266" t="s">
        <v>16</v>
      </c>
    </row>
    <row r="12" spans="1:15" ht="13.5" customHeight="1" thickBot="1" x14ac:dyDescent="0.3">
      <c r="A12" s="393"/>
      <c r="B12" s="11" t="s">
        <v>17</v>
      </c>
      <c r="C12" s="12" t="s">
        <v>18</v>
      </c>
      <c r="D12" s="13" t="s">
        <v>17</v>
      </c>
      <c r="E12" s="12" t="s">
        <v>18</v>
      </c>
      <c r="F12" s="11" t="s">
        <v>17</v>
      </c>
      <c r="G12" s="12" t="s">
        <v>18</v>
      </c>
      <c r="H12" s="11" t="s">
        <v>17</v>
      </c>
      <c r="I12" s="12" t="s">
        <v>18</v>
      </c>
      <c r="J12" s="13" t="s">
        <v>17</v>
      </c>
      <c r="K12" s="11" t="s">
        <v>18</v>
      </c>
      <c r="L12" s="12" t="s">
        <v>17</v>
      </c>
      <c r="M12" s="14" t="s">
        <v>18</v>
      </c>
    </row>
    <row r="13" spans="1:15" s="54" customFormat="1" ht="13.5" customHeight="1" x14ac:dyDescent="0.25">
      <c r="A13" s="19">
        <v>2010</v>
      </c>
      <c r="B13" s="105">
        <v>9204</v>
      </c>
      <c r="C13" s="105">
        <v>11254</v>
      </c>
      <c r="D13" s="56">
        <v>9539.6164906034101</v>
      </c>
      <c r="E13" s="44">
        <v>11594.770905079315</v>
      </c>
      <c r="F13" s="44">
        <v>8148.792886660166</v>
      </c>
      <c r="G13" s="47">
        <v>10067.541182682155</v>
      </c>
      <c r="H13" s="106">
        <v>10436.201980009519</v>
      </c>
      <c r="I13" s="107">
        <v>12078.29606356745</v>
      </c>
      <c r="J13" s="57">
        <v>11037</v>
      </c>
      <c r="K13" s="57">
        <v>12645</v>
      </c>
      <c r="L13" s="57">
        <v>8835</v>
      </c>
      <c r="M13" s="58">
        <v>10668</v>
      </c>
    </row>
    <row r="14" spans="1:15" s="54" customFormat="1" ht="13.5" customHeight="1" x14ac:dyDescent="0.25">
      <c r="A14" s="19">
        <v>2011</v>
      </c>
      <c r="B14" s="105">
        <v>9599</v>
      </c>
      <c r="C14" s="105">
        <v>11714</v>
      </c>
      <c r="D14" s="56">
        <v>9976.4389869307761</v>
      </c>
      <c r="E14" s="44">
        <v>12107.825815259126</v>
      </c>
      <c r="F14" s="44">
        <v>8554.049088744021</v>
      </c>
      <c r="G14" s="44">
        <v>10566.319164691207</v>
      </c>
      <c r="H14" s="106">
        <v>10010.972691025348</v>
      </c>
      <c r="I14" s="107">
        <v>11758.547892503537</v>
      </c>
      <c r="J14" s="57">
        <v>10836</v>
      </c>
      <c r="K14" s="57">
        <v>12749</v>
      </c>
      <c r="L14" s="57">
        <v>9139</v>
      </c>
      <c r="M14" s="58">
        <v>10966</v>
      </c>
    </row>
    <row r="15" spans="1:15" s="54" customFormat="1" ht="13.5" customHeight="1" x14ac:dyDescent="0.25">
      <c r="A15" s="19">
        <v>2012</v>
      </c>
      <c r="B15" s="105">
        <v>9797</v>
      </c>
      <c r="C15" s="105">
        <v>11962</v>
      </c>
      <c r="D15" s="56">
        <v>10206.926591902455</v>
      </c>
      <c r="E15" s="44">
        <v>12396.550619092319</v>
      </c>
      <c r="F15" s="44">
        <v>8713.4813240420845</v>
      </c>
      <c r="G15" s="44">
        <v>10758.057315965436</v>
      </c>
      <c r="H15" s="106">
        <v>10215.28846546643</v>
      </c>
      <c r="I15" s="107">
        <v>12353.530277475516</v>
      </c>
      <c r="J15" s="57">
        <v>10917</v>
      </c>
      <c r="K15" s="57">
        <v>13107</v>
      </c>
      <c r="L15" s="57">
        <v>8558.8102569131206</v>
      </c>
      <c r="M15" s="58">
        <v>10484.148498910881</v>
      </c>
    </row>
    <row r="16" spans="1:15" s="54" customFormat="1" ht="13.5" customHeight="1" x14ac:dyDescent="0.25">
      <c r="A16" s="19">
        <v>2013</v>
      </c>
      <c r="B16" s="105">
        <v>9970</v>
      </c>
      <c r="C16" s="105">
        <v>12165</v>
      </c>
      <c r="D16" s="56">
        <v>10403.914422377353</v>
      </c>
      <c r="E16" s="44">
        <v>12631.795931205153</v>
      </c>
      <c r="F16" s="44">
        <v>8863.72069809204</v>
      </c>
      <c r="G16" s="44">
        <v>10925.683074384711</v>
      </c>
      <c r="H16" s="106">
        <v>10519.157045425301</v>
      </c>
      <c r="I16" s="107">
        <v>12528.284883720929</v>
      </c>
      <c r="J16" s="57">
        <v>11131</v>
      </c>
      <c r="K16" s="57">
        <v>13269</v>
      </c>
      <c r="L16" s="57">
        <v>9321.509817351598</v>
      </c>
      <c r="M16" s="58">
        <v>11047.464011939488</v>
      </c>
    </row>
    <row r="17" spans="1:18" s="54" customFormat="1" ht="13.5" customHeight="1" x14ac:dyDescent="0.25">
      <c r="A17" s="19">
        <v>2014</v>
      </c>
      <c r="B17" s="105">
        <v>10065</v>
      </c>
      <c r="C17" s="105">
        <v>12274</v>
      </c>
      <c r="D17" s="56">
        <v>10519.386858145381</v>
      </c>
      <c r="E17" s="44">
        <v>12768.302167995987</v>
      </c>
      <c r="F17" s="44">
        <v>8942.9604493713268</v>
      </c>
      <c r="G17" s="44">
        <v>11011.030107044335</v>
      </c>
      <c r="H17" s="106">
        <v>10643.295362174855</v>
      </c>
      <c r="I17" s="107">
        <v>12612.750427314355</v>
      </c>
      <c r="J17" s="57">
        <v>11205</v>
      </c>
      <c r="K17" s="57">
        <v>13309</v>
      </c>
      <c r="L17" s="57">
        <v>9499.5141153898858</v>
      </c>
      <c r="M17" s="58">
        <v>11212.173774868112</v>
      </c>
    </row>
    <row r="18" spans="1:18" s="54" customFormat="1" ht="13.5" customHeight="1" x14ac:dyDescent="0.25">
      <c r="A18" s="19">
        <v>2015</v>
      </c>
      <c r="B18" s="105">
        <v>10316</v>
      </c>
      <c r="C18" s="105">
        <v>12566</v>
      </c>
      <c r="D18" s="56">
        <v>10796.868476294641</v>
      </c>
      <c r="E18" s="44">
        <v>13091.250737871242</v>
      </c>
      <c r="F18" s="44">
        <v>9149.1240965825473</v>
      </c>
      <c r="G18" s="44">
        <v>11258.538377826901</v>
      </c>
      <c r="H18" s="106">
        <v>11064</v>
      </c>
      <c r="I18" s="107">
        <v>13076</v>
      </c>
      <c r="J18" s="44">
        <v>11489</v>
      </c>
      <c r="K18" s="57">
        <v>13701</v>
      </c>
      <c r="L18" s="57">
        <v>9762</v>
      </c>
      <c r="M18" s="58">
        <v>11656</v>
      </c>
    </row>
    <row r="19" spans="1:18" s="54" customFormat="1" ht="13.5" customHeight="1" x14ac:dyDescent="0.25">
      <c r="A19" s="19">
        <v>2016</v>
      </c>
      <c r="B19" s="105">
        <v>10416</v>
      </c>
      <c r="C19" s="105">
        <v>12678</v>
      </c>
      <c r="D19" s="56">
        <v>10911.830847603265</v>
      </c>
      <c r="E19" s="44">
        <v>13218.367905512925</v>
      </c>
      <c r="F19" s="44">
        <v>9237.2101608148041</v>
      </c>
      <c r="G19" s="44">
        <v>11346.807805956067</v>
      </c>
      <c r="H19" s="106">
        <v>11205</v>
      </c>
      <c r="I19" s="107">
        <v>13272</v>
      </c>
      <c r="J19" s="44">
        <v>11674</v>
      </c>
      <c r="K19" s="57">
        <v>13777</v>
      </c>
      <c r="L19" s="57">
        <v>10107</v>
      </c>
      <c r="M19" s="58">
        <v>11910</v>
      </c>
      <c r="Q19" s="227"/>
      <c r="R19" s="227"/>
    </row>
    <row r="20" spans="1:18" s="54" customFormat="1" ht="13.5" customHeight="1" x14ac:dyDescent="0.25">
      <c r="A20" s="19">
        <v>2017</v>
      </c>
      <c r="B20" s="105">
        <v>10772</v>
      </c>
      <c r="C20" s="105">
        <v>13093</v>
      </c>
      <c r="D20" s="56">
        <v>11291.525774078564</v>
      </c>
      <c r="E20" s="44">
        <v>13661.482917395248</v>
      </c>
      <c r="F20" s="44">
        <v>9554.427083993327</v>
      </c>
      <c r="G20" s="44">
        <v>11717.765216829212</v>
      </c>
      <c r="H20" s="106">
        <v>11748</v>
      </c>
      <c r="I20" s="107">
        <v>13737</v>
      </c>
      <c r="J20" s="44">
        <v>12181</v>
      </c>
      <c r="K20" s="57">
        <v>14314</v>
      </c>
      <c r="L20" s="57">
        <v>10689</v>
      </c>
      <c r="M20" s="58">
        <v>12380</v>
      </c>
      <c r="Q20" s="292"/>
      <c r="R20" s="292"/>
    </row>
    <row r="21" spans="1:18" s="54" customFormat="1" ht="13.5" customHeight="1" x14ac:dyDescent="0.25">
      <c r="A21" s="19">
        <v>2018</v>
      </c>
      <c r="B21" s="105">
        <v>11296</v>
      </c>
      <c r="C21" s="105">
        <v>13703</v>
      </c>
      <c r="D21" s="56">
        <v>11848.948753427192</v>
      </c>
      <c r="E21" s="44">
        <v>14305.036143017962</v>
      </c>
      <c r="F21" s="44">
        <v>10007.511799198333</v>
      </c>
      <c r="G21" s="44">
        <v>12260.85453722885</v>
      </c>
      <c r="H21" s="106">
        <v>12523</v>
      </c>
      <c r="I21" s="107">
        <v>14590</v>
      </c>
      <c r="J21" s="44">
        <v>12976</v>
      </c>
      <c r="K21" s="57">
        <v>15164</v>
      </c>
      <c r="L21" s="57">
        <v>11264</v>
      </c>
      <c r="M21" s="58">
        <v>13185</v>
      </c>
    </row>
    <row r="22" spans="1:18" s="54" customFormat="1" ht="13.5" customHeight="1" x14ac:dyDescent="0.25">
      <c r="A22" s="19">
        <v>2019</v>
      </c>
      <c r="B22" s="105">
        <v>12292</v>
      </c>
      <c r="C22" s="105">
        <v>14807</v>
      </c>
      <c r="D22" s="56">
        <v>12892</v>
      </c>
      <c r="E22" s="44">
        <v>15461</v>
      </c>
      <c r="F22" s="44">
        <v>10905</v>
      </c>
      <c r="G22" s="44">
        <v>13261</v>
      </c>
      <c r="H22" s="106">
        <v>14081</v>
      </c>
      <c r="I22" s="107">
        <v>16126</v>
      </c>
      <c r="J22" s="57">
        <v>14557</v>
      </c>
      <c r="K22" s="57">
        <v>16777</v>
      </c>
      <c r="L22" s="57">
        <v>12696</v>
      </c>
      <c r="M22" s="58">
        <v>14732</v>
      </c>
    </row>
    <row r="23" spans="1:18" s="54" customFormat="1" ht="13.5" customHeight="1" x14ac:dyDescent="0.25">
      <c r="A23" s="19">
        <v>2020</v>
      </c>
      <c r="B23" s="105">
        <v>13221</v>
      </c>
      <c r="C23" s="105">
        <v>15898</v>
      </c>
      <c r="D23" s="56">
        <v>13864</v>
      </c>
      <c r="E23" s="44">
        <v>16600</v>
      </c>
      <c r="F23" s="44">
        <v>11764</v>
      </c>
      <c r="G23" s="44">
        <v>14267</v>
      </c>
      <c r="H23" s="106">
        <v>14853</v>
      </c>
      <c r="I23" s="107">
        <v>17199</v>
      </c>
      <c r="J23" s="57">
        <v>15324</v>
      </c>
      <c r="K23" s="57">
        <v>17752</v>
      </c>
      <c r="L23" s="57">
        <v>14138</v>
      </c>
      <c r="M23" s="58">
        <v>16149</v>
      </c>
    </row>
    <row r="24" spans="1:18" s="54" customFormat="1" ht="13.5" customHeight="1" x14ac:dyDescent="0.25">
      <c r="A24" s="19">
        <v>2021</v>
      </c>
      <c r="B24" s="105">
        <v>14080</v>
      </c>
      <c r="C24" s="105">
        <v>16938</v>
      </c>
      <c r="D24" s="56">
        <v>14774</v>
      </c>
      <c r="E24" s="44">
        <v>17696</v>
      </c>
      <c r="F24" s="44">
        <v>12558</v>
      </c>
      <c r="G24" s="44">
        <v>15250</v>
      </c>
      <c r="H24" s="106">
        <v>14931</v>
      </c>
      <c r="I24" s="107">
        <v>17111</v>
      </c>
      <c r="J24" s="57">
        <v>15508</v>
      </c>
      <c r="K24" s="57">
        <v>17726</v>
      </c>
      <c r="L24" s="57">
        <v>13814</v>
      </c>
      <c r="M24" s="58">
        <v>15959</v>
      </c>
    </row>
    <row r="25" spans="1:18" s="54" customFormat="1" ht="17.25" customHeight="1" x14ac:dyDescent="0.25">
      <c r="A25" s="19"/>
      <c r="B25" s="108"/>
      <c r="C25" s="108"/>
      <c r="D25" s="108"/>
      <c r="E25" s="59"/>
      <c r="F25" s="59"/>
      <c r="G25" s="59"/>
      <c r="H25" s="59"/>
      <c r="I25" s="59"/>
      <c r="J25" s="109"/>
      <c r="K25" s="109"/>
      <c r="L25" s="109"/>
      <c r="M25" s="109"/>
    </row>
    <row r="26" spans="1:18" s="54" customFormat="1" x14ac:dyDescent="0.25">
      <c r="A26" s="343" t="s">
        <v>261</v>
      </c>
      <c r="B26" s="343"/>
      <c r="C26" s="343"/>
      <c r="D26" s="343"/>
      <c r="E26" s="343"/>
      <c r="F26" s="343"/>
      <c r="G26" s="343"/>
      <c r="H26" s="343"/>
      <c r="I26" s="343"/>
      <c r="J26" s="343"/>
      <c r="K26" s="343"/>
      <c r="L26" s="343"/>
      <c r="M26" s="343"/>
    </row>
    <row r="27" spans="1:18" x14ac:dyDescent="0.25">
      <c r="A27" s="375" t="s">
        <v>394</v>
      </c>
      <c r="B27" s="375"/>
      <c r="C27" s="375"/>
      <c r="D27" s="375"/>
      <c r="E27" s="375"/>
      <c r="F27" s="375"/>
      <c r="G27" s="375"/>
      <c r="H27" s="375"/>
      <c r="I27" s="375"/>
      <c r="J27" s="375"/>
      <c r="K27" s="375"/>
      <c r="L27" s="375"/>
      <c r="M27" s="375"/>
    </row>
    <row r="28" spans="1:18" ht="6" customHeight="1" x14ac:dyDescent="0.25"/>
    <row r="29" spans="1:18" x14ac:dyDescent="0.25">
      <c r="A29" s="388" t="s">
        <v>262</v>
      </c>
      <c r="B29" s="388"/>
      <c r="C29" s="388"/>
      <c r="D29" s="388"/>
      <c r="E29" s="388"/>
      <c r="F29" s="388"/>
      <c r="G29" s="388"/>
      <c r="H29" s="388" t="s">
        <v>263</v>
      </c>
      <c r="I29" s="388"/>
      <c r="J29" s="388"/>
      <c r="K29" s="388"/>
      <c r="L29" s="388"/>
      <c r="M29" s="388"/>
    </row>
    <row r="49" spans="1:3" x14ac:dyDescent="0.25">
      <c r="A49" s="110"/>
      <c r="C49" s="103"/>
    </row>
  </sheetData>
  <mergeCells count="23">
    <mergeCell ref="A4:M4"/>
    <mergeCell ref="A7:A9"/>
    <mergeCell ref="B7:G7"/>
    <mergeCell ref="H7:M7"/>
    <mergeCell ref="B8:G8"/>
    <mergeCell ref="H8:M8"/>
    <mergeCell ref="B9:C9"/>
    <mergeCell ref="D9:E9"/>
    <mergeCell ref="F9:G9"/>
    <mergeCell ref="H9:I9"/>
    <mergeCell ref="A26:M26"/>
    <mergeCell ref="A27:M27"/>
    <mergeCell ref="A29:G29"/>
    <mergeCell ref="H29:M29"/>
    <mergeCell ref="J9:K9"/>
    <mergeCell ref="L9:M9"/>
    <mergeCell ref="A10:A12"/>
    <mergeCell ref="B10:C10"/>
    <mergeCell ref="D10:E10"/>
    <mergeCell ref="F10:G10"/>
    <mergeCell ref="H10:I10"/>
    <mergeCell ref="J10:K10"/>
    <mergeCell ref="L10:M10"/>
  </mergeCells>
  <hyperlinks>
    <hyperlink ref="O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view="pageBreakPreview" zoomScaleNormal="100" zoomScaleSheetLayoutView="100" workbookViewId="0">
      <selection sqref="A1:I1"/>
    </sheetView>
  </sheetViews>
  <sheetFormatPr defaultRowHeight="15" x14ac:dyDescent="0.25"/>
  <sheetData>
    <row r="1" spans="1:13" x14ac:dyDescent="0.25">
      <c r="A1" s="401" t="s">
        <v>433</v>
      </c>
      <c r="B1" s="401"/>
      <c r="C1" s="401"/>
      <c r="D1" s="401"/>
      <c r="E1" s="401"/>
      <c r="F1" s="401"/>
      <c r="G1" s="401"/>
      <c r="H1" s="401"/>
      <c r="I1" s="401"/>
      <c r="K1" s="181" t="s">
        <v>424</v>
      </c>
      <c r="M1" s="239"/>
    </row>
    <row r="2" spans="1:13" x14ac:dyDescent="0.25">
      <c r="A2" s="330" t="s">
        <v>434</v>
      </c>
      <c r="B2" s="330"/>
      <c r="C2" s="330"/>
      <c r="D2" s="330"/>
      <c r="E2" s="330"/>
      <c r="F2" s="330"/>
      <c r="G2" s="330"/>
      <c r="H2" s="330"/>
      <c r="I2" s="330"/>
    </row>
    <row r="20" spans="1:9" ht="13.5" customHeight="1" x14ac:dyDescent="0.25"/>
    <row r="21" spans="1:9" ht="14.25" customHeight="1" x14ac:dyDescent="0.25">
      <c r="D21" s="97" t="s">
        <v>521</v>
      </c>
    </row>
    <row r="22" spans="1:9" x14ac:dyDescent="0.25">
      <c r="D22" s="97" t="s">
        <v>522</v>
      </c>
    </row>
    <row r="23" spans="1:9" x14ac:dyDescent="0.25">
      <c r="D23" s="97" t="s">
        <v>523</v>
      </c>
    </row>
    <row r="24" spans="1:9" ht="7.5" customHeight="1" x14ac:dyDescent="0.25">
      <c r="D24" s="97"/>
    </row>
    <row r="25" spans="1:9" x14ac:dyDescent="0.25">
      <c r="A25" s="401" t="s">
        <v>435</v>
      </c>
      <c r="B25" s="401"/>
      <c r="C25" s="401"/>
      <c r="D25" s="401"/>
      <c r="E25" s="401"/>
      <c r="F25" s="401"/>
      <c r="G25" s="401"/>
      <c r="H25" s="401"/>
      <c r="I25" s="401"/>
    </row>
    <row r="26" spans="1:9" x14ac:dyDescent="0.25">
      <c r="A26" s="330" t="s">
        <v>436</v>
      </c>
      <c r="B26" s="330"/>
      <c r="C26" s="330"/>
      <c r="D26" s="330"/>
      <c r="E26" s="330"/>
      <c r="F26" s="330"/>
      <c r="G26" s="330"/>
      <c r="H26" s="330"/>
      <c r="I26" s="330"/>
    </row>
    <row r="42" spans="1:8" ht="21.75" customHeight="1" x14ac:dyDescent="0.25"/>
    <row r="43" spans="1:8" ht="17.25" customHeight="1" x14ac:dyDescent="0.25"/>
    <row r="44" spans="1:8" ht="13.5" customHeight="1" x14ac:dyDescent="0.25">
      <c r="D44" s="97" t="s">
        <v>524</v>
      </c>
    </row>
    <row r="45" spans="1:8" ht="14.25" customHeight="1" x14ac:dyDescent="0.25">
      <c r="D45" s="97" t="s">
        <v>525</v>
      </c>
    </row>
    <row r="46" spans="1:8" x14ac:dyDescent="0.25">
      <c r="D46" s="97" t="s">
        <v>526</v>
      </c>
    </row>
    <row r="47" spans="1:8" ht="13.5" customHeight="1" x14ac:dyDescent="0.25">
      <c r="A47" s="97" t="s">
        <v>4</v>
      </c>
      <c r="D47" s="97"/>
      <c r="H47" s="97" t="s">
        <v>5</v>
      </c>
    </row>
    <row r="48" spans="1:8" x14ac:dyDescent="0.25">
      <c r="A48" s="97" t="s">
        <v>248</v>
      </c>
      <c r="F48" s="98" t="s">
        <v>249</v>
      </c>
    </row>
  </sheetData>
  <mergeCells count="4">
    <mergeCell ref="A1:I1"/>
    <mergeCell ref="A2:I2"/>
    <mergeCell ref="A25:I25"/>
    <mergeCell ref="A26:I26"/>
  </mergeCells>
  <hyperlinks>
    <hyperlink ref="K1" location="obsah!A1" display="Obsah"/>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BreakPreview" zoomScaleNormal="100" zoomScaleSheetLayoutView="100" workbookViewId="0"/>
  </sheetViews>
  <sheetFormatPr defaultColWidth="9.140625" defaultRowHeight="14.25" x14ac:dyDescent="0.2"/>
  <cols>
    <col min="1" max="11" width="7.7109375" style="3" customWidth="1"/>
    <col min="12" max="16384" width="9.140625" style="3"/>
  </cols>
  <sheetData>
    <row r="1" spans="1:13" ht="15" x14ac:dyDescent="0.25">
      <c r="A1" s="1" t="s">
        <v>0</v>
      </c>
      <c r="B1" s="2"/>
      <c r="C1" s="2"/>
      <c r="D1" s="2"/>
      <c r="K1" s="4" t="s">
        <v>1</v>
      </c>
      <c r="M1" s="179" t="s">
        <v>424</v>
      </c>
    </row>
    <row r="2" spans="1:13" ht="9" customHeight="1" x14ac:dyDescent="0.2">
      <c r="A2" s="1"/>
      <c r="B2" s="2"/>
      <c r="C2" s="2"/>
      <c r="D2" s="2"/>
      <c r="E2" s="2"/>
      <c r="F2" s="2"/>
      <c r="G2" s="2"/>
      <c r="H2" s="2"/>
      <c r="I2" s="2"/>
    </row>
    <row r="3" spans="1:13" ht="15" customHeight="1" x14ac:dyDescent="0.2">
      <c r="A3" s="23" t="s">
        <v>264</v>
      </c>
      <c r="B3" s="5"/>
      <c r="C3" s="5"/>
      <c r="D3" s="5"/>
      <c r="E3" s="5"/>
      <c r="F3" s="5"/>
      <c r="G3" s="5"/>
      <c r="H3" s="5"/>
      <c r="I3" s="5"/>
      <c r="J3" s="5"/>
      <c r="K3" s="5"/>
    </row>
    <row r="4" spans="1:13" x14ac:dyDescent="0.2">
      <c r="A4" s="6" t="s">
        <v>406</v>
      </c>
      <c r="B4" s="7"/>
      <c r="C4" s="7"/>
      <c r="D4" s="7"/>
      <c r="E4" s="7"/>
      <c r="F4" s="7"/>
      <c r="G4" s="7"/>
      <c r="H4" s="7"/>
      <c r="I4" s="7"/>
      <c r="J4" s="7"/>
    </row>
    <row r="5" spans="1:13" ht="15" thickBot="1" x14ac:dyDescent="0.25">
      <c r="A5" s="8" t="s">
        <v>4</v>
      </c>
      <c r="B5" s="9"/>
      <c r="C5" s="9"/>
      <c r="D5" s="9"/>
      <c r="K5" s="10" t="s">
        <v>5</v>
      </c>
    </row>
    <row r="6" spans="1:13" ht="15" customHeight="1" x14ac:dyDescent="0.2">
      <c r="A6" s="410" t="s">
        <v>68</v>
      </c>
      <c r="B6" s="411" t="s">
        <v>265</v>
      </c>
      <c r="C6" s="411"/>
      <c r="D6" s="411"/>
      <c r="E6" s="411"/>
      <c r="F6" s="411" t="s">
        <v>343</v>
      </c>
      <c r="G6" s="413"/>
      <c r="H6" s="413"/>
      <c r="I6" s="413"/>
      <c r="J6" s="413"/>
      <c r="K6" s="414"/>
      <c r="L6" s="24"/>
    </row>
    <row r="7" spans="1:13" ht="15" customHeight="1" x14ac:dyDescent="0.2">
      <c r="A7" s="345"/>
      <c r="B7" s="412"/>
      <c r="C7" s="412"/>
      <c r="D7" s="412"/>
      <c r="E7" s="412"/>
      <c r="F7" s="415"/>
      <c r="G7" s="415"/>
      <c r="H7" s="415"/>
      <c r="I7" s="415"/>
      <c r="J7" s="415"/>
      <c r="K7" s="416"/>
      <c r="L7" s="24"/>
    </row>
    <row r="8" spans="1:13" ht="15" customHeight="1" x14ac:dyDescent="0.2">
      <c r="A8" s="345"/>
      <c r="B8" s="412"/>
      <c r="C8" s="412"/>
      <c r="D8" s="412"/>
      <c r="E8" s="412"/>
      <c r="F8" s="417" t="s">
        <v>266</v>
      </c>
      <c r="G8" s="417"/>
      <c r="H8" s="417"/>
      <c r="I8" s="417"/>
      <c r="J8" s="412" t="s">
        <v>267</v>
      </c>
      <c r="K8" s="418"/>
      <c r="L8" s="24"/>
    </row>
    <row r="9" spans="1:13" ht="15" customHeight="1" x14ac:dyDescent="0.2">
      <c r="A9" s="345"/>
      <c r="B9" s="412"/>
      <c r="C9" s="412"/>
      <c r="D9" s="412"/>
      <c r="E9" s="412"/>
      <c r="F9" s="408" t="s">
        <v>268</v>
      </c>
      <c r="G9" s="408"/>
      <c r="H9" s="408"/>
      <c r="I9" s="408"/>
      <c r="J9" s="402"/>
      <c r="K9" s="349"/>
      <c r="L9" s="24"/>
    </row>
    <row r="10" spans="1:13" ht="15" customHeight="1" x14ac:dyDescent="0.2">
      <c r="A10" s="345"/>
      <c r="B10" s="402" t="s">
        <v>269</v>
      </c>
      <c r="C10" s="402"/>
      <c r="D10" s="402" t="s">
        <v>267</v>
      </c>
      <c r="E10" s="402"/>
      <c r="F10" s="402" t="s">
        <v>71</v>
      </c>
      <c r="G10" s="402"/>
      <c r="H10" s="402" t="s">
        <v>72</v>
      </c>
      <c r="I10" s="402"/>
      <c r="J10" s="405" t="s">
        <v>270</v>
      </c>
      <c r="K10" s="354"/>
      <c r="L10" s="24"/>
    </row>
    <row r="11" spans="1:13" ht="15" customHeight="1" x14ac:dyDescent="0.2">
      <c r="A11" s="346" t="s">
        <v>70</v>
      </c>
      <c r="B11" s="405" t="s">
        <v>271</v>
      </c>
      <c r="C11" s="405"/>
      <c r="D11" s="405" t="s">
        <v>270</v>
      </c>
      <c r="E11" s="405"/>
      <c r="F11" s="408" t="s">
        <v>73</v>
      </c>
      <c r="G11" s="408"/>
      <c r="H11" s="409" t="s">
        <v>74</v>
      </c>
      <c r="I11" s="409"/>
      <c r="J11" s="406"/>
      <c r="K11" s="407"/>
      <c r="L11" s="24"/>
    </row>
    <row r="12" spans="1:13" ht="15" customHeight="1" x14ac:dyDescent="0.2">
      <c r="A12" s="346"/>
      <c r="B12" s="267" t="s">
        <v>15</v>
      </c>
      <c r="C12" s="268" t="s">
        <v>16</v>
      </c>
      <c r="D12" s="267" t="s">
        <v>15</v>
      </c>
      <c r="E12" s="268" t="s">
        <v>16</v>
      </c>
      <c r="F12" s="267" t="s">
        <v>15</v>
      </c>
      <c r="G12" s="268" t="s">
        <v>16</v>
      </c>
      <c r="H12" s="267" t="s">
        <v>15</v>
      </c>
      <c r="I12" s="268" t="s">
        <v>16</v>
      </c>
      <c r="J12" s="267" t="s">
        <v>15</v>
      </c>
      <c r="K12" s="266" t="s">
        <v>16</v>
      </c>
      <c r="L12" s="24"/>
    </row>
    <row r="13" spans="1:13" ht="15" customHeight="1" thickBot="1" x14ac:dyDescent="0.25">
      <c r="A13" s="347"/>
      <c r="B13" s="11" t="s">
        <v>17</v>
      </c>
      <c r="C13" s="12" t="s">
        <v>18</v>
      </c>
      <c r="D13" s="11" t="s">
        <v>17</v>
      </c>
      <c r="E13" s="12" t="s">
        <v>18</v>
      </c>
      <c r="F13" s="11" t="s">
        <v>17</v>
      </c>
      <c r="G13" s="12" t="s">
        <v>18</v>
      </c>
      <c r="H13" s="11" t="s">
        <v>17</v>
      </c>
      <c r="I13" s="12" t="s">
        <v>18</v>
      </c>
      <c r="J13" s="11" t="s">
        <v>17</v>
      </c>
      <c r="K13" s="14" t="s">
        <v>18</v>
      </c>
      <c r="L13" s="24"/>
    </row>
    <row r="14" spans="1:13" ht="15.75" customHeight="1" x14ac:dyDescent="0.2">
      <c r="A14" s="15">
        <v>2010</v>
      </c>
      <c r="B14" s="17">
        <v>579324</v>
      </c>
      <c r="C14" s="17">
        <v>95061</v>
      </c>
      <c r="D14" s="17">
        <v>25854</v>
      </c>
      <c r="E14" s="17">
        <v>20167</v>
      </c>
      <c r="F14" s="17">
        <v>6744</v>
      </c>
      <c r="G14" s="17">
        <v>5660</v>
      </c>
      <c r="H14" s="17">
        <v>11002</v>
      </c>
      <c r="I14" s="17">
        <v>12429</v>
      </c>
      <c r="J14" s="17">
        <v>5226</v>
      </c>
      <c r="K14" s="18">
        <v>5153</v>
      </c>
      <c r="L14" s="24"/>
    </row>
    <row r="15" spans="1:13" ht="15.75" customHeight="1" x14ac:dyDescent="0.2">
      <c r="A15" s="15">
        <v>2011</v>
      </c>
      <c r="B15" s="17">
        <v>574597</v>
      </c>
      <c r="C15" s="17">
        <v>95932</v>
      </c>
      <c r="D15" s="17">
        <v>23649</v>
      </c>
      <c r="E15" s="17">
        <v>22044</v>
      </c>
      <c r="F15" s="17">
        <v>6989</v>
      </c>
      <c r="G15" s="17">
        <v>5920</v>
      </c>
      <c r="H15" s="17">
        <v>11452</v>
      </c>
      <c r="I15" s="17">
        <v>12963</v>
      </c>
      <c r="J15" s="17">
        <v>5440</v>
      </c>
      <c r="K15" s="18">
        <v>5414</v>
      </c>
      <c r="L15" s="24"/>
    </row>
    <row r="16" spans="1:13" ht="15.75" customHeight="1" x14ac:dyDescent="0.2">
      <c r="A16" s="15">
        <v>2012</v>
      </c>
      <c r="B16" s="17">
        <v>570645</v>
      </c>
      <c r="C16" s="17">
        <v>97314</v>
      </c>
      <c r="D16" s="17">
        <v>23666</v>
      </c>
      <c r="E16" s="17">
        <v>22190</v>
      </c>
      <c r="F16" s="17">
        <v>7104</v>
      </c>
      <c r="G16" s="17">
        <v>6076</v>
      </c>
      <c r="H16" s="17">
        <v>11680</v>
      </c>
      <c r="I16" s="17">
        <v>13236</v>
      </c>
      <c r="J16" s="17">
        <v>5554</v>
      </c>
      <c r="K16" s="18">
        <v>5534</v>
      </c>
      <c r="L16" s="24"/>
    </row>
    <row r="17" spans="1:22" ht="15.75" customHeight="1" x14ac:dyDescent="0.2">
      <c r="A17" s="15">
        <v>2013</v>
      </c>
      <c r="B17" s="17">
        <v>565292</v>
      </c>
      <c r="C17" s="17">
        <v>97952</v>
      </c>
      <c r="D17" s="17">
        <v>23381</v>
      </c>
      <c r="E17" s="17">
        <v>21877</v>
      </c>
      <c r="F17" s="17">
        <v>7216</v>
      </c>
      <c r="G17" s="17">
        <v>6240</v>
      </c>
      <c r="H17" s="17">
        <v>11864</v>
      </c>
      <c r="I17" s="17">
        <v>13463</v>
      </c>
      <c r="J17" s="17">
        <v>5668</v>
      </c>
      <c r="K17" s="18">
        <v>5645</v>
      </c>
      <c r="L17" s="24"/>
    </row>
    <row r="18" spans="1:22" ht="15.75" customHeight="1" x14ac:dyDescent="0.2">
      <c r="A18" s="15">
        <v>2014</v>
      </c>
      <c r="B18" s="17">
        <v>560256</v>
      </c>
      <c r="C18" s="17">
        <v>97996</v>
      </c>
      <c r="D18" s="17">
        <v>22474</v>
      </c>
      <c r="E18" s="17">
        <v>21089</v>
      </c>
      <c r="F18" s="17">
        <v>7250</v>
      </c>
      <c r="G18" s="17">
        <v>6314</v>
      </c>
      <c r="H18" s="17">
        <v>11955</v>
      </c>
      <c r="I18" s="17">
        <v>13596</v>
      </c>
      <c r="J18" s="17">
        <v>5713</v>
      </c>
      <c r="K18" s="18">
        <v>5693</v>
      </c>
      <c r="L18" s="24"/>
    </row>
    <row r="19" spans="1:22" ht="15.75" customHeight="1" x14ac:dyDescent="0.2">
      <c r="A19" s="19">
        <v>2015</v>
      </c>
      <c r="B19" s="17">
        <v>553940</v>
      </c>
      <c r="C19" s="17">
        <v>98049</v>
      </c>
      <c r="D19" s="17">
        <v>21584</v>
      </c>
      <c r="E19" s="17">
        <v>20286</v>
      </c>
      <c r="F19" s="17">
        <v>7395</v>
      </c>
      <c r="G19" s="17">
        <v>6477</v>
      </c>
      <c r="H19" s="17">
        <v>12219</v>
      </c>
      <c r="I19" s="17">
        <v>13927</v>
      </c>
      <c r="J19" s="17">
        <v>5842</v>
      </c>
      <c r="K19" s="18">
        <v>5827</v>
      </c>
      <c r="L19" s="24"/>
    </row>
    <row r="20" spans="1:22" ht="15.75" customHeight="1" x14ac:dyDescent="0.2">
      <c r="A20" s="19">
        <v>2016</v>
      </c>
      <c r="B20" s="17">
        <v>549471</v>
      </c>
      <c r="C20" s="17">
        <v>98329</v>
      </c>
      <c r="D20" s="17">
        <v>20540</v>
      </c>
      <c r="E20" s="17">
        <v>19455</v>
      </c>
      <c r="F20" s="17">
        <v>7446</v>
      </c>
      <c r="G20" s="17">
        <v>6551</v>
      </c>
      <c r="H20" s="17">
        <v>12306</v>
      </c>
      <c r="I20" s="17">
        <v>14049</v>
      </c>
      <c r="J20" s="17">
        <v>5894</v>
      </c>
      <c r="K20" s="18">
        <v>5852</v>
      </c>
      <c r="L20" s="24"/>
    </row>
    <row r="21" spans="1:22" ht="15.75" customHeight="1" x14ac:dyDescent="0.2">
      <c r="A21" s="19">
        <v>2017</v>
      </c>
      <c r="B21" s="17">
        <v>543177</v>
      </c>
      <c r="C21" s="17">
        <v>98427</v>
      </c>
      <c r="D21" s="17">
        <v>19662</v>
      </c>
      <c r="E21" s="17">
        <v>18860</v>
      </c>
      <c r="F21" s="17">
        <v>7677</v>
      </c>
      <c r="G21" s="17">
        <v>6815</v>
      </c>
      <c r="H21" s="17">
        <v>12686</v>
      </c>
      <c r="I21" s="17">
        <v>14504</v>
      </c>
      <c r="J21" s="17">
        <v>6089</v>
      </c>
      <c r="K21" s="18">
        <v>6067</v>
      </c>
      <c r="L21" s="24"/>
    </row>
    <row r="22" spans="1:22" ht="15.75" customHeight="1" x14ac:dyDescent="0.2">
      <c r="A22" s="19">
        <v>2018</v>
      </c>
      <c r="B22" s="17">
        <v>537856</v>
      </c>
      <c r="C22" s="17">
        <v>98612</v>
      </c>
      <c r="D22" s="17">
        <v>19359</v>
      </c>
      <c r="E22" s="17">
        <v>18608</v>
      </c>
      <c r="F22" s="17">
        <v>8029</v>
      </c>
      <c r="G22" s="17">
        <v>7137</v>
      </c>
      <c r="H22" s="17">
        <v>13246</v>
      </c>
      <c r="I22" s="17">
        <v>15175</v>
      </c>
      <c r="J22" s="17">
        <v>6369</v>
      </c>
      <c r="K22" s="18">
        <v>6332</v>
      </c>
      <c r="L22" s="24"/>
    </row>
    <row r="23" spans="1:22" ht="15.75" customHeight="1" x14ac:dyDescent="0.2">
      <c r="A23" s="19">
        <v>2019</v>
      </c>
      <c r="B23" s="17">
        <v>532093</v>
      </c>
      <c r="C23" s="17">
        <v>98666</v>
      </c>
      <c r="D23" s="17">
        <v>19208</v>
      </c>
      <c r="E23" s="17">
        <v>18419</v>
      </c>
      <c r="F23" s="17">
        <v>8866</v>
      </c>
      <c r="G23" s="17">
        <v>7898</v>
      </c>
      <c r="H23" s="17">
        <v>14464</v>
      </c>
      <c r="I23" s="17">
        <v>16496</v>
      </c>
      <c r="J23" s="17">
        <v>7062</v>
      </c>
      <c r="K23" s="18">
        <v>7053</v>
      </c>
      <c r="L23" s="24"/>
    </row>
    <row r="24" spans="1:22" ht="15.75" customHeight="1" x14ac:dyDescent="0.2">
      <c r="A24" s="19">
        <v>2020</v>
      </c>
      <c r="B24" s="17">
        <v>523624</v>
      </c>
      <c r="C24" s="17">
        <v>97552</v>
      </c>
      <c r="D24" s="17">
        <v>19388</v>
      </c>
      <c r="E24" s="17">
        <v>18739</v>
      </c>
      <c r="F24" s="17">
        <v>9529</v>
      </c>
      <c r="G24" s="17">
        <v>8551</v>
      </c>
      <c r="H24" s="17">
        <v>15488</v>
      </c>
      <c r="I24" s="17">
        <v>17669</v>
      </c>
      <c r="J24" s="17">
        <v>7644</v>
      </c>
      <c r="K24" s="18">
        <v>7627</v>
      </c>
      <c r="L24" s="24"/>
    </row>
    <row r="25" spans="1:22" ht="15.75" customHeight="1" x14ac:dyDescent="0.2">
      <c r="A25" s="19">
        <v>2021</v>
      </c>
      <c r="B25" s="17">
        <v>522869</v>
      </c>
      <c r="C25" s="17">
        <v>97923</v>
      </c>
      <c r="D25" s="17">
        <v>20253</v>
      </c>
      <c r="E25" s="17">
        <v>19512</v>
      </c>
      <c r="F25" s="17">
        <v>10024</v>
      </c>
      <c r="G25" s="17">
        <v>9004</v>
      </c>
      <c r="H25" s="17">
        <v>16488</v>
      </c>
      <c r="I25" s="17">
        <v>18854</v>
      </c>
      <c r="J25" s="17">
        <v>8000</v>
      </c>
      <c r="K25" s="18">
        <v>8008</v>
      </c>
      <c r="L25" s="24"/>
    </row>
    <row r="26" spans="1:22" ht="6.75" customHeight="1" x14ac:dyDescent="0.2">
      <c r="B26" s="20"/>
      <c r="C26" s="20"/>
      <c r="D26" s="20"/>
      <c r="E26" s="20"/>
      <c r="F26" s="20"/>
      <c r="G26" s="20"/>
      <c r="H26" s="20"/>
      <c r="I26" s="20"/>
      <c r="J26" s="20"/>
      <c r="K26" s="20"/>
      <c r="L26" s="24"/>
    </row>
    <row r="27" spans="1:22" ht="36.75" customHeight="1" x14ac:dyDescent="0.2">
      <c r="A27" s="403" t="s">
        <v>272</v>
      </c>
      <c r="B27" s="403"/>
      <c r="C27" s="403"/>
      <c r="D27" s="403"/>
      <c r="E27" s="403"/>
      <c r="F27" s="404" t="s">
        <v>273</v>
      </c>
      <c r="G27" s="404"/>
      <c r="H27" s="404"/>
      <c r="I27" s="404"/>
      <c r="J27" s="404"/>
      <c r="K27" s="404"/>
      <c r="L27" s="24"/>
    </row>
    <row r="28" spans="1:22" ht="10.5" customHeight="1" x14ac:dyDescent="0.2">
      <c r="B28" s="111"/>
      <c r="C28" s="111"/>
      <c r="D28" s="111"/>
      <c r="E28" s="111"/>
      <c r="F28" s="111"/>
      <c r="G28" s="111"/>
      <c r="H28" s="111"/>
      <c r="I28" s="111"/>
      <c r="J28" s="111"/>
      <c r="K28" s="111"/>
    </row>
    <row r="29" spans="1:22" s="22" customFormat="1" ht="13.5" customHeight="1" x14ac:dyDescent="0.2">
      <c r="A29" s="343" t="s">
        <v>479</v>
      </c>
      <c r="B29" s="343"/>
      <c r="C29" s="343"/>
      <c r="D29" s="343"/>
      <c r="E29" s="343"/>
      <c r="F29" s="343"/>
      <c r="G29" s="343"/>
      <c r="H29" s="343"/>
      <c r="I29" s="343"/>
      <c r="J29" s="343"/>
      <c r="K29" s="343"/>
      <c r="M29" s="60"/>
    </row>
    <row r="30" spans="1:22" ht="15" x14ac:dyDescent="0.25">
      <c r="A30" s="330" t="s">
        <v>409</v>
      </c>
      <c r="B30" s="330"/>
      <c r="C30" s="330"/>
      <c r="D30" s="330"/>
      <c r="E30" s="330"/>
      <c r="F30" s="330"/>
      <c r="G30" s="330"/>
      <c r="H30" s="330"/>
      <c r="I30" s="330"/>
      <c r="J30" s="330"/>
      <c r="K30" s="330"/>
      <c r="M30" s="112"/>
    </row>
    <row r="32" spans="1:22" ht="15" x14ac:dyDescent="0.25">
      <c r="V32" s="112"/>
    </row>
  </sheetData>
  <mergeCells count="20">
    <mergeCell ref="A30:K30"/>
    <mergeCell ref="J10:K11"/>
    <mergeCell ref="A11:A13"/>
    <mergeCell ref="B11:C11"/>
    <mergeCell ref="D11:E11"/>
    <mergeCell ref="F11:G11"/>
    <mergeCell ref="H11:I11"/>
    <mergeCell ref="A6:A10"/>
    <mergeCell ref="B6:E9"/>
    <mergeCell ref="F6:K7"/>
    <mergeCell ref="F8:I8"/>
    <mergeCell ref="J8:K9"/>
    <mergeCell ref="F9:I9"/>
    <mergeCell ref="B10:C10"/>
    <mergeCell ref="D10:E10"/>
    <mergeCell ref="F10:G10"/>
    <mergeCell ref="H10:I10"/>
    <mergeCell ref="A27:E27"/>
    <mergeCell ref="F27:K27"/>
    <mergeCell ref="A29:K29"/>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Zeros="0" view="pageBreakPreview" zoomScaleNormal="100" zoomScaleSheetLayoutView="100" workbookViewId="0"/>
  </sheetViews>
  <sheetFormatPr defaultColWidth="9.140625" defaultRowHeight="12.75" x14ac:dyDescent="0.2"/>
  <cols>
    <col min="1" max="1" width="12.85546875" style="61" customWidth="1"/>
    <col min="2" max="9" width="9" style="61" customWidth="1"/>
    <col min="10" max="16384" width="9.140625" style="22"/>
  </cols>
  <sheetData>
    <row r="1" spans="1:11" ht="15" customHeight="1" x14ac:dyDescent="0.25">
      <c r="A1" s="1" t="s">
        <v>0</v>
      </c>
      <c r="B1" s="1"/>
      <c r="C1" s="1"/>
      <c r="D1" s="2"/>
      <c r="E1" s="2"/>
      <c r="F1" s="2"/>
      <c r="G1" s="3"/>
      <c r="H1" s="3"/>
      <c r="I1" s="4" t="s">
        <v>1</v>
      </c>
      <c r="K1" s="180" t="s">
        <v>424</v>
      </c>
    </row>
    <row r="2" spans="1:11" ht="9" customHeight="1" x14ac:dyDescent="0.2">
      <c r="A2" s="1"/>
      <c r="B2" s="1"/>
      <c r="C2" s="1"/>
      <c r="D2" s="2"/>
      <c r="E2" s="2"/>
      <c r="F2" s="2"/>
      <c r="G2" s="3"/>
      <c r="H2" s="3"/>
      <c r="I2" s="4"/>
    </row>
    <row r="3" spans="1:11" ht="15" customHeight="1" x14ac:dyDescent="0.2">
      <c r="A3" s="26" t="s">
        <v>437</v>
      </c>
      <c r="B3" s="26"/>
      <c r="C3" s="26"/>
      <c r="D3" s="27"/>
      <c r="E3" s="27"/>
      <c r="F3" s="27"/>
      <c r="G3" s="27"/>
      <c r="K3" s="62"/>
    </row>
    <row r="4" spans="1:11" ht="15" customHeight="1" x14ac:dyDescent="0.2">
      <c r="A4" s="166" t="s">
        <v>438</v>
      </c>
      <c r="B4" s="293"/>
      <c r="C4" s="293"/>
      <c r="D4" s="29"/>
      <c r="E4" s="29"/>
      <c r="F4" s="29"/>
      <c r="G4" s="29"/>
      <c r="K4" s="60"/>
    </row>
    <row r="5" spans="1:11" ht="15" customHeight="1" thickBot="1" x14ac:dyDescent="0.25">
      <c r="A5" s="30" t="s">
        <v>4</v>
      </c>
      <c r="B5" s="30"/>
      <c r="C5" s="30"/>
      <c r="D5" s="29"/>
      <c r="E5" s="29"/>
      <c r="F5" s="29"/>
      <c r="I5" s="31" t="s">
        <v>5</v>
      </c>
      <c r="K5" s="32"/>
    </row>
    <row r="6" spans="1:11" ht="15" customHeight="1" x14ac:dyDescent="0.2">
      <c r="A6" s="332" t="s">
        <v>75</v>
      </c>
      <c r="B6" s="331" t="s">
        <v>76</v>
      </c>
      <c r="C6" s="376"/>
      <c r="D6" s="376"/>
      <c r="E6" s="376"/>
      <c r="F6" s="376"/>
      <c r="G6" s="332"/>
      <c r="H6" s="331" t="s">
        <v>77</v>
      </c>
      <c r="I6" s="376"/>
    </row>
    <row r="7" spans="1:11" ht="12.75" customHeight="1" x14ac:dyDescent="0.2">
      <c r="A7" s="334"/>
      <c r="B7" s="389" t="s">
        <v>28</v>
      </c>
      <c r="C7" s="391"/>
      <c r="D7" s="389" t="s">
        <v>71</v>
      </c>
      <c r="E7" s="391"/>
      <c r="F7" s="389" t="s">
        <v>78</v>
      </c>
      <c r="G7" s="391"/>
      <c r="H7" s="419" t="s">
        <v>79</v>
      </c>
      <c r="I7" s="420"/>
    </row>
    <row r="8" spans="1:11" ht="12.75" customHeight="1" x14ac:dyDescent="0.2">
      <c r="A8" s="334"/>
      <c r="B8" s="338" t="s">
        <v>34</v>
      </c>
      <c r="C8" s="340"/>
      <c r="D8" s="338" t="s">
        <v>73</v>
      </c>
      <c r="E8" s="340"/>
      <c r="F8" s="338" t="s">
        <v>80</v>
      </c>
      <c r="G8" s="340"/>
      <c r="H8" s="338"/>
      <c r="I8" s="340"/>
    </row>
    <row r="9" spans="1:11" ht="12.75" customHeight="1" x14ac:dyDescent="0.2">
      <c r="A9" s="386" t="s">
        <v>41</v>
      </c>
      <c r="B9" s="267" t="s">
        <v>15</v>
      </c>
      <c r="C9" s="268" t="s">
        <v>16</v>
      </c>
      <c r="D9" s="267" t="s">
        <v>15</v>
      </c>
      <c r="E9" s="268" t="s">
        <v>16</v>
      </c>
      <c r="F9" s="267" t="s">
        <v>15</v>
      </c>
      <c r="G9" s="268" t="s">
        <v>16</v>
      </c>
      <c r="H9" s="267" t="s">
        <v>15</v>
      </c>
      <c r="I9" s="266" t="s">
        <v>16</v>
      </c>
    </row>
    <row r="10" spans="1:11" ht="12.75" customHeight="1" thickBot="1" x14ac:dyDescent="0.25">
      <c r="A10" s="387"/>
      <c r="B10" s="11" t="s">
        <v>17</v>
      </c>
      <c r="C10" s="12" t="s">
        <v>18</v>
      </c>
      <c r="D10" s="11" t="s">
        <v>17</v>
      </c>
      <c r="E10" s="12" t="s">
        <v>18</v>
      </c>
      <c r="F10" s="11" t="s">
        <v>17</v>
      </c>
      <c r="G10" s="12" t="s">
        <v>18</v>
      </c>
      <c r="H10" s="11" t="s">
        <v>17</v>
      </c>
      <c r="I10" s="14" t="s">
        <v>18</v>
      </c>
    </row>
    <row r="11" spans="1:11" ht="12" customHeight="1" x14ac:dyDescent="0.2">
      <c r="A11" s="294" t="s">
        <v>81</v>
      </c>
      <c r="B11" s="295" t="s">
        <v>82</v>
      </c>
      <c r="C11" s="295" t="s">
        <v>82</v>
      </c>
      <c r="D11" s="295" t="s">
        <v>82</v>
      </c>
      <c r="E11" s="295" t="s">
        <v>82</v>
      </c>
      <c r="F11" s="295" t="s">
        <v>82</v>
      </c>
      <c r="G11" s="295" t="s">
        <v>82</v>
      </c>
      <c r="H11" s="296">
        <v>14597</v>
      </c>
      <c r="I11" s="297">
        <v>15167</v>
      </c>
      <c r="J11" s="63"/>
    </row>
    <row r="12" spans="1:11" ht="12" customHeight="1" x14ac:dyDescent="0.2">
      <c r="A12" s="66" t="s">
        <v>83</v>
      </c>
      <c r="B12" s="35">
        <v>3</v>
      </c>
      <c r="C12" s="298" t="s">
        <v>82</v>
      </c>
      <c r="D12" s="33">
        <v>3</v>
      </c>
      <c r="E12" s="298" t="s">
        <v>82</v>
      </c>
      <c r="F12" s="298" t="s">
        <v>82</v>
      </c>
      <c r="G12" s="298" t="s">
        <v>82</v>
      </c>
      <c r="H12" s="33">
        <v>5041</v>
      </c>
      <c r="I12" s="299">
        <v>3910</v>
      </c>
      <c r="J12" s="63"/>
    </row>
    <row r="13" spans="1:11" ht="12" customHeight="1" x14ac:dyDescent="0.2">
      <c r="A13" s="66" t="s">
        <v>84</v>
      </c>
      <c r="B13" s="35">
        <v>37</v>
      </c>
      <c r="C13" s="35">
        <v>5</v>
      </c>
      <c r="D13" s="33">
        <v>36</v>
      </c>
      <c r="E13" s="33">
        <v>5</v>
      </c>
      <c r="F13" s="33">
        <v>1</v>
      </c>
      <c r="G13" s="298" t="s">
        <v>82</v>
      </c>
      <c r="H13" s="33">
        <v>615</v>
      </c>
      <c r="I13" s="299">
        <v>435</v>
      </c>
      <c r="J13" s="63"/>
    </row>
    <row r="14" spans="1:11" ht="12" customHeight="1" x14ac:dyDescent="0.2">
      <c r="A14" s="66" t="s">
        <v>85</v>
      </c>
      <c r="B14" s="35">
        <v>272</v>
      </c>
      <c r="C14" s="35">
        <v>40</v>
      </c>
      <c r="D14" s="33">
        <v>264</v>
      </c>
      <c r="E14" s="33">
        <v>39</v>
      </c>
      <c r="F14" s="33">
        <v>8</v>
      </c>
      <c r="G14" s="33">
        <v>1</v>
      </c>
      <c r="H14" s="300" t="s">
        <v>82</v>
      </c>
      <c r="I14" s="301" t="s">
        <v>82</v>
      </c>
      <c r="J14" s="63"/>
    </row>
    <row r="15" spans="1:11" ht="12" customHeight="1" x14ac:dyDescent="0.2">
      <c r="A15" s="66" t="s">
        <v>86</v>
      </c>
      <c r="B15" s="35">
        <v>867</v>
      </c>
      <c r="C15" s="35">
        <v>151</v>
      </c>
      <c r="D15" s="33">
        <v>831</v>
      </c>
      <c r="E15" s="33">
        <v>149</v>
      </c>
      <c r="F15" s="33">
        <v>36</v>
      </c>
      <c r="G15" s="33">
        <v>2</v>
      </c>
      <c r="H15" s="300" t="s">
        <v>82</v>
      </c>
      <c r="I15" s="301" t="s">
        <v>82</v>
      </c>
      <c r="J15" s="63"/>
    </row>
    <row r="16" spans="1:11" ht="12" customHeight="1" x14ac:dyDescent="0.2">
      <c r="A16" s="66" t="s">
        <v>87</v>
      </c>
      <c r="B16" s="35">
        <v>2209</v>
      </c>
      <c r="C16" s="35">
        <v>523</v>
      </c>
      <c r="D16" s="33">
        <v>2067</v>
      </c>
      <c r="E16" s="33">
        <v>498</v>
      </c>
      <c r="F16" s="33">
        <v>142</v>
      </c>
      <c r="G16" s="33">
        <v>25</v>
      </c>
      <c r="H16" s="300" t="s">
        <v>82</v>
      </c>
      <c r="I16" s="301" t="s">
        <v>82</v>
      </c>
      <c r="J16" s="63"/>
    </row>
    <row r="17" spans="1:11" ht="12" customHeight="1" x14ac:dyDescent="0.2">
      <c r="A17" s="66" t="s">
        <v>88</v>
      </c>
      <c r="B17" s="35">
        <v>3768</v>
      </c>
      <c r="C17" s="35">
        <v>1040</v>
      </c>
      <c r="D17" s="33">
        <v>3412</v>
      </c>
      <c r="E17" s="33">
        <v>983</v>
      </c>
      <c r="F17" s="33">
        <v>356</v>
      </c>
      <c r="G17" s="33">
        <v>57</v>
      </c>
      <c r="H17" s="300" t="s">
        <v>82</v>
      </c>
      <c r="I17" s="301" t="s">
        <v>82</v>
      </c>
      <c r="J17" s="63"/>
    </row>
    <row r="18" spans="1:11" ht="12" customHeight="1" x14ac:dyDescent="0.2">
      <c r="A18" s="66" t="s">
        <v>89</v>
      </c>
      <c r="B18" s="35">
        <v>3517</v>
      </c>
      <c r="C18" s="35">
        <v>1031</v>
      </c>
      <c r="D18" s="33">
        <v>2901</v>
      </c>
      <c r="E18" s="33">
        <v>935</v>
      </c>
      <c r="F18" s="33">
        <v>616</v>
      </c>
      <c r="G18" s="33">
        <v>96</v>
      </c>
      <c r="H18" s="300" t="s">
        <v>82</v>
      </c>
      <c r="I18" s="301" t="s">
        <v>82</v>
      </c>
      <c r="J18" s="63"/>
    </row>
    <row r="19" spans="1:11" ht="12" customHeight="1" x14ac:dyDescent="0.2">
      <c r="A19" s="66" t="s">
        <v>90</v>
      </c>
      <c r="B19" s="35">
        <v>5596</v>
      </c>
      <c r="C19" s="35">
        <v>1045</v>
      </c>
      <c r="D19" s="33">
        <v>4072</v>
      </c>
      <c r="E19" s="33">
        <v>787</v>
      </c>
      <c r="F19" s="33">
        <v>1524</v>
      </c>
      <c r="G19" s="33">
        <v>258</v>
      </c>
      <c r="H19" s="300" t="s">
        <v>82</v>
      </c>
      <c r="I19" s="301" t="s">
        <v>82</v>
      </c>
      <c r="J19" s="63"/>
    </row>
    <row r="20" spans="1:11" ht="12" customHeight="1" x14ac:dyDescent="0.2">
      <c r="A20" s="66" t="s">
        <v>43</v>
      </c>
      <c r="B20" s="35">
        <v>19909</v>
      </c>
      <c r="C20" s="35">
        <v>3551</v>
      </c>
      <c r="D20" s="33">
        <v>3611</v>
      </c>
      <c r="E20" s="33">
        <v>1329</v>
      </c>
      <c r="F20" s="33">
        <v>16298</v>
      </c>
      <c r="G20" s="33">
        <v>2222</v>
      </c>
      <c r="H20" s="300" t="s">
        <v>82</v>
      </c>
      <c r="I20" s="301" t="s">
        <v>82</v>
      </c>
      <c r="J20" s="63"/>
    </row>
    <row r="21" spans="1:11" ht="12" customHeight="1" x14ac:dyDescent="0.2">
      <c r="A21" s="66" t="s">
        <v>44</v>
      </c>
      <c r="B21" s="35">
        <v>58434</v>
      </c>
      <c r="C21" s="35">
        <v>11344</v>
      </c>
      <c r="D21" s="33">
        <v>907</v>
      </c>
      <c r="E21" s="33">
        <v>152</v>
      </c>
      <c r="F21" s="33">
        <v>57527</v>
      </c>
      <c r="G21" s="33">
        <v>11192</v>
      </c>
      <c r="H21" s="300" t="s">
        <v>82</v>
      </c>
      <c r="I21" s="301" t="s">
        <v>82</v>
      </c>
      <c r="J21" s="63"/>
    </row>
    <row r="22" spans="1:11" ht="12" customHeight="1" x14ac:dyDescent="0.2">
      <c r="A22" s="66" t="s">
        <v>45</v>
      </c>
      <c r="B22" s="35">
        <v>98347</v>
      </c>
      <c r="C22" s="35">
        <v>19453</v>
      </c>
      <c r="D22" s="33">
        <v>549</v>
      </c>
      <c r="E22" s="33">
        <v>40</v>
      </c>
      <c r="F22" s="33">
        <v>97798</v>
      </c>
      <c r="G22" s="33">
        <v>19413</v>
      </c>
      <c r="H22" s="300" t="s">
        <v>82</v>
      </c>
      <c r="I22" s="301" t="s">
        <v>82</v>
      </c>
      <c r="J22" s="63"/>
    </row>
    <row r="23" spans="1:11" ht="12" customHeight="1" x14ac:dyDescent="0.2">
      <c r="A23" s="66" t="s">
        <v>46</v>
      </c>
      <c r="B23" s="35">
        <v>116071</v>
      </c>
      <c r="C23" s="35">
        <v>21559</v>
      </c>
      <c r="D23" s="33">
        <v>404</v>
      </c>
      <c r="E23" s="33">
        <v>18</v>
      </c>
      <c r="F23" s="33">
        <v>115667</v>
      </c>
      <c r="G23" s="33">
        <v>21541</v>
      </c>
      <c r="H23" s="300" t="s">
        <v>82</v>
      </c>
      <c r="I23" s="301" t="s">
        <v>82</v>
      </c>
      <c r="J23" s="63"/>
    </row>
    <row r="24" spans="1:11" ht="12" customHeight="1" x14ac:dyDescent="0.2">
      <c r="A24" s="66" t="s">
        <v>47</v>
      </c>
      <c r="B24" s="35">
        <v>100103</v>
      </c>
      <c r="C24" s="35">
        <v>18057</v>
      </c>
      <c r="D24" s="33">
        <v>481</v>
      </c>
      <c r="E24" s="33">
        <v>12</v>
      </c>
      <c r="F24" s="33">
        <v>99622</v>
      </c>
      <c r="G24" s="33">
        <v>18045</v>
      </c>
      <c r="H24" s="300" t="s">
        <v>82</v>
      </c>
      <c r="I24" s="301" t="s">
        <v>82</v>
      </c>
      <c r="J24" s="63"/>
    </row>
    <row r="25" spans="1:11" ht="12" customHeight="1" x14ac:dyDescent="0.2">
      <c r="A25" s="66" t="s">
        <v>48</v>
      </c>
      <c r="B25" s="35">
        <v>71239</v>
      </c>
      <c r="C25" s="35">
        <v>12547</v>
      </c>
      <c r="D25" s="33">
        <v>444</v>
      </c>
      <c r="E25" s="33">
        <v>5</v>
      </c>
      <c r="F25" s="33">
        <v>70795</v>
      </c>
      <c r="G25" s="33">
        <v>12542</v>
      </c>
      <c r="H25" s="300" t="s">
        <v>82</v>
      </c>
      <c r="I25" s="301" t="s">
        <v>82</v>
      </c>
      <c r="J25" s="63"/>
    </row>
    <row r="26" spans="1:11" ht="12" customHeight="1" x14ac:dyDescent="0.2">
      <c r="A26" s="66" t="s">
        <v>49</v>
      </c>
      <c r="B26" s="35">
        <v>42497</v>
      </c>
      <c r="C26" s="35">
        <v>7577</v>
      </c>
      <c r="D26" s="33">
        <v>475</v>
      </c>
      <c r="E26" s="33">
        <v>4</v>
      </c>
      <c r="F26" s="33">
        <v>42022</v>
      </c>
      <c r="G26" s="33">
        <v>7573</v>
      </c>
      <c r="H26" s="300" t="s">
        <v>82</v>
      </c>
      <c r="I26" s="301" t="s">
        <v>82</v>
      </c>
      <c r="J26" s="63"/>
    </row>
    <row r="27" spans="1:11" ht="14.25" customHeight="1" x14ac:dyDescent="0.2">
      <c r="A27" s="66" t="s">
        <v>91</v>
      </c>
      <c r="B27" s="35">
        <v>522869</v>
      </c>
      <c r="C27" s="35">
        <v>97923</v>
      </c>
      <c r="D27" s="302">
        <v>20457</v>
      </c>
      <c r="E27" s="302">
        <v>4956</v>
      </c>
      <c r="F27" s="35">
        <v>502412</v>
      </c>
      <c r="G27" s="35">
        <v>92967</v>
      </c>
      <c r="H27" s="303">
        <v>20253</v>
      </c>
      <c r="I27" s="304">
        <v>19512</v>
      </c>
      <c r="J27" s="63"/>
    </row>
    <row r="28" spans="1:11" ht="23.25" customHeight="1" x14ac:dyDescent="0.2">
      <c r="A28" s="289" t="s">
        <v>92</v>
      </c>
      <c r="B28" s="305">
        <v>77</v>
      </c>
      <c r="C28" s="305">
        <v>77</v>
      </c>
      <c r="D28" s="306">
        <v>56</v>
      </c>
      <c r="E28" s="306">
        <v>54</v>
      </c>
      <c r="F28" s="37">
        <v>78</v>
      </c>
      <c r="G28" s="37">
        <v>78</v>
      </c>
      <c r="H28" s="307">
        <v>16</v>
      </c>
      <c r="I28" s="308">
        <v>15</v>
      </c>
      <c r="J28" s="63"/>
    </row>
    <row r="29" spans="1:11" ht="9" customHeight="1" x14ac:dyDescent="0.2">
      <c r="A29" s="290"/>
      <c r="B29" s="290"/>
      <c r="C29" s="290"/>
      <c r="D29" s="41"/>
      <c r="E29" s="41"/>
      <c r="F29" s="40"/>
      <c r="G29" s="41"/>
      <c r="H29" s="40"/>
      <c r="I29" s="41"/>
    </row>
    <row r="30" spans="1:11" ht="15" customHeight="1" x14ac:dyDescent="0.2">
      <c r="A30" s="26" t="s">
        <v>439</v>
      </c>
      <c r="B30" s="26"/>
      <c r="C30" s="26"/>
      <c r="D30" s="27"/>
      <c r="E30" s="27"/>
      <c r="F30" s="27"/>
      <c r="G30" s="27"/>
      <c r="H30" s="64"/>
      <c r="I30" s="64"/>
      <c r="K30" s="62"/>
    </row>
    <row r="31" spans="1:11" ht="15" customHeight="1" x14ac:dyDescent="0.2">
      <c r="A31" s="166" t="s">
        <v>440</v>
      </c>
      <c r="B31" s="293"/>
      <c r="C31" s="293"/>
      <c r="D31" s="29"/>
      <c r="E31" s="29"/>
      <c r="F31" s="29"/>
      <c r="G31" s="29"/>
      <c r="H31" s="64"/>
      <c r="I31" s="64"/>
    </row>
    <row r="32" spans="1:11" ht="15" customHeight="1" thickBot="1" x14ac:dyDescent="0.25">
      <c r="A32" s="30" t="s">
        <v>4</v>
      </c>
      <c r="B32" s="30"/>
      <c r="C32" s="30"/>
      <c r="D32" s="29"/>
      <c r="E32" s="29"/>
      <c r="F32" s="29"/>
      <c r="H32" s="64"/>
      <c r="I32" s="65" t="s">
        <v>5</v>
      </c>
    </row>
    <row r="33" spans="1:10" ht="15" customHeight="1" x14ac:dyDescent="0.2">
      <c r="A33" s="332" t="s">
        <v>53</v>
      </c>
      <c r="B33" s="331" t="s">
        <v>76</v>
      </c>
      <c r="C33" s="376"/>
      <c r="D33" s="376"/>
      <c r="E33" s="376"/>
      <c r="F33" s="376"/>
      <c r="G33" s="332"/>
      <c r="H33" s="331" t="s">
        <v>77</v>
      </c>
      <c r="I33" s="376"/>
    </row>
    <row r="34" spans="1:10" ht="12.75" customHeight="1" x14ac:dyDescent="0.2">
      <c r="A34" s="334"/>
      <c r="B34" s="389" t="s">
        <v>28</v>
      </c>
      <c r="C34" s="391"/>
      <c r="D34" s="389" t="s">
        <v>71</v>
      </c>
      <c r="E34" s="391"/>
      <c r="F34" s="389" t="s">
        <v>72</v>
      </c>
      <c r="G34" s="391"/>
      <c r="H34" s="419" t="s">
        <v>79</v>
      </c>
      <c r="I34" s="420"/>
    </row>
    <row r="35" spans="1:10" ht="12.75" customHeight="1" x14ac:dyDescent="0.2">
      <c r="A35" s="386" t="s">
        <v>54</v>
      </c>
      <c r="B35" s="338" t="s">
        <v>34</v>
      </c>
      <c r="C35" s="340"/>
      <c r="D35" s="338" t="s">
        <v>73</v>
      </c>
      <c r="E35" s="340"/>
      <c r="F35" s="338" t="s">
        <v>74</v>
      </c>
      <c r="G35" s="340"/>
      <c r="H35" s="338"/>
      <c r="I35" s="340"/>
    </row>
    <row r="36" spans="1:10" ht="12.75" customHeight="1" x14ac:dyDescent="0.2">
      <c r="A36" s="386"/>
      <c r="B36" s="267" t="s">
        <v>15</v>
      </c>
      <c r="C36" s="268" t="s">
        <v>16</v>
      </c>
      <c r="D36" s="267" t="s">
        <v>15</v>
      </c>
      <c r="E36" s="268" t="s">
        <v>16</v>
      </c>
      <c r="F36" s="267" t="s">
        <v>15</v>
      </c>
      <c r="G36" s="268" t="s">
        <v>16</v>
      </c>
      <c r="H36" s="267" t="s">
        <v>15</v>
      </c>
      <c r="I36" s="266" t="s">
        <v>16</v>
      </c>
    </row>
    <row r="37" spans="1:10" ht="12.75" customHeight="1" thickBot="1" x14ac:dyDescent="0.25">
      <c r="A37" s="387"/>
      <c r="B37" s="11" t="s">
        <v>17</v>
      </c>
      <c r="C37" s="12" t="s">
        <v>18</v>
      </c>
      <c r="D37" s="11" t="s">
        <v>17</v>
      </c>
      <c r="E37" s="12" t="s">
        <v>18</v>
      </c>
      <c r="F37" s="11" t="s">
        <v>17</v>
      </c>
      <c r="G37" s="12" t="s">
        <v>18</v>
      </c>
      <c r="H37" s="11" t="s">
        <v>17</v>
      </c>
      <c r="I37" s="14" t="s">
        <v>18</v>
      </c>
    </row>
    <row r="38" spans="1:10" ht="12" customHeight="1" x14ac:dyDescent="0.2">
      <c r="A38" s="294" t="s">
        <v>93</v>
      </c>
      <c r="B38" s="309">
        <v>1745</v>
      </c>
      <c r="C38" s="309">
        <v>775</v>
      </c>
      <c r="D38" s="44">
        <v>1169</v>
      </c>
      <c r="E38" s="45">
        <v>633</v>
      </c>
      <c r="F38" s="47">
        <v>576</v>
      </c>
      <c r="G38" s="48">
        <v>142</v>
      </c>
      <c r="H38" s="44">
        <v>4433</v>
      </c>
      <c r="I38" s="49">
        <v>4394</v>
      </c>
      <c r="J38" s="63"/>
    </row>
    <row r="39" spans="1:10" ht="12" customHeight="1" x14ac:dyDescent="0.2">
      <c r="A39" s="294" t="s">
        <v>94</v>
      </c>
      <c r="B39" s="309">
        <v>1467</v>
      </c>
      <c r="C39" s="309">
        <v>562</v>
      </c>
      <c r="D39" s="44">
        <v>1065</v>
      </c>
      <c r="E39" s="46">
        <v>479</v>
      </c>
      <c r="F39" s="44">
        <v>402</v>
      </c>
      <c r="G39" s="48">
        <v>83</v>
      </c>
      <c r="H39" s="44">
        <v>4935</v>
      </c>
      <c r="I39" s="50">
        <v>4538</v>
      </c>
      <c r="J39" s="63"/>
    </row>
    <row r="40" spans="1:10" ht="12" customHeight="1" x14ac:dyDescent="0.2">
      <c r="A40" s="294" t="s">
        <v>95</v>
      </c>
      <c r="B40" s="309">
        <v>3940</v>
      </c>
      <c r="C40" s="309">
        <v>1201</v>
      </c>
      <c r="D40" s="44">
        <v>3145</v>
      </c>
      <c r="E40" s="46">
        <v>1080</v>
      </c>
      <c r="F40" s="44">
        <v>795</v>
      </c>
      <c r="G40" s="48">
        <v>121</v>
      </c>
      <c r="H40" s="44">
        <v>5114</v>
      </c>
      <c r="I40" s="50">
        <v>4800</v>
      </c>
      <c r="J40" s="63"/>
    </row>
    <row r="41" spans="1:10" ht="12" customHeight="1" x14ac:dyDescent="0.2">
      <c r="A41" s="294" t="s">
        <v>96</v>
      </c>
      <c r="B41" s="309">
        <v>6578</v>
      </c>
      <c r="C41" s="309">
        <v>1534</v>
      </c>
      <c r="D41" s="44">
        <v>4797</v>
      </c>
      <c r="E41" s="46">
        <v>1338</v>
      </c>
      <c r="F41" s="44">
        <v>1781</v>
      </c>
      <c r="G41" s="48">
        <v>196</v>
      </c>
      <c r="H41" s="44">
        <v>3543</v>
      </c>
      <c r="I41" s="50">
        <v>3536</v>
      </c>
      <c r="J41" s="63"/>
    </row>
    <row r="42" spans="1:10" ht="12" customHeight="1" x14ac:dyDescent="0.2">
      <c r="A42" s="294" t="s">
        <v>55</v>
      </c>
      <c r="B42" s="309">
        <v>8231</v>
      </c>
      <c r="C42" s="309">
        <v>1216</v>
      </c>
      <c r="D42" s="44">
        <v>4644</v>
      </c>
      <c r="E42" s="46">
        <v>889</v>
      </c>
      <c r="F42" s="44">
        <v>3587</v>
      </c>
      <c r="G42" s="48">
        <v>327</v>
      </c>
      <c r="H42" s="44">
        <v>1243</v>
      </c>
      <c r="I42" s="50">
        <v>1250</v>
      </c>
      <c r="J42" s="63"/>
    </row>
    <row r="43" spans="1:10" ht="12" customHeight="1" x14ac:dyDescent="0.2">
      <c r="A43" s="66" t="s">
        <v>56</v>
      </c>
      <c r="B43" s="309">
        <v>9873</v>
      </c>
      <c r="C43" s="309">
        <v>843</v>
      </c>
      <c r="D43" s="44">
        <v>3188</v>
      </c>
      <c r="E43" s="46">
        <v>384</v>
      </c>
      <c r="F43" s="44">
        <v>6685</v>
      </c>
      <c r="G43" s="48">
        <v>459</v>
      </c>
      <c r="H43" s="44">
        <v>420</v>
      </c>
      <c r="I43" s="50">
        <v>435</v>
      </c>
      <c r="J43" s="63"/>
    </row>
    <row r="44" spans="1:10" ht="12" customHeight="1" x14ac:dyDescent="0.2">
      <c r="A44" s="66" t="s">
        <v>57</v>
      </c>
      <c r="B44" s="309">
        <v>14871</v>
      </c>
      <c r="C44" s="309">
        <v>794</v>
      </c>
      <c r="D44" s="44">
        <v>1167</v>
      </c>
      <c r="E44" s="46">
        <v>80</v>
      </c>
      <c r="F44" s="44">
        <v>13704</v>
      </c>
      <c r="G44" s="48">
        <v>714</v>
      </c>
      <c r="H44" s="44">
        <v>227</v>
      </c>
      <c r="I44" s="50">
        <v>205</v>
      </c>
      <c r="J44" s="63"/>
    </row>
    <row r="45" spans="1:10" ht="12" customHeight="1" x14ac:dyDescent="0.2">
      <c r="A45" s="66" t="s">
        <v>58</v>
      </c>
      <c r="B45" s="309">
        <v>31068</v>
      </c>
      <c r="C45" s="309">
        <v>1287</v>
      </c>
      <c r="D45" s="44">
        <v>614</v>
      </c>
      <c r="E45" s="46">
        <v>29</v>
      </c>
      <c r="F45" s="44">
        <v>30454</v>
      </c>
      <c r="G45" s="48">
        <v>1258</v>
      </c>
      <c r="H45" s="44">
        <v>139</v>
      </c>
      <c r="I45" s="50">
        <v>134</v>
      </c>
      <c r="J45" s="63"/>
    </row>
    <row r="46" spans="1:10" ht="12" customHeight="1" x14ac:dyDescent="0.2">
      <c r="A46" s="66" t="s">
        <v>59</v>
      </c>
      <c r="B46" s="309">
        <v>62586</v>
      </c>
      <c r="C46" s="309">
        <v>2466</v>
      </c>
      <c r="D46" s="44">
        <v>320</v>
      </c>
      <c r="E46" s="51">
        <v>15</v>
      </c>
      <c r="F46" s="44">
        <v>62266</v>
      </c>
      <c r="G46" s="48">
        <v>2451</v>
      </c>
      <c r="H46" s="44">
        <v>81</v>
      </c>
      <c r="I46" s="48">
        <v>87</v>
      </c>
      <c r="J46" s="63"/>
    </row>
    <row r="47" spans="1:10" ht="12" customHeight="1" x14ac:dyDescent="0.2">
      <c r="A47" s="66" t="s">
        <v>60</v>
      </c>
      <c r="B47" s="309">
        <v>97940</v>
      </c>
      <c r="C47" s="309">
        <v>5047</v>
      </c>
      <c r="D47" s="44">
        <v>111</v>
      </c>
      <c r="E47" s="51">
        <v>13</v>
      </c>
      <c r="F47" s="44">
        <v>97829</v>
      </c>
      <c r="G47" s="48">
        <v>5034</v>
      </c>
      <c r="H47" s="44">
        <v>49</v>
      </c>
      <c r="I47" s="48">
        <v>71</v>
      </c>
      <c r="J47" s="63"/>
    </row>
    <row r="48" spans="1:10" ht="12" customHeight="1" x14ac:dyDescent="0.2">
      <c r="A48" s="66" t="s">
        <v>61</v>
      </c>
      <c r="B48" s="309">
        <v>104705</v>
      </c>
      <c r="C48" s="309">
        <v>10260</v>
      </c>
      <c r="D48" s="44">
        <v>76</v>
      </c>
      <c r="E48" s="51">
        <v>8</v>
      </c>
      <c r="F48" s="44">
        <v>104629</v>
      </c>
      <c r="G48" s="48">
        <v>10252</v>
      </c>
      <c r="H48" s="44">
        <v>39</v>
      </c>
      <c r="I48" s="48">
        <v>25</v>
      </c>
      <c r="J48" s="63"/>
    </row>
    <row r="49" spans="1:11" ht="12" customHeight="1" x14ac:dyDescent="0.2">
      <c r="A49" s="66" t="s">
        <v>62</v>
      </c>
      <c r="B49" s="309">
        <v>73379</v>
      </c>
      <c r="C49" s="309">
        <v>15394</v>
      </c>
      <c r="D49" s="44">
        <v>49</v>
      </c>
      <c r="E49" s="51">
        <v>2</v>
      </c>
      <c r="F49" s="44">
        <v>73330</v>
      </c>
      <c r="G49" s="48">
        <v>15392</v>
      </c>
      <c r="H49" s="44">
        <v>21</v>
      </c>
      <c r="I49" s="48">
        <v>23</v>
      </c>
      <c r="J49" s="63"/>
    </row>
    <row r="50" spans="1:11" ht="12" customHeight="1" x14ac:dyDescent="0.2">
      <c r="A50" s="66" t="s">
        <v>97</v>
      </c>
      <c r="B50" s="309">
        <v>44026</v>
      </c>
      <c r="C50" s="309">
        <v>16051</v>
      </c>
      <c r="D50" s="44">
        <v>44</v>
      </c>
      <c r="E50" s="46">
        <v>1</v>
      </c>
      <c r="F50" s="44">
        <v>43982</v>
      </c>
      <c r="G50" s="48">
        <v>16050</v>
      </c>
      <c r="H50" s="44">
        <v>7</v>
      </c>
      <c r="I50" s="48">
        <v>11</v>
      </c>
      <c r="J50" s="63"/>
    </row>
    <row r="51" spans="1:11" ht="12" customHeight="1" x14ac:dyDescent="0.2">
      <c r="A51" s="66" t="s">
        <v>98</v>
      </c>
      <c r="B51" s="309">
        <v>26228</v>
      </c>
      <c r="C51" s="309">
        <v>13254</v>
      </c>
      <c r="D51" s="44">
        <v>28</v>
      </c>
      <c r="E51" s="46">
        <v>3</v>
      </c>
      <c r="F51" s="44">
        <v>26200</v>
      </c>
      <c r="G51" s="48">
        <v>13251</v>
      </c>
      <c r="H51" s="300" t="s">
        <v>82</v>
      </c>
      <c r="I51" s="50">
        <v>1</v>
      </c>
      <c r="J51" s="63"/>
    </row>
    <row r="52" spans="1:11" ht="12" customHeight="1" x14ac:dyDescent="0.2">
      <c r="A52" s="66" t="s">
        <v>99</v>
      </c>
      <c r="B52" s="309">
        <v>15484</v>
      </c>
      <c r="C52" s="309">
        <v>10028</v>
      </c>
      <c r="D52" s="44">
        <v>18</v>
      </c>
      <c r="E52" s="46">
        <v>1</v>
      </c>
      <c r="F52" s="44">
        <v>15466</v>
      </c>
      <c r="G52" s="48">
        <v>10027</v>
      </c>
      <c r="H52" s="300" t="s">
        <v>82</v>
      </c>
      <c r="I52" s="50">
        <v>1</v>
      </c>
      <c r="J52" s="63"/>
    </row>
    <row r="53" spans="1:11" ht="12" customHeight="1" x14ac:dyDescent="0.2">
      <c r="A53" s="66" t="s">
        <v>100</v>
      </c>
      <c r="B53" s="309">
        <v>8375</v>
      </c>
      <c r="C53" s="309">
        <v>7066</v>
      </c>
      <c r="D53" s="44">
        <v>13</v>
      </c>
      <c r="E53" s="46">
        <v>1</v>
      </c>
      <c r="F53" s="44">
        <v>8362</v>
      </c>
      <c r="G53" s="48">
        <v>7065</v>
      </c>
      <c r="H53" s="44">
        <v>1</v>
      </c>
      <c r="I53" s="301" t="s">
        <v>82</v>
      </c>
      <c r="J53" s="63"/>
    </row>
    <row r="54" spans="1:11" ht="12" customHeight="1" x14ac:dyDescent="0.2">
      <c r="A54" s="66" t="s">
        <v>101</v>
      </c>
      <c r="B54" s="309">
        <v>4311</v>
      </c>
      <c r="C54" s="309">
        <v>4422</v>
      </c>
      <c r="D54" s="44">
        <v>4</v>
      </c>
      <c r="E54" s="300" t="s">
        <v>82</v>
      </c>
      <c r="F54" s="44">
        <v>4307</v>
      </c>
      <c r="G54" s="48">
        <v>4422</v>
      </c>
      <c r="H54" s="300" t="s">
        <v>82</v>
      </c>
      <c r="I54" s="301" t="s">
        <v>82</v>
      </c>
      <c r="J54" s="63"/>
    </row>
    <row r="55" spans="1:11" ht="12" customHeight="1" x14ac:dyDescent="0.2">
      <c r="A55" s="66" t="s">
        <v>102</v>
      </c>
      <c r="B55" s="309">
        <v>8062</v>
      </c>
      <c r="C55" s="309">
        <v>5723</v>
      </c>
      <c r="D55" s="44">
        <v>5</v>
      </c>
      <c r="E55" s="300" t="s">
        <v>82</v>
      </c>
      <c r="F55" s="44">
        <v>8057</v>
      </c>
      <c r="G55" s="48">
        <v>5723</v>
      </c>
      <c r="H55" s="44">
        <v>1</v>
      </c>
      <c r="I55" s="50">
        <v>1</v>
      </c>
      <c r="J55" s="63"/>
    </row>
    <row r="56" spans="1:11" ht="6.75" customHeight="1" x14ac:dyDescent="0.2">
      <c r="A56" s="237"/>
      <c r="B56" s="237"/>
      <c r="C56" s="237"/>
      <c r="D56" s="59"/>
      <c r="E56" s="48"/>
      <c r="F56" s="59"/>
      <c r="G56" s="48"/>
      <c r="H56" s="59"/>
      <c r="I56" s="48"/>
      <c r="J56" s="63"/>
    </row>
    <row r="57" spans="1:11" ht="33.75" customHeight="1" x14ac:dyDescent="0.2">
      <c r="A57" s="421" t="s">
        <v>414</v>
      </c>
      <c r="B57" s="421"/>
      <c r="C57" s="421"/>
      <c r="D57" s="421"/>
      <c r="E57" s="422" t="s">
        <v>103</v>
      </c>
      <c r="F57" s="422"/>
      <c r="G57" s="422"/>
      <c r="H57" s="422"/>
      <c r="I57" s="422"/>
      <c r="J57" s="310"/>
      <c r="K57" s="310"/>
    </row>
    <row r="58" spans="1:11" ht="11.25" customHeight="1" x14ac:dyDescent="0.2">
      <c r="J58" s="63"/>
    </row>
    <row r="59" spans="1:11" ht="11.25" customHeight="1" x14ac:dyDescent="0.2">
      <c r="J59" s="63"/>
    </row>
    <row r="60" spans="1:11" ht="11.25" customHeight="1" x14ac:dyDescent="0.2">
      <c r="J60" s="63"/>
    </row>
    <row r="61" spans="1:11" ht="11.25" customHeight="1" x14ac:dyDescent="0.2"/>
  </sheetData>
  <mergeCells count="24">
    <mergeCell ref="D35:E35"/>
    <mergeCell ref="F35:G35"/>
    <mergeCell ref="A57:D57"/>
    <mergeCell ref="E57:I57"/>
    <mergeCell ref="A9:A10"/>
    <mergeCell ref="A33:A34"/>
    <mergeCell ref="B33:G33"/>
    <mergeCell ref="H33:I33"/>
    <mergeCell ref="B34:C34"/>
    <mergeCell ref="D34:E34"/>
    <mergeCell ref="F34:G34"/>
    <mergeCell ref="H34:I35"/>
    <mergeCell ref="A35:A37"/>
    <mergeCell ref="B35:C35"/>
    <mergeCell ref="A6:A8"/>
    <mergeCell ref="B6:G6"/>
    <mergeCell ref="H6:I6"/>
    <mergeCell ref="B7:C7"/>
    <mergeCell ref="D7:E7"/>
    <mergeCell ref="F7:G7"/>
    <mergeCell ref="H7:I8"/>
    <mergeCell ref="B8:C8"/>
    <mergeCell ref="D8:E8"/>
    <mergeCell ref="F8:G8"/>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61358D4554D7846A9CD128AF4E3B956" ma:contentTypeVersion="13" ma:contentTypeDescription="Vytvoří nový dokument" ma:contentTypeScope="" ma:versionID="a8ccbac37ed54252e4b19f7d9d63b3c2">
  <xsd:schema xmlns:xsd="http://www.w3.org/2001/XMLSchema" xmlns:xs="http://www.w3.org/2001/XMLSchema" xmlns:p="http://schemas.microsoft.com/office/2006/metadata/properties" xmlns:ns3="bbc6acb2-2c7d-485d-971d-81a12c9ccbd7" xmlns:ns4="aa722cf2-d8a5-4b3a-9adf-e4c0cf691a31" targetNamespace="http://schemas.microsoft.com/office/2006/metadata/properties" ma:root="true" ma:fieldsID="e2cd38d7b9bc72cd74a644d912b99617" ns3:_="" ns4:_="">
    <xsd:import namespace="bbc6acb2-2c7d-485d-971d-81a12c9ccbd7"/>
    <xsd:import namespace="aa722cf2-d8a5-4b3a-9adf-e4c0cf691a3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6acb2-2c7d-485d-971d-81a12c9ccbd7"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722cf2-d8a5-4b3a-9adf-e4c0cf691a3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11D0D-10AB-4F56-8125-A37CC95E2F6B}">
  <ds:schemaRefs>
    <ds:schemaRef ds:uri="http://purl.org/dc/terms/"/>
    <ds:schemaRef ds:uri="http://schemas.openxmlformats.org/package/2006/metadata/core-properties"/>
    <ds:schemaRef ds:uri="http://purl.org/dc/dcmitype/"/>
    <ds:schemaRef ds:uri="http://www.w3.org/XML/1998/namespace"/>
    <ds:schemaRef ds:uri="http://schemas.microsoft.com/office/2006/metadata/properties"/>
    <ds:schemaRef ds:uri="http://purl.org/dc/elements/1.1/"/>
    <ds:schemaRef ds:uri="bbc6acb2-2c7d-485d-971d-81a12c9ccbd7"/>
    <ds:schemaRef ds:uri="http://schemas.microsoft.com/office/2006/documentManagement/types"/>
    <ds:schemaRef ds:uri="http://schemas.microsoft.com/office/infopath/2007/PartnerControls"/>
    <ds:schemaRef ds:uri="aa722cf2-d8a5-4b3a-9adf-e4c0cf691a31"/>
  </ds:schemaRefs>
</ds:datastoreItem>
</file>

<file path=customXml/itemProps2.xml><?xml version="1.0" encoding="utf-8"?>
<ds:datastoreItem xmlns:ds="http://schemas.openxmlformats.org/officeDocument/2006/customXml" ds:itemID="{D030F7DB-4900-4C14-95B7-4817EB6B1E42}">
  <ds:schemaRefs>
    <ds:schemaRef ds:uri="http://schemas.microsoft.com/sharepoint/v3/contenttype/forms"/>
  </ds:schemaRefs>
</ds:datastoreItem>
</file>

<file path=customXml/itemProps3.xml><?xml version="1.0" encoding="utf-8"?>
<ds:datastoreItem xmlns:ds="http://schemas.openxmlformats.org/officeDocument/2006/customXml" ds:itemID="{6FEEB026-E558-4891-A2B6-24E25F1ED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6acb2-2c7d-485d-971d-81a12c9ccbd7"/>
    <ds:schemaRef ds:uri="aa722cf2-d8a5-4b3a-9adf-e4c0cf691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17</vt:i4>
      </vt:variant>
    </vt:vector>
  </HeadingPairs>
  <TitlesOfParts>
    <vt:vector size="36" baseType="lpstr">
      <vt:lpstr>obsah</vt:lpstr>
      <vt:lpstr>5-1+g1+g2</vt:lpstr>
      <vt:lpstr>5-2+g3+g4</vt:lpstr>
      <vt:lpstr>5-3+g5+g6</vt:lpstr>
      <vt:lpstr>5-4+g7+g8</vt:lpstr>
      <vt:lpstr>5-5+g9</vt:lpstr>
      <vt:lpstr>KTG_1 </vt:lpstr>
      <vt:lpstr>5-6+g10</vt:lpstr>
      <vt:lpstr>5-7 a 5-8</vt:lpstr>
      <vt:lpstr>5-9+g11+g12</vt:lpstr>
      <vt:lpstr>5-10+g13</vt:lpstr>
      <vt:lpstr>5-11+g14+g15</vt:lpstr>
      <vt:lpstr>5-12 a 5-13</vt:lpstr>
      <vt:lpstr>5-14+g16</vt:lpstr>
      <vt:lpstr>5-15 a 5-16</vt:lpstr>
      <vt:lpstr>5-17+g17</vt:lpstr>
      <vt:lpstr>5-18+g18</vt:lpstr>
      <vt:lpstr>5-19+g19</vt:lpstr>
      <vt:lpstr>data_grafy</vt:lpstr>
      <vt:lpstr>'5-1+g1+g2'!Oblast_tisku</vt:lpstr>
      <vt:lpstr>'5-10+g13'!Oblast_tisku</vt:lpstr>
      <vt:lpstr>'5-11+g14+g15'!Oblast_tisku</vt:lpstr>
      <vt:lpstr>'5-12 a 5-13'!Oblast_tisku</vt:lpstr>
      <vt:lpstr>'5-14+g16'!Oblast_tisku</vt:lpstr>
      <vt:lpstr>'5-15 a 5-16'!Oblast_tisku</vt:lpstr>
      <vt:lpstr>'5-17+g17'!Oblast_tisku</vt:lpstr>
      <vt:lpstr>'5-18+g18'!Oblast_tisku</vt:lpstr>
      <vt:lpstr>'5-19+g19'!Oblast_tisku</vt:lpstr>
      <vt:lpstr>'5-2+g3+g4'!Oblast_tisku</vt:lpstr>
      <vt:lpstr>'5-3+g5+g6'!Oblast_tisku</vt:lpstr>
      <vt:lpstr>'5-4+g7+g8'!Oblast_tisku</vt:lpstr>
      <vt:lpstr>'5-5+g9'!Oblast_tisku</vt:lpstr>
      <vt:lpstr>'5-6+g10'!Oblast_tisku</vt:lpstr>
      <vt:lpstr>'5-7 a 5-8'!Oblast_tisku</vt:lpstr>
      <vt:lpstr>'5-9+g11+g12'!Oblast_tisku</vt:lpstr>
      <vt:lpstr>'KTG_1 '!Oblast_tisku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palivcova5849</dc:creator>
  <cp:lastModifiedBy>Vojtěch Řezanka Marek</cp:lastModifiedBy>
  <cp:lastPrinted>2022-12-13T13:01:57Z</cp:lastPrinted>
  <dcterms:created xsi:type="dcterms:W3CDTF">2021-10-12T13:10:10Z</dcterms:created>
  <dcterms:modified xsi:type="dcterms:W3CDTF">2022-12-19T10:57:20Z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0x010100D61358D4554D7846A9CD128AF4E3B956</vt:lpwstr>
  </property>
</Properties>
</file>