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4.xml" ContentType="application/vnd.openxmlformats-officedocument.drawing+xml"/>
  <Override PartName="/xl/charts/chart37.xml" ContentType="application/vnd.openxmlformats-officedocument.drawingml.chart+xml"/>
  <Override PartName="/xl/drawings/drawing25.xml" ContentType="application/vnd.openxmlformats-officedocument.drawing+xml"/>
  <Override PartName="/xl/charts/chart38.xml" ContentType="application/vnd.openxmlformats-officedocument.drawingml.chart+xml"/>
  <Override PartName="/xl/drawings/drawing26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8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0.xml" ContentType="application/vnd.openxmlformats-officedocument.drawing+xml"/>
  <Override PartName="/xl/charts/chart51.xml" ContentType="application/vnd.openxmlformats-officedocument.drawingml.chart+xml"/>
  <Override PartName="/xl/drawings/drawing31.xml" ContentType="application/vnd.openxmlformats-officedocument.drawing+xml"/>
  <Override PartName="/xl/charts/chart52.xml" ContentType="application/vnd.openxmlformats-officedocument.drawingml.chart+xml"/>
  <Override PartName="/xl/drawings/drawing32.xml" ContentType="application/vnd.openxmlformats-officedocument.drawing+xml"/>
  <Override PartName="/xl/charts/chart53.xml" ContentType="application/vnd.openxmlformats-officedocument.drawingml.chart+xml"/>
  <Override PartName="/xl/drawings/drawing33.xml" ContentType="application/vnd.openxmlformats-officedocument.drawing+xml"/>
  <Override PartName="/xl/charts/chart54.xml" ContentType="application/vnd.openxmlformats-officedocument.drawingml.chart+xml"/>
  <Override PartName="/xl/drawings/drawing34.xml" ContentType="application/vnd.openxmlformats-officedocument.drawing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UKAZATELE\Zaostřeno na ženy a muže 22\Kapitola 3\Web\"/>
    </mc:Choice>
  </mc:AlternateContent>
  <bookViews>
    <workbookView xWindow="0" yWindow="0" windowWidth="14430" windowHeight="11640" tabRatio="857"/>
  </bookViews>
  <sheets>
    <sheet name="obsah" sheetId="151" r:id="rId1"/>
    <sheet name="3-1+g1" sheetId="160" r:id="rId2"/>
    <sheet name="3-2+g2" sheetId="203" r:id="rId3"/>
    <sheet name="3-3+g3" sheetId="162" r:id="rId4"/>
    <sheet name="3-4+g4" sheetId="163" r:id="rId5"/>
    <sheet name="KTG_3-1,2" sheetId="197" r:id="rId6"/>
    <sheet name="3-5+g5" sheetId="164" r:id="rId7"/>
    <sheet name="KTG_3-3,4" sheetId="198" r:id="rId8"/>
    <sheet name="KTG_3-5,6" sheetId="199" r:id="rId9"/>
    <sheet name="3-6+g6" sheetId="165" r:id="rId10"/>
    <sheet name="3-7+g7" sheetId="166" r:id="rId11"/>
    <sheet name="3-8+g8" sheetId="167" r:id="rId12"/>
    <sheet name="3-9+g9" sheetId="168" r:id="rId13"/>
    <sheet name="3-10 +g10" sheetId="208" r:id="rId14"/>
    <sheet name="3-10+g10" sheetId="169" state="hidden" r:id="rId15"/>
    <sheet name="3-11_12" sheetId="170" r:id="rId16"/>
    <sheet name="3-13+g11" sheetId="171" r:id="rId17"/>
    <sheet name="3-14+g12" sheetId="172" r:id="rId18"/>
    <sheet name="3-15+g13" sheetId="173" r:id="rId19"/>
    <sheet name="3-16+g14" sheetId="174" r:id="rId20"/>
    <sheet name="3-17_18" sheetId="175" r:id="rId21"/>
    <sheet name="3-19+g15" sheetId="176" r:id="rId22"/>
    <sheet name="3-20+g16" sheetId="177" r:id="rId23"/>
    <sheet name="3-21+g17" sheetId="178" r:id="rId24"/>
    <sheet name="KTG_3-7,8" sheetId="200" r:id="rId25"/>
    <sheet name="3-22+g18" sheetId="179" r:id="rId26"/>
    <sheet name="3-23+g19" sheetId="180" r:id="rId27"/>
    <sheet name="3-24+g20" sheetId="181" r:id="rId28"/>
    <sheet name="3-25+g21" sheetId="182" r:id="rId29"/>
    <sheet name="3-26+g22" sheetId="183" r:id="rId30"/>
    <sheet name="3-27_28" sheetId="184" r:id="rId31"/>
    <sheet name="3-29+g23" sheetId="185" r:id="rId32"/>
    <sheet name="3-30" sheetId="202" r:id="rId33"/>
    <sheet name="3-31+g24a25" sheetId="187" r:id="rId34"/>
    <sheet name="3-32_33" sheetId="188" r:id="rId35"/>
    <sheet name="3-34+g26" sheetId="189" r:id="rId36"/>
    <sheet name="3-35" sheetId="190" r:id="rId37"/>
    <sheet name="3-36" sheetId="191" r:id="rId38"/>
    <sheet name="3-37" sheetId="192" r:id="rId39"/>
    <sheet name="3-38+g27" sheetId="193" r:id="rId40"/>
    <sheet name="3-39+g28" sheetId="194" r:id="rId41"/>
    <sheet name="3-40+g29" sheetId="195" r:id="rId42"/>
    <sheet name="3-41+g30" sheetId="196" r:id="rId43"/>
    <sheet name="Grafy" sheetId="59" r:id="rId4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42" i="59" l="1"/>
  <c r="L641" i="59"/>
  <c r="L640" i="59"/>
  <c r="L643" i="59"/>
  <c r="L639" i="59"/>
  <c r="L633" i="59"/>
  <c r="L632" i="59"/>
  <c r="L631" i="59"/>
  <c r="L630" i="59"/>
  <c r="L629" i="59"/>
  <c r="H24" i="208" l="1"/>
  <c r="H25" i="208"/>
  <c r="H26" i="208"/>
  <c r="H27" i="208"/>
  <c r="H28" i="208"/>
  <c r="H29" i="208"/>
  <c r="H30" i="208"/>
  <c r="H31" i="208"/>
  <c r="H32" i="208"/>
  <c r="H23" i="208"/>
  <c r="H12" i="208"/>
  <c r="H13" i="208"/>
  <c r="H14" i="208"/>
  <c r="H15" i="208"/>
  <c r="H16" i="208"/>
  <c r="H17" i="208"/>
  <c r="H18" i="208"/>
  <c r="H19" i="208"/>
  <c r="H20" i="208"/>
  <c r="H11" i="208"/>
  <c r="F591" i="59" l="1"/>
  <c r="G591" i="59"/>
  <c r="H591" i="59"/>
  <c r="F571" i="59"/>
  <c r="G571" i="59"/>
  <c r="H571" i="59"/>
  <c r="I547" i="59"/>
  <c r="J547" i="59"/>
  <c r="G547" i="59"/>
  <c r="F547" i="59"/>
  <c r="F524" i="59"/>
  <c r="F575" i="59"/>
  <c r="C32" i="170" l="1"/>
  <c r="C36" i="170"/>
  <c r="C40" i="170"/>
  <c r="C44" i="170"/>
  <c r="B44" i="170"/>
  <c r="B40" i="170"/>
  <c r="B36" i="170"/>
  <c r="B32" i="170"/>
  <c r="I45" i="170"/>
  <c r="H45" i="170"/>
  <c r="G45" i="170"/>
  <c r="F45" i="170"/>
  <c r="E45" i="170"/>
  <c r="D45" i="170"/>
  <c r="I41" i="170"/>
  <c r="H41" i="170"/>
  <c r="G41" i="170"/>
  <c r="F41" i="170"/>
  <c r="E41" i="170"/>
  <c r="D41" i="170"/>
  <c r="I37" i="170"/>
  <c r="H37" i="170"/>
  <c r="G37" i="170"/>
  <c r="F37" i="170"/>
  <c r="E37" i="170"/>
  <c r="D37" i="170"/>
  <c r="I33" i="170"/>
  <c r="H33" i="170"/>
  <c r="G33" i="170"/>
  <c r="F33" i="170"/>
  <c r="E33" i="170"/>
  <c r="D33" i="170"/>
  <c r="E23" i="165"/>
  <c r="E28" i="165" l="1"/>
  <c r="E18" i="165"/>
  <c r="E17" i="165"/>
  <c r="E13" i="165"/>
  <c r="E28" i="203" l="1"/>
  <c r="D28" i="203"/>
  <c r="E23" i="203"/>
  <c r="D23" i="203"/>
  <c r="E18" i="203"/>
  <c r="D18" i="203"/>
  <c r="E13" i="203"/>
  <c r="D13" i="203"/>
  <c r="I28" i="203"/>
  <c r="H28" i="203"/>
  <c r="G28" i="203"/>
  <c r="F28" i="203"/>
  <c r="C28" i="203"/>
  <c r="B28" i="203"/>
  <c r="I23" i="203"/>
  <c r="H23" i="203"/>
  <c r="G23" i="203"/>
  <c r="F23" i="203"/>
  <c r="C23" i="203"/>
  <c r="B23" i="203"/>
  <c r="I18" i="203"/>
  <c r="H18" i="203"/>
  <c r="G18" i="203"/>
  <c r="F18" i="203"/>
  <c r="C18" i="203"/>
  <c r="B18" i="203"/>
  <c r="I13" i="203"/>
  <c r="H13" i="203"/>
  <c r="G13" i="203"/>
  <c r="F13" i="203"/>
  <c r="C13" i="203"/>
  <c r="B13" i="203"/>
  <c r="F16" i="160"/>
  <c r="F520" i="59" l="1"/>
  <c r="G520" i="59"/>
  <c r="I520" i="59"/>
  <c r="J520" i="59"/>
  <c r="H55" i="59"/>
  <c r="I55" i="59"/>
  <c r="J55" i="59"/>
  <c r="K55" i="59"/>
  <c r="H29" i="59"/>
  <c r="I29" i="59"/>
  <c r="J29" i="59"/>
  <c r="K29" i="59"/>
  <c r="K8" i="59"/>
  <c r="L29" i="59" l="1"/>
  <c r="L55" i="59"/>
  <c r="G33" i="179"/>
  <c r="F33" i="179"/>
  <c r="E33" i="179"/>
  <c r="D33" i="179"/>
  <c r="C33" i="179"/>
  <c r="B33" i="179"/>
  <c r="G29" i="179"/>
  <c r="F29" i="179"/>
  <c r="E29" i="179"/>
  <c r="D29" i="179"/>
  <c r="C29" i="179"/>
  <c r="B29" i="179"/>
  <c r="G25" i="179"/>
  <c r="F25" i="179"/>
  <c r="E25" i="179"/>
  <c r="D25" i="179"/>
  <c r="C25" i="179"/>
  <c r="B25" i="179"/>
  <c r="G20" i="179"/>
  <c r="F20" i="179"/>
  <c r="E20" i="179"/>
  <c r="D20" i="179"/>
  <c r="C20" i="179"/>
  <c r="B20" i="179"/>
  <c r="G16" i="179"/>
  <c r="F16" i="179"/>
  <c r="E16" i="179"/>
  <c r="D16" i="179"/>
  <c r="C16" i="179"/>
  <c r="B16" i="179"/>
  <c r="G12" i="179"/>
  <c r="F12" i="179"/>
  <c r="E12" i="179"/>
  <c r="D12" i="179"/>
  <c r="C12" i="179"/>
  <c r="B12" i="179"/>
  <c r="G33" i="178"/>
  <c r="F33" i="178"/>
  <c r="E33" i="178"/>
  <c r="D33" i="178"/>
  <c r="C33" i="178"/>
  <c r="B33" i="178"/>
  <c r="G29" i="178"/>
  <c r="F29" i="178"/>
  <c r="E29" i="178"/>
  <c r="D29" i="178"/>
  <c r="C29" i="178"/>
  <c r="B29" i="178"/>
  <c r="G25" i="178"/>
  <c r="F25" i="178"/>
  <c r="E25" i="178"/>
  <c r="D25" i="178"/>
  <c r="C25" i="178"/>
  <c r="B25" i="178"/>
  <c r="G20" i="178"/>
  <c r="F20" i="178"/>
  <c r="E20" i="178"/>
  <c r="D20" i="178"/>
  <c r="C20" i="178"/>
  <c r="B20" i="178"/>
  <c r="G16" i="178"/>
  <c r="F16" i="178"/>
  <c r="E16" i="178"/>
  <c r="D16" i="178"/>
  <c r="C16" i="178"/>
  <c r="B16" i="178"/>
  <c r="G12" i="178"/>
  <c r="F12" i="178"/>
  <c r="E12" i="178"/>
  <c r="D12" i="178"/>
  <c r="C12" i="178"/>
  <c r="B12" i="178"/>
  <c r="G33" i="177"/>
  <c r="F33" i="177"/>
  <c r="E33" i="177"/>
  <c r="D33" i="177"/>
  <c r="E20" i="177"/>
  <c r="F20" i="177"/>
  <c r="G20" i="177"/>
  <c r="D20" i="177"/>
  <c r="G29" i="177"/>
  <c r="F29" i="177"/>
  <c r="E29" i="177"/>
  <c r="D29" i="177"/>
  <c r="C29" i="177"/>
  <c r="B29" i="177"/>
  <c r="G25" i="177"/>
  <c r="F25" i="177"/>
  <c r="E25" i="177"/>
  <c r="D25" i="177"/>
  <c r="C25" i="177"/>
  <c r="B25" i="177"/>
  <c r="G16" i="177"/>
  <c r="F16" i="177"/>
  <c r="E16" i="177"/>
  <c r="D16" i="177"/>
  <c r="C16" i="177"/>
  <c r="B16" i="177"/>
  <c r="G12" i="177"/>
  <c r="F12" i="177"/>
  <c r="E12" i="177"/>
  <c r="D12" i="177"/>
  <c r="C12" i="177"/>
  <c r="B12" i="177"/>
  <c r="G27" i="176"/>
  <c r="F27" i="176"/>
  <c r="E27" i="176"/>
  <c r="D27" i="176"/>
  <c r="C27" i="176"/>
  <c r="B27" i="176"/>
  <c r="G23" i="176"/>
  <c r="F23" i="176"/>
  <c r="E23" i="176"/>
  <c r="D23" i="176"/>
  <c r="C23" i="176"/>
  <c r="B23" i="176"/>
  <c r="G19" i="176"/>
  <c r="F19" i="176"/>
  <c r="E19" i="176"/>
  <c r="D19" i="176"/>
  <c r="C19" i="176"/>
  <c r="B19" i="176"/>
  <c r="G15" i="176"/>
  <c r="F15" i="176"/>
  <c r="E15" i="176"/>
  <c r="D15" i="176"/>
  <c r="C15" i="176"/>
  <c r="B15" i="176"/>
  <c r="C11" i="176"/>
  <c r="D11" i="176"/>
  <c r="E11" i="176"/>
  <c r="F11" i="176"/>
  <c r="G11" i="176"/>
  <c r="B11" i="176"/>
  <c r="I53" i="175"/>
  <c r="H53" i="175"/>
  <c r="G53" i="175"/>
  <c r="F53" i="175"/>
  <c r="E53" i="175"/>
  <c r="D53" i="175"/>
  <c r="C53" i="175"/>
  <c r="B53" i="175"/>
  <c r="I49" i="175"/>
  <c r="H49" i="175"/>
  <c r="G49" i="175"/>
  <c r="F49" i="175"/>
  <c r="E49" i="175"/>
  <c r="D49" i="175"/>
  <c r="C49" i="175"/>
  <c r="B49" i="175"/>
  <c r="I45" i="175"/>
  <c r="H45" i="175"/>
  <c r="G45" i="175"/>
  <c r="F45" i="175"/>
  <c r="E45" i="175"/>
  <c r="D45" i="175"/>
  <c r="C45" i="175"/>
  <c r="B45" i="175"/>
  <c r="I41" i="175"/>
  <c r="H41" i="175"/>
  <c r="G41" i="175"/>
  <c r="F41" i="175"/>
  <c r="E41" i="175"/>
  <c r="D41" i="175"/>
  <c r="C41" i="175"/>
  <c r="B41" i="175"/>
  <c r="I37" i="175"/>
  <c r="H37" i="175"/>
  <c r="G37" i="175"/>
  <c r="F37" i="175"/>
  <c r="E37" i="175"/>
  <c r="D37" i="175"/>
  <c r="C37" i="175"/>
  <c r="B37" i="175"/>
  <c r="I27" i="175"/>
  <c r="H27" i="175"/>
  <c r="G27" i="175"/>
  <c r="F27" i="175"/>
  <c r="E27" i="175"/>
  <c r="D27" i="175"/>
  <c r="C27" i="175"/>
  <c r="B27" i="175"/>
  <c r="I23" i="175"/>
  <c r="H23" i="175"/>
  <c r="G23" i="175"/>
  <c r="F23" i="175"/>
  <c r="E23" i="175"/>
  <c r="D23" i="175"/>
  <c r="C23" i="175"/>
  <c r="B23" i="175"/>
  <c r="I19" i="175"/>
  <c r="H19" i="175"/>
  <c r="G19" i="175"/>
  <c r="F19" i="175"/>
  <c r="E19" i="175"/>
  <c r="D19" i="175"/>
  <c r="C19" i="175"/>
  <c r="B19" i="175"/>
  <c r="I15" i="175"/>
  <c r="H15" i="175"/>
  <c r="G15" i="175"/>
  <c r="F15" i="175"/>
  <c r="E15" i="175"/>
  <c r="D15" i="175"/>
  <c r="C15" i="175"/>
  <c r="B15" i="175"/>
  <c r="C11" i="175"/>
  <c r="D11" i="175"/>
  <c r="E11" i="175"/>
  <c r="F11" i="175"/>
  <c r="G11" i="175"/>
  <c r="H11" i="175"/>
  <c r="I11" i="175"/>
  <c r="B11" i="175"/>
  <c r="C45" i="170"/>
  <c r="B45" i="170"/>
  <c r="C41" i="170"/>
  <c r="B41" i="170"/>
  <c r="C37" i="170"/>
  <c r="B37" i="170"/>
  <c r="C33" i="170"/>
  <c r="B33" i="170"/>
  <c r="J23" i="170"/>
  <c r="I23" i="170"/>
  <c r="H23" i="170"/>
  <c r="G23" i="170"/>
  <c r="F23" i="170"/>
  <c r="E23" i="170"/>
  <c r="D23" i="170"/>
  <c r="C23" i="170"/>
  <c r="B23" i="170"/>
  <c r="J19" i="170"/>
  <c r="I19" i="170"/>
  <c r="H19" i="170"/>
  <c r="G19" i="170"/>
  <c r="F19" i="170"/>
  <c r="E19" i="170"/>
  <c r="D19" i="170"/>
  <c r="C19" i="170"/>
  <c r="B19" i="170"/>
  <c r="J15" i="170"/>
  <c r="I15" i="170"/>
  <c r="H15" i="170"/>
  <c r="G15" i="170"/>
  <c r="F15" i="170"/>
  <c r="E15" i="170"/>
  <c r="D15" i="170"/>
  <c r="C15" i="170"/>
  <c r="B15" i="170"/>
  <c r="C11" i="170"/>
  <c r="D11" i="170"/>
  <c r="E11" i="170"/>
  <c r="F11" i="170"/>
  <c r="G11" i="170"/>
  <c r="H11" i="170"/>
  <c r="I11" i="170"/>
  <c r="J11" i="170"/>
  <c r="B11" i="170"/>
  <c r="I28" i="165"/>
  <c r="H28" i="165"/>
  <c r="G28" i="165"/>
  <c r="F28" i="165"/>
  <c r="D28" i="165"/>
  <c r="C28" i="165"/>
  <c r="B28" i="165"/>
  <c r="I23" i="165"/>
  <c r="H23" i="165"/>
  <c r="G23" i="165"/>
  <c r="F23" i="165"/>
  <c r="D23" i="165"/>
  <c r="C23" i="165"/>
  <c r="B23" i="165"/>
  <c r="I18" i="165"/>
  <c r="H18" i="165"/>
  <c r="G18" i="165"/>
  <c r="F18" i="165"/>
  <c r="D18" i="165"/>
  <c r="C18" i="165"/>
  <c r="B18" i="165"/>
  <c r="C13" i="165"/>
  <c r="D13" i="165"/>
  <c r="F13" i="165"/>
  <c r="G13" i="165"/>
  <c r="H13" i="165"/>
  <c r="I13" i="165"/>
  <c r="B13" i="165"/>
  <c r="G28" i="164"/>
  <c r="F28" i="164"/>
  <c r="E28" i="164"/>
  <c r="D28" i="164"/>
  <c r="C28" i="164"/>
  <c r="B28" i="164"/>
  <c r="G23" i="164"/>
  <c r="F23" i="164"/>
  <c r="E23" i="164"/>
  <c r="D23" i="164"/>
  <c r="C23" i="164"/>
  <c r="B23" i="164"/>
  <c r="G18" i="164"/>
  <c r="F18" i="164"/>
  <c r="E18" i="164"/>
  <c r="D18" i="164"/>
  <c r="C18" i="164"/>
  <c r="B18" i="164"/>
  <c r="G13" i="164"/>
  <c r="F13" i="164"/>
  <c r="E13" i="164"/>
  <c r="D13" i="164"/>
  <c r="C13" i="164"/>
  <c r="B13" i="164"/>
  <c r="E33" i="163"/>
  <c r="D33" i="163"/>
  <c r="C33" i="163"/>
  <c r="B33" i="163"/>
  <c r="C28" i="163"/>
  <c r="D28" i="163"/>
  <c r="E28" i="163"/>
  <c r="F28" i="163"/>
  <c r="B28" i="163"/>
  <c r="G23" i="163"/>
  <c r="F23" i="163"/>
  <c r="E23" i="163"/>
  <c r="D23" i="163"/>
  <c r="C23" i="163"/>
  <c r="B23" i="163"/>
  <c r="F18" i="163"/>
  <c r="E18" i="163"/>
  <c r="D18" i="163"/>
  <c r="C18" i="163"/>
  <c r="B18" i="163"/>
  <c r="G18" i="163"/>
  <c r="F13" i="163"/>
  <c r="G13" i="163"/>
  <c r="D13" i="163"/>
  <c r="E13" i="163"/>
  <c r="C13" i="163"/>
  <c r="G32" i="162"/>
  <c r="F32" i="162"/>
  <c r="E32" i="162"/>
  <c r="D32" i="162"/>
  <c r="C32" i="162"/>
  <c r="B32" i="162"/>
  <c r="G27" i="162"/>
  <c r="F27" i="162"/>
  <c r="E27" i="162"/>
  <c r="D27" i="162"/>
  <c r="C27" i="162"/>
  <c r="B27" i="162"/>
  <c r="G22" i="162"/>
  <c r="F22" i="162"/>
  <c r="E22" i="162"/>
  <c r="D22" i="162"/>
  <c r="C22" i="162"/>
  <c r="B22" i="162"/>
  <c r="B17" i="162"/>
  <c r="G17" i="162"/>
  <c r="F17" i="162"/>
  <c r="E17" i="162"/>
  <c r="D17" i="162"/>
  <c r="C17" i="162"/>
  <c r="G12" i="162"/>
  <c r="F12" i="162"/>
  <c r="E12" i="162"/>
  <c r="D12" i="162"/>
  <c r="C12" i="162"/>
  <c r="B12" i="162"/>
  <c r="G12" i="160" l="1"/>
  <c r="G16" i="160"/>
  <c r="E16" i="160"/>
  <c r="D16" i="160"/>
  <c r="C16" i="160"/>
  <c r="C35" i="184"/>
  <c r="D35" i="184"/>
  <c r="G35" i="184"/>
  <c r="H35" i="184"/>
  <c r="B35" i="184"/>
  <c r="G11" i="184"/>
  <c r="F11" i="184"/>
  <c r="E11" i="184"/>
  <c r="D11" i="184"/>
  <c r="C11" i="184"/>
  <c r="B11" i="184"/>
  <c r="C412" i="59" l="1"/>
  <c r="C383" i="59" l="1"/>
  <c r="G23" i="172"/>
  <c r="G32" i="172"/>
  <c r="G31" i="172"/>
  <c r="G30" i="172"/>
  <c r="G29" i="172"/>
  <c r="G28" i="172"/>
  <c r="G27" i="172"/>
  <c r="G26" i="172"/>
  <c r="G25" i="172"/>
  <c r="G24" i="172"/>
  <c r="G20" i="172"/>
  <c r="G19" i="172"/>
  <c r="G18" i="172"/>
  <c r="G17" i="172"/>
  <c r="G16" i="172"/>
  <c r="G15" i="172"/>
  <c r="G14" i="172"/>
  <c r="G13" i="172"/>
  <c r="G12" i="172"/>
  <c r="G11" i="172"/>
  <c r="C372" i="59"/>
  <c r="C363" i="59"/>
  <c r="G23" i="173"/>
  <c r="G32" i="173"/>
  <c r="G31" i="173"/>
  <c r="G30" i="173"/>
  <c r="G29" i="173"/>
  <c r="G28" i="173"/>
  <c r="G27" i="173"/>
  <c r="G26" i="173"/>
  <c r="G25" i="173"/>
  <c r="G24" i="173"/>
  <c r="G20" i="173"/>
  <c r="G19" i="173"/>
  <c r="G18" i="173"/>
  <c r="G17" i="173"/>
  <c r="G16" i="173"/>
  <c r="G15" i="173"/>
  <c r="G14" i="173"/>
  <c r="G13" i="173"/>
  <c r="G12" i="173"/>
  <c r="G11" i="173"/>
  <c r="G23" i="174" l="1"/>
  <c r="G12" i="174"/>
  <c r="G13" i="174"/>
  <c r="G14" i="174"/>
  <c r="G15" i="174"/>
  <c r="G16" i="174"/>
  <c r="G17" i="174"/>
  <c r="G18" i="174"/>
  <c r="G19" i="174"/>
  <c r="G20" i="174"/>
  <c r="G11" i="174"/>
  <c r="G24" i="174"/>
  <c r="G25" i="174"/>
  <c r="G26" i="174"/>
  <c r="G27" i="174"/>
  <c r="G28" i="174"/>
  <c r="G29" i="174"/>
  <c r="G30" i="174"/>
  <c r="G31" i="174"/>
  <c r="G32" i="174"/>
  <c r="C343" i="59"/>
  <c r="B346" i="59"/>
  <c r="C346" i="59" s="1"/>
  <c r="G25" i="171"/>
  <c r="G23" i="171"/>
  <c r="G24" i="171"/>
  <c r="G26" i="171"/>
  <c r="G27" i="171"/>
  <c r="G28" i="171"/>
  <c r="G29" i="171"/>
  <c r="G30" i="171"/>
  <c r="G31" i="171"/>
  <c r="G32" i="171"/>
  <c r="G12" i="171"/>
  <c r="G13" i="171"/>
  <c r="G14" i="171"/>
  <c r="G15" i="171"/>
  <c r="G16" i="171"/>
  <c r="G17" i="171"/>
  <c r="G18" i="171"/>
  <c r="G19" i="171"/>
  <c r="G20" i="171"/>
  <c r="G11" i="171"/>
  <c r="C325" i="59" l="1"/>
  <c r="B326" i="59"/>
  <c r="H15" i="169"/>
  <c r="G15" i="168"/>
  <c r="G14" i="168"/>
  <c r="B314" i="59" l="1"/>
  <c r="B306" i="59"/>
  <c r="G11" i="168" l="1"/>
  <c r="B286" i="59" l="1"/>
  <c r="C286" i="59" s="1"/>
  <c r="C287" i="59" s="1"/>
  <c r="G24" i="166" l="1"/>
  <c r="G25" i="166"/>
  <c r="G26" i="166"/>
  <c r="G27" i="166"/>
  <c r="G28" i="166"/>
  <c r="G29" i="166"/>
  <c r="G30" i="166"/>
  <c r="G31" i="166"/>
  <c r="G32" i="166"/>
  <c r="G23" i="166"/>
  <c r="C271" i="59"/>
  <c r="C264" i="59"/>
  <c r="C265" i="59"/>
  <c r="C267" i="59"/>
  <c r="C263" i="59"/>
  <c r="B266" i="59"/>
  <c r="C266" i="59" s="1"/>
  <c r="G12" i="166"/>
  <c r="G13" i="166"/>
  <c r="G14" i="166"/>
  <c r="G15" i="166"/>
  <c r="G16" i="166"/>
  <c r="G17" i="166"/>
  <c r="G18" i="166"/>
  <c r="G19" i="166"/>
  <c r="G20" i="166"/>
  <c r="G11" i="166"/>
  <c r="G32" i="160" l="1"/>
  <c r="G28" i="160"/>
  <c r="G24" i="160"/>
  <c r="G20" i="160"/>
  <c r="D607" i="59" l="1"/>
  <c r="D599" i="59"/>
  <c r="D600" i="59"/>
  <c r="D601" i="59"/>
  <c r="D602" i="59"/>
  <c r="D603" i="59"/>
  <c r="D604" i="59"/>
  <c r="D605" i="59"/>
  <c r="D606" i="59"/>
  <c r="D598" i="59"/>
  <c r="G32" i="179"/>
  <c r="F32" i="179"/>
  <c r="E32" i="179"/>
  <c r="D32" i="179"/>
  <c r="C32" i="179"/>
  <c r="B32" i="179"/>
  <c r="G28" i="179"/>
  <c r="F28" i="179"/>
  <c r="E28" i="179"/>
  <c r="D28" i="179"/>
  <c r="C28" i="179"/>
  <c r="B28" i="179"/>
  <c r="G24" i="179"/>
  <c r="F24" i="179"/>
  <c r="E24" i="179"/>
  <c r="D24" i="179"/>
  <c r="C24" i="179"/>
  <c r="B24" i="179"/>
  <c r="G19" i="179"/>
  <c r="F19" i="179"/>
  <c r="E19" i="179"/>
  <c r="D19" i="179"/>
  <c r="C19" i="179"/>
  <c r="B19" i="179"/>
  <c r="G15" i="179"/>
  <c r="F15" i="179"/>
  <c r="E15" i="179"/>
  <c r="D15" i="179"/>
  <c r="C15" i="179"/>
  <c r="B15" i="179"/>
  <c r="G11" i="179"/>
  <c r="F11" i="179"/>
  <c r="E11" i="179"/>
  <c r="D11" i="179"/>
  <c r="C11" i="179"/>
  <c r="B11" i="179"/>
  <c r="G32" i="178"/>
  <c r="F32" i="178"/>
  <c r="E32" i="178"/>
  <c r="D32" i="178"/>
  <c r="C32" i="178"/>
  <c r="B32" i="178"/>
  <c r="G28" i="178"/>
  <c r="F28" i="178"/>
  <c r="E28" i="178"/>
  <c r="D28" i="178"/>
  <c r="C28" i="178"/>
  <c r="B28" i="178"/>
  <c r="G24" i="178"/>
  <c r="F24" i="178"/>
  <c r="E24" i="178"/>
  <c r="D24" i="178"/>
  <c r="C24" i="178"/>
  <c r="B24" i="178"/>
  <c r="G19" i="178"/>
  <c r="F19" i="178"/>
  <c r="E19" i="178"/>
  <c r="D19" i="178"/>
  <c r="C19" i="178"/>
  <c r="B19" i="178"/>
  <c r="G15" i="178"/>
  <c r="F15" i="178"/>
  <c r="E15" i="178"/>
  <c r="D15" i="178"/>
  <c r="C15" i="178"/>
  <c r="B15" i="178"/>
  <c r="G11" i="178"/>
  <c r="F11" i="178"/>
  <c r="E11" i="178"/>
  <c r="D11" i="178"/>
  <c r="C11" i="178"/>
  <c r="B11" i="178"/>
  <c r="H236" i="59"/>
  <c r="I236" i="59"/>
  <c r="J236" i="59"/>
  <c r="K236" i="59"/>
  <c r="H255" i="59"/>
  <c r="I255" i="59"/>
  <c r="J255" i="59"/>
  <c r="K255" i="59"/>
  <c r="H254" i="59"/>
  <c r="I17" i="165"/>
  <c r="E32" i="163"/>
  <c r="L236" i="59" l="1"/>
  <c r="L255" i="59"/>
  <c r="H8" i="59"/>
  <c r="H11" i="59"/>
  <c r="I11" i="59"/>
  <c r="G27" i="164" l="1"/>
  <c r="G22" i="164"/>
  <c r="G17" i="164"/>
  <c r="G12" i="164"/>
  <c r="F27" i="163" l="1"/>
  <c r="G22" i="163"/>
  <c r="L56" i="59"/>
  <c r="F33" i="184" l="1"/>
  <c r="F35" i="184" s="1"/>
  <c r="E33" i="184"/>
  <c r="E35" i="184" s="1"/>
  <c r="G31" i="184"/>
  <c r="D31" i="184"/>
  <c r="C31" i="184"/>
  <c r="B31" i="184"/>
  <c r="F29" i="184"/>
  <c r="E29" i="184"/>
  <c r="G27" i="184"/>
  <c r="D27" i="184"/>
  <c r="C27" i="184"/>
  <c r="B27" i="184"/>
  <c r="F27" i="184"/>
  <c r="E27" i="184"/>
  <c r="G23" i="184"/>
  <c r="D23" i="184"/>
  <c r="C23" i="184"/>
  <c r="B23" i="184"/>
  <c r="F23" i="184"/>
  <c r="E23" i="184"/>
  <c r="G19" i="184"/>
  <c r="D19" i="184"/>
  <c r="C19" i="184"/>
  <c r="B19" i="184"/>
  <c r="F19" i="184"/>
  <c r="E19" i="184"/>
  <c r="F31" i="184" l="1"/>
  <c r="E31" i="184"/>
  <c r="H32" i="169"/>
  <c r="H30" i="169"/>
  <c r="H31" i="169"/>
  <c r="H29" i="169"/>
  <c r="H28" i="169"/>
  <c r="H27" i="169"/>
  <c r="H25" i="169"/>
  <c r="H26" i="169"/>
  <c r="H24" i="169"/>
  <c r="H23" i="169"/>
  <c r="H20" i="169"/>
  <c r="H19" i="169"/>
  <c r="H17" i="169"/>
  <c r="H18" i="169"/>
  <c r="H16" i="169"/>
  <c r="H12" i="169"/>
  <c r="H14" i="169"/>
  <c r="H13" i="169"/>
  <c r="H11" i="169"/>
  <c r="G32" i="168" l="1"/>
  <c r="G31" i="168"/>
  <c r="G30" i="168"/>
  <c r="G26" i="168"/>
  <c r="G25" i="168"/>
  <c r="G24" i="168"/>
  <c r="G23" i="168"/>
  <c r="G20" i="168"/>
  <c r="G19" i="168"/>
  <c r="G18" i="168"/>
  <c r="G17" i="168"/>
  <c r="G16" i="168"/>
  <c r="G13" i="168"/>
  <c r="G12" i="168"/>
  <c r="H555" i="59" l="1"/>
  <c r="F555" i="59"/>
  <c r="I524" i="59"/>
  <c r="G524" i="59"/>
  <c r="I497" i="59"/>
  <c r="F497" i="59"/>
  <c r="K458" i="59" l="1"/>
  <c r="J458" i="59"/>
  <c r="I458" i="59"/>
  <c r="H458" i="59"/>
  <c r="K457" i="59"/>
  <c r="J457" i="59"/>
  <c r="I457" i="59"/>
  <c r="H457" i="59"/>
  <c r="K456" i="59"/>
  <c r="J456" i="59"/>
  <c r="I456" i="59"/>
  <c r="H456" i="59"/>
  <c r="K455" i="59"/>
  <c r="J455" i="59"/>
  <c r="I455" i="59"/>
  <c r="H455" i="59"/>
  <c r="K454" i="59"/>
  <c r="J454" i="59"/>
  <c r="I454" i="59"/>
  <c r="H454" i="59"/>
  <c r="K453" i="59"/>
  <c r="J453" i="59"/>
  <c r="I453" i="59"/>
  <c r="H453" i="59"/>
  <c r="K452" i="59"/>
  <c r="J452" i="59"/>
  <c r="I452" i="59"/>
  <c r="H452" i="59"/>
  <c r="K451" i="59"/>
  <c r="J451" i="59"/>
  <c r="I451" i="59"/>
  <c r="H451" i="59"/>
  <c r="K450" i="59"/>
  <c r="J450" i="59"/>
  <c r="I450" i="59"/>
  <c r="H450" i="59"/>
  <c r="K449" i="59"/>
  <c r="J449" i="59"/>
  <c r="I449" i="59"/>
  <c r="H449" i="59"/>
  <c r="K448" i="59"/>
  <c r="J448" i="59"/>
  <c r="I448" i="59"/>
  <c r="H448" i="59"/>
  <c r="K447" i="59"/>
  <c r="J447" i="59"/>
  <c r="I447" i="59"/>
  <c r="H447" i="59"/>
  <c r="K446" i="59"/>
  <c r="J446" i="59"/>
  <c r="I446" i="59"/>
  <c r="H446" i="59"/>
  <c r="K445" i="59"/>
  <c r="J445" i="59"/>
  <c r="I445" i="59"/>
  <c r="H445" i="59"/>
  <c r="K444" i="59"/>
  <c r="J444" i="59"/>
  <c r="I444" i="59"/>
  <c r="H444" i="59"/>
  <c r="K443" i="59"/>
  <c r="J443" i="59"/>
  <c r="I443" i="59"/>
  <c r="H443" i="59"/>
  <c r="K438" i="59"/>
  <c r="J438" i="59"/>
  <c r="I438" i="59"/>
  <c r="H438" i="59"/>
  <c r="K437" i="59"/>
  <c r="J437" i="59"/>
  <c r="I437" i="59"/>
  <c r="H437" i="59"/>
  <c r="K436" i="59"/>
  <c r="J436" i="59"/>
  <c r="I436" i="59"/>
  <c r="H436" i="59"/>
  <c r="K435" i="59"/>
  <c r="J435" i="59"/>
  <c r="I435" i="59"/>
  <c r="H435" i="59"/>
  <c r="K434" i="59"/>
  <c r="J434" i="59"/>
  <c r="I434" i="59"/>
  <c r="H434" i="59"/>
  <c r="K433" i="59"/>
  <c r="J433" i="59"/>
  <c r="I433" i="59"/>
  <c r="H433" i="59"/>
  <c r="K432" i="59"/>
  <c r="J432" i="59"/>
  <c r="I432" i="59"/>
  <c r="H432" i="59"/>
  <c r="K431" i="59"/>
  <c r="J431" i="59"/>
  <c r="I431" i="59"/>
  <c r="H431" i="59"/>
  <c r="K430" i="59"/>
  <c r="J430" i="59"/>
  <c r="I430" i="59"/>
  <c r="H430" i="59"/>
  <c r="K429" i="59"/>
  <c r="J429" i="59"/>
  <c r="I429" i="59"/>
  <c r="H429" i="59"/>
  <c r="K428" i="59"/>
  <c r="J428" i="59"/>
  <c r="I428" i="59"/>
  <c r="H428" i="59"/>
  <c r="K427" i="59"/>
  <c r="J427" i="59"/>
  <c r="I427" i="59"/>
  <c r="H427" i="59"/>
  <c r="K426" i="59"/>
  <c r="J426" i="59"/>
  <c r="I426" i="59"/>
  <c r="H426" i="59"/>
  <c r="K425" i="59"/>
  <c r="J425" i="59"/>
  <c r="I425" i="59"/>
  <c r="H425" i="59"/>
  <c r="K424" i="59"/>
  <c r="J424" i="59"/>
  <c r="I424" i="59"/>
  <c r="H424" i="59"/>
  <c r="K423" i="59"/>
  <c r="J423" i="59"/>
  <c r="I423" i="59"/>
  <c r="H423" i="59"/>
  <c r="L443" i="59" l="1"/>
  <c r="L444" i="59"/>
  <c r="L445" i="59"/>
  <c r="L446" i="59"/>
  <c r="L447" i="59"/>
  <c r="L448" i="59"/>
  <c r="L449" i="59"/>
  <c r="L450" i="59"/>
  <c r="L451" i="59"/>
  <c r="L452" i="59"/>
  <c r="L453" i="59"/>
  <c r="L454" i="59"/>
  <c r="L455" i="59"/>
  <c r="L456" i="59"/>
  <c r="L457" i="59"/>
  <c r="L458" i="59"/>
  <c r="L423" i="59"/>
  <c r="L424" i="59"/>
  <c r="L425" i="59"/>
  <c r="L426" i="59"/>
  <c r="L427" i="59"/>
  <c r="L428" i="59"/>
  <c r="L429" i="59"/>
  <c r="L430" i="59"/>
  <c r="L431" i="59"/>
  <c r="L432" i="59"/>
  <c r="L433" i="59"/>
  <c r="L434" i="59"/>
  <c r="L435" i="59"/>
  <c r="L436" i="59"/>
  <c r="L437" i="59"/>
  <c r="L438" i="59"/>
  <c r="H221" i="59" l="1"/>
  <c r="H198" i="59"/>
  <c r="I198" i="59"/>
  <c r="J198" i="59"/>
  <c r="K198" i="59"/>
  <c r="L198" i="59" l="1"/>
  <c r="C413" i="59" l="1"/>
  <c r="C415" i="59"/>
  <c r="C411" i="59"/>
  <c r="C404" i="59"/>
  <c r="C405" i="59"/>
  <c r="C407" i="59"/>
  <c r="C403" i="59"/>
  <c r="C392" i="59" l="1"/>
  <c r="C393" i="59"/>
  <c r="C395" i="59"/>
  <c r="C391" i="59"/>
  <c r="C384" i="59"/>
  <c r="C385" i="59"/>
  <c r="C387" i="59"/>
  <c r="B414" i="59"/>
  <c r="C414" i="59" s="1"/>
  <c r="B406" i="59"/>
  <c r="C406" i="59" s="1"/>
  <c r="B394" i="59"/>
  <c r="C394" i="59" s="1"/>
  <c r="B386" i="59"/>
  <c r="C386" i="59" s="1"/>
  <c r="C373" i="59" l="1"/>
  <c r="C375" i="59"/>
  <c r="C371" i="59"/>
  <c r="C364" i="59"/>
  <c r="C365" i="59"/>
  <c r="C367" i="59"/>
  <c r="B374" i="59"/>
  <c r="C374" i="59" s="1"/>
  <c r="B366" i="59"/>
  <c r="C366" i="59" s="1"/>
  <c r="C352" i="59"/>
  <c r="C353" i="59"/>
  <c r="C355" i="59"/>
  <c r="C351" i="59"/>
  <c r="C344" i="59"/>
  <c r="C345" i="59"/>
  <c r="C347" i="59"/>
  <c r="B354" i="59"/>
  <c r="C354" i="59" s="1"/>
  <c r="C332" i="59"/>
  <c r="C333" i="59"/>
  <c r="C335" i="59"/>
  <c r="C331" i="59"/>
  <c r="C324" i="59"/>
  <c r="C327" i="59"/>
  <c r="C323" i="59"/>
  <c r="B334" i="59"/>
  <c r="C334" i="59" s="1"/>
  <c r="C326" i="59"/>
  <c r="C314" i="59"/>
  <c r="C312" i="59"/>
  <c r="C313" i="59"/>
  <c r="C315" i="59"/>
  <c r="C311" i="59"/>
  <c r="C304" i="59"/>
  <c r="C305" i="59"/>
  <c r="C307" i="59"/>
  <c r="C303" i="59"/>
  <c r="C306" i="59"/>
  <c r="C295" i="59"/>
  <c r="B294" i="59"/>
  <c r="C294" i="59" s="1"/>
  <c r="C272" i="59" l="1"/>
  <c r="C273" i="59"/>
  <c r="C275" i="59"/>
  <c r="C274" i="59"/>
  <c r="G754" i="59" l="1"/>
  <c r="F754" i="59"/>
  <c r="G753" i="59"/>
  <c r="F753" i="59"/>
  <c r="G752" i="59"/>
  <c r="F752" i="59"/>
  <c r="G751" i="59"/>
  <c r="F751" i="59"/>
  <c r="G750" i="59"/>
  <c r="F750" i="59"/>
  <c r="G749" i="59"/>
  <c r="F749" i="59"/>
  <c r="G748" i="59"/>
  <c r="F748" i="59"/>
  <c r="G747" i="59"/>
  <c r="F747" i="59"/>
  <c r="G746" i="59"/>
  <c r="F746" i="59"/>
  <c r="G745" i="59"/>
  <c r="F745" i="59"/>
  <c r="G744" i="59"/>
  <c r="F744" i="59"/>
  <c r="G743" i="59"/>
  <c r="F743" i="59"/>
  <c r="G742" i="59"/>
  <c r="F742" i="59"/>
  <c r="G741" i="59"/>
  <c r="F741" i="59"/>
  <c r="G740" i="59"/>
  <c r="F740" i="59"/>
  <c r="G739" i="59"/>
  <c r="F739" i="59"/>
  <c r="G738" i="59"/>
  <c r="F738" i="59"/>
  <c r="G737" i="59"/>
  <c r="F737" i="59"/>
  <c r="G736" i="59"/>
  <c r="F736" i="59"/>
  <c r="G735" i="59"/>
  <c r="F735" i="59"/>
  <c r="G734" i="59"/>
  <c r="F734" i="59"/>
  <c r="G733" i="59"/>
  <c r="F733" i="59"/>
  <c r="G732" i="59"/>
  <c r="F732" i="59"/>
  <c r="G728" i="59"/>
  <c r="F728" i="59"/>
  <c r="G727" i="59"/>
  <c r="F727" i="59"/>
  <c r="G726" i="59"/>
  <c r="F726" i="59"/>
  <c r="G725" i="59"/>
  <c r="F725" i="59"/>
  <c r="G724" i="59"/>
  <c r="F724" i="59"/>
  <c r="G723" i="59"/>
  <c r="F723" i="59"/>
  <c r="G722" i="59"/>
  <c r="F722" i="59"/>
  <c r="G721" i="59"/>
  <c r="F721" i="59"/>
  <c r="G720" i="59"/>
  <c r="F720" i="59"/>
  <c r="G719" i="59"/>
  <c r="F719" i="59"/>
  <c r="G718" i="59"/>
  <c r="F718" i="59"/>
  <c r="G717" i="59"/>
  <c r="F717" i="59"/>
  <c r="G716" i="59"/>
  <c r="F716" i="59"/>
  <c r="G715" i="59"/>
  <c r="F715" i="59"/>
  <c r="G714" i="59"/>
  <c r="F714" i="59"/>
  <c r="G713" i="59"/>
  <c r="F713" i="59"/>
  <c r="G712" i="59"/>
  <c r="F712" i="59"/>
  <c r="G711" i="59"/>
  <c r="F711" i="59"/>
  <c r="G710" i="59"/>
  <c r="F710" i="59"/>
  <c r="G709" i="59"/>
  <c r="F709" i="59"/>
  <c r="G708" i="59"/>
  <c r="F708" i="59"/>
  <c r="J546" i="59" l="1"/>
  <c r="I546" i="59"/>
  <c r="J545" i="59"/>
  <c r="I545" i="59"/>
  <c r="J544" i="59"/>
  <c r="I544" i="59"/>
  <c r="J543" i="59"/>
  <c r="I543" i="59"/>
  <c r="J542" i="59"/>
  <c r="I542" i="59"/>
  <c r="J541" i="59"/>
  <c r="I541" i="59"/>
  <c r="J540" i="59"/>
  <c r="I540" i="59"/>
  <c r="J539" i="59"/>
  <c r="I539" i="59"/>
  <c r="J538" i="59"/>
  <c r="I538" i="59"/>
  <c r="J537" i="59"/>
  <c r="I537" i="59"/>
  <c r="J536" i="59"/>
  <c r="I536" i="59"/>
  <c r="J535" i="59"/>
  <c r="I535" i="59"/>
  <c r="J534" i="59"/>
  <c r="I534" i="59"/>
  <c r="J533" i="59"/>
  <c r="I533" i="59"/>
  <c r="J532" i="59"/>
  <c r="I532" i="59"/>
  <c r="J531" i="59"/>
  <c r="I531" i="59"/>
  <c r="J530" i="59"/>
  <c r="I530" i="59"/>
  <c r="J529" i="59"/>
  <c r="I529" i="59"/>
  <c r="J528" i="59"/>
  <c r="I528" i="59"/>
  <c r="J527" i="59"/>
  <c r="I527" i="59"/>
  <c r="J526" i="59"/>
  <c r="I526" i="59"/>
  <c r="J525" i="59"/>
  <c r="I525" i="59"/>
  <c r="J524" i="59"/>
  <c r="G525" i="59"/>
  <c r="G526" i="59"/>
  <c r="G527" i="59"/>
  <c r="G528" i="59"/>
  <c r="G529" i="59"/>
  <c r="G530" i="59"/>
  <c r="G531" i="59"/>
  <c r="G532" i="59"/>
  <c r="G533" i="59"/>
  <c r="G534" i="59"/>
  <c r="G535" i="59"/>
  <c r="G536" i="59"/>
  <c r="G537" i="59"/>
  <c r="G538" i="59"/>
  <c r="G539" i="59"/>
  <c r="G540" i="59"/>
  <c r="G541" i="59"/>
  <c r="G542" i="59"/>
  <c r="G543" i="59"/>
  <c r="G544" i="59"/>
  <c r="G545" i="59"/>
  <c r="G546" i="59"/>
  <c r="F525" i="59"/>
  <c r="F526" i="59"/>
  <c r="F527" i="59"/>
  <c r="F528" i="59"/>
  <c r="F529" i="59"/>
  <c r="F530" i="59"/>
  <c r="F531" i="59"/>
  <c r="F532" i="59"/>
  <c r="F533" i="59"/>
  <c r="F534" i="59"/>
  <c r="F535" i="59"/>
  <c r="F536" i="59"/>
  <c r="F537" i="59"/>
  <c r="F538" i="59"/>
  <c r="F539" i="59"/>
  <c r="F540" i="59"/>
  <c r="F541" i="59"/>
  <c r="F542" i="59"/>
  <c r="F543" i="59"/>
  <c r="F544" i="59"/>
  <c r="F545" i="59"/>
  <c r="F546" i="59"/>
  <c r="J497" i="59"/>
  <c r="I498" i="59"/>
  <c r="J498" i="59"/>
  <c r="G497" i="59"/>
  <c r="F498" i="59"/>
  <c r="G498" i="59"/>
  <c r="J499" i="59"/>
  <c r="J500" i="59"/>
  <c r="J501" i="59"/>
  <c r="J502" i="59"/>
  <c r="J503" i="59"/>
  <c r="J504" i="59"/>
  <c r="J505" i="59"/>
  <c r="J506" i="59"/>
  <c r="J507" i="59"/>
  <c r="J508" i="59"/>
  <c r="J509" i="59"/>
  <c r="J510" i="59"/>
  <c r="J511" i="59"/>
  <c r="J512" i="59"/>
  <c r="J513" i="59"/>
  <c r="J514" i="59"/>
  <c r="J515" i="59"/>
  <c r="J516" i="59"/>
  <c r="J517" i="59"/>
  <c r="J518" i="59"/>
  <c r="J519" i="59"/>
  <c r="I500" i="59"/>
  <c r="I501" i="59"/>
  <c r="I502" i="59"/>
  <c r="I503" i="59"/>
  <c r="I504" i="59"/>
  <c r="I505" i="59"/>
  <c r="I506" i="59"/>
  <c r="I507" i="59"/>
  <c r="I508" i="59"/>
  <c r="I509" i="59"/>
  <c r="I510" i="59"/>
  <c r="I511" i="59"/>
  <c r="I512" i="59"/>
  <c r="I513" i="59"/>
  <c r="I514" i="59"/>
  <c r="I515" i="59"/>
  <c r="I516" i="59"/>
  <c r="I517" i="59"/>
  <c r="I518" i="59"/>
  <c r="I519" i="59"/>
  <c r="I499" i="59"/>
  <c r="F500" i="59"/>
  <c r="G500" i="59"/>
  <c r="F501" i="59"/>
  <c r="G501" i="59"/>
  <c r="F502" i="59"/>
  <c r="G502" i="59"/>
  <c r="F503" i="59"/>
  <c r="G503" i="59"/>
  <c r="F504" i="59"/>
  <c r="G504" i="59"/>
  <c r="F505" i="59"/>
  <c r="G505" i="59"/>
  <c r="F506" i="59"/>
  <c r="G506" i="59"/>
  <c r="F507" i="59"/>
  <c r="G507" i="59"/>
  <c r="F508" i="59"/>
  <c r="G508" i="59"/>
  <c r="F509" i="59"/>
  <c r="G509" i="59"/>
  <c r="F510" i="59"/>
  <c r="G510" i="59"/>
  <c r="F511" i="59"/>
  <c r="G511" i="59"/>
  <c r="F512" i="59"/>
  <c r="G512" i="59"/>
  <c r="F513" i="59"/>
  <c r="G513" i="59"/>
  <c r="F514" i="59"/>
  <c r="G514" i="59"/>
  <c r="F515" i="59"/>
  <c r="G515" i="59"/>
  <c r="F516" i="59"/>
  <c r="G516" i="59"/>
  <c r="F517" i="59"/>
  <c r="G517" i="59"/>
  <c r="F518" i="59"/>
  <c r="G518" i="59"/>
  <c r="F519" i="59"/>
  <c r="G519" i="59"/>
  <c r="G499" i="59"/>
  <c r="F499" i="59"/>
  <c r="F781" i="59" l="1"/>
  <c r="G782" i="59"/>
  <c r="H783" i="59"/>
  <c r="F785" i="59"/>
  <c r="G786" i="59"/>
  <c r="H787" i="59"/>
  <c r="F789" i="59"/>
  <c r="G790" i="59"/>
  <c r="G783" i="59"/>
  <c r="G787" i="59"/>
  <c r="G791" i="59"/>
  <c r="G779" i="59"/>
  <c r="H764" i="59"/>
  <c r="F766" i="59"/>
  <c r="G767" i="59"/>
  <c r="H768" i="59"/>
  <c r="F770" i="59"/>
  <c r="G771" i="59"/>
  <c r="H772" i="59"/>
  <c r="F774" i="59"/>
  <c r="G775" i="59"/>
  <c r="H775" i="59"/>
  <c r="H794" i="59"/>
  <c r="G794" i="59"/>
  <c r="F794" i="59"/>
  <c r="H793" i="59"/>
  <c r="G793" i="59"/>
  <c r="F793" i="59"/>
  <c r="H792" i="59"/>
  <c r="G792" i="59"/>
  <c r="F792" i="59"/>
  <c r="H790" i="59"/>
  <c r="F790" i="59"/>
  <c r="H789" i="59"/>
  <c r="G789" i="59"/>
  <c r="H788" i="59"/>
  <c r="G788" i="59"/>
  <c r="F788" i="59"/>
  <c r="H786" i="59"/>
  <c r="F786" i="59"/>
  <c r="H785" i="59"/>
  <c r="G785" i="59"/>
  <c r="H784" i="59"/>
  <c r="G784" i="59"/>
  <c r="F784" i="59"/>
  <c r="H782" i="59"/>
  <c r="F782" i="59"/>
  <c r="H781" i="59"/>
  <c r="G781" i="59"/>
  <c r="H780" i="59"/>
  <c r="G780" i="59"/>
  <c r="F780" i="59"/>
  <c r="H779" i="59"/>
  <c r="F775" i="59"/>
  <c r="H774" i="59"/>
  <c r="G774" i="59"/>
  <c r="H773" i="59"/>
  <c r="G773" i="59"/>
  <c r="F773" i="59"/>
  <c r="H771" i="59"/>
  <c r="F771" i="59"/>
  <c r="H770" i="59"/>
  <c r="G770" i="59"/>
  <c r="H769" i="59"/>
  <c r="G769" i="59"/>
  <c r="F769" i="59"/>
  <c r="H767" i="59"/>
  <c r="F767" i="59"/>
  <c r="H766" i="59"/>
  <c r="G766" i="59"/>
  <c r="H765" i="59"/>
  <c r="G765" i="59"/>
  <c r="F765" i="59"/>
  <c r="H763" i="59"/>
  <c r="G763" i="59"/>
  <c r="F763" i="59"/>
  <c r="H762" i="59"/>
  <c r="G762" i="59"/>
  <c r="F762" i="59"/>
  <c r="H761" i="59"/>
  <c r="G761" i="59"/>
  <c r="F761" i="59"/>
  <c r="H760" i="59"/>
  <c r="G760" i="59"/>
  <c r="F760" i="59"/>
  <c r="F576" i="59"/>
  <c r="G576" i="59"/>
  <c r="H576" i="59"/>
  <c r="F577" i="59"/>
  <c r="G577" i="59"/>
  <c r="H577" i="59"/>
  <c r="F578" i="59"/>
  <c r="G578" i="59"/>
  <c r="H578" i="59"/>
  <c r="F579" i="59"/>
  <c r="G579" i="59"/>
  <c r="H579" i="59"/>
  <c r="F580" i="59"/>
  <c r="G580" i="59"/>
  <c r="H580" i="59"/>
  <c r="F581" i="59"/>
  <c r="G581" i="59"/>
  <c r="H581" i="59"/>
  <c r="F582" i="59"/>
  <c r="G582" i="59"/>
  <c r="H582" i="59"/>
  <c r="F583" i="59"/>
  <c r="G583" i="59"/>
  <c r="H583" i="59"/>
  <c r="F584" i="59"/>
  <c r="G584" i="59"/>
  <c r="H584" i="59"/>
  <c r="F585" i="59"/>
  <c r="G585" i="59"/>
  <c r="H585" i="59"/>
  <c r="F586" i="59"/>
  <c r="G586" i="59"/>
  <c r="H586" i="59"/>
  <c r="F587" i="59"/>
  <c r="G587" i="59"/>
  <c r="H587" i="59"/>
  <c r="F588" i="59"/>
  <c r="G588" i="59"/>
  <c r="H588" i="59"/>
  <c r="F589" i="59"/>
  <c r="G589" i="59"/>
  <c r="H589" i="59"/>
  <c r="F590" i="59"/>
  <c r="G590" i="59"/>
  <c r="H590" i="59"/>
  <c r="G575" i="59"/>
  <c r="H575" i="59"/>
  <c r="F556" i="59"/>
  <c r="G556" i="59"/>
  <c r="H556" i="59"/>
  <c r="F557" i="59"/>
  <c r="G557" i="59"/>
  <c r="H557" i="59"/>
  <c r="F558" i="59"/>
  <c r="G558" i="59"/>
  <c r="H558" i="59"/>
  <c r="F559" i="59"/>
  <c r="G559" i="59"/>
  <c r="H559" i="59"/>
  <c r="F560" i="59"/>
  <c r="G560" i="59"/>
  <c r="H560" i="59"/>
  <c r="F561" i="59"/>
  <c r="G561" i="59"/>
  <c r="H561" i="59"/>
  <c r="F562" i="59"/>
  <c r="G562" i="59"/>
  <c r="H562" i="59"/>
  <c r="F563" i="59"/>
  <c r="G563" i="59"/>
  <c r="H563" i="59"/>
  <c r="F564" i="59"/>
  <c r="G564" i="59"/>
  <c r="H564" i="59"/>
  <c r="F565" i="59"/>
  <c r="G565" i="59"/>
  <c r="H565" i="59"/>
  <c r="F566" i="59"/>
  <c r="G566" i="59"/>
  <c r="H566" i="59"/>
  <c r="F567" i="59"/>
  <c r="G567" i="59"/>
  <c r="H567" i="59"/>
  <c r="F568" i="59"/>
  <c r="G568" i="59"/>
  <c r="H568" i="59"/>
  <c r="F569" i="59"/>
  <c r="G569" i="59"/>
  <c r="H569" i="59"/>
  <c r="F570" i="59"/>
  <c r="G570" i="59"/>
  <c r="H570" i="59"/>
  <c r="G555" i="59"/>
  <c r="J780" i="59" l="1"/>
  <c r="J793" i="59"/>
  <c r="J765" i="59"/>
  <c r="J781" i="59"/>
  <c r="J785" i="59"/>
  <c r="J789" i="59"/>
  <c r="H791" i="59"/>
  <c r="J784" i="59"/>
  <c r="J788" i="59"/>
  <c r="J792" i="59"/>
  <c r="F783" i="59"/>
  <c r="J783" i="59" s="1"/>
  <c r="F787" i="59"/>
  <c r="J787" i="59" s="1"/>
  <c r="F791" i="59"/>
  <c r="J782" i="59"/>
  <c r="J786" i="59"/>
  <c r="J790" i="59"/>
  <c r="J794" i="59"/>
  <c r="F779" i="59"/>
  <c r="J779" i="59" s="1"/>
  <c r="J770" i="59"/>
  <c r="J763" i="59"/>
  <c r="J769" i="59"/>
  <c r="J774" i="59"/>
  <c r="J762" i="59"/>
  <c r="J767" i="59"/>
  <c r="J773" i="59"/>
  <c r="J761" i="59"/>
  <c r="J766" i="59"/>
  <c r="J771" i="59"/>
  <c r="J760" i="59"/>
  <c r="J775" i="59"/>
  <c r="F764" i="59"/>
  <c r="F768" i="59"/>
  <c r="G768" i="59"/>
  <c r="G772" i="59"/>
  <c r="F772" i="59"/>
  <c r="G764" i="59"/>
  <c r="J791" i="59" l="1"/>
  <c r="J772" i="59"/>
  <c r="J764" i="59"/>
  <c r="J768" i="59"/>
  <c r="K254" i="59" l="1"/>
  <c r="J254" i="59"/>
  <c r="I254" i="59"/>
  <c r="K253" i="59"/>
  <c r="J253" i="59"/>
  <c r="I253" i="59"/>
  <c r="H253" i="59"/>
  <c r="K252" i="59"/>
  <c r="J252" i="59"/>
  <c r="I252" i="59"/>
  <c r="H252" i="59"/>
  <c r="K251" i="59"/>
  <c r="J251" i="59"/>
  <c r="I251" i="59"/>
  <c r="H251" i="59"/>
  <c r="K250" i="59"/>
  <c r="J250" i="59"/>
  <c r="I250" i="59"/>
  <c r="H250" i="59"/>
  <c r="K249" i="59"/>
  <c r="J249" i="59"/>
  <c r="I249" i="59"/>
  <c r="H249" i="59"/>
  <c r="K248" i="59"/>
  <c r="J248" i="59"/>
  <c r="I248" i="59"/>
  <c r="H248" i="59"/>
  <c r="K247" i="59"/>
  <c r="J247" i="59"/>
  <c r="I247" i="59"/>
  <c r="H247" i="59"/>
  <c r="K246" i="59"/>
  <c r="J246" i="59"/>
  <c r="I246" i="59"/>
  <c r="H246" i="59"/>
  <c r="K245" i="59"/>
  <c r="J245" i="59"/>
  <c r="I245" i="59"/>
  <c r="H245" i="59"/>
  <c r="K244" i="59"/>
  <c r="J244" i="59"/>
  <c r="I244" i="59"/>
  <c r="H244" i="59"/>
  <c r="K243" i="59"/>
  <c r="J243" i="59"/>
  <c r="I243" i="59"/>
  <c r="H243" i="59"/>
  <c r="K242" i="59"/>
  <c r="J242" i="59"/>
  <c r="I242" i="59"/>
  <c r="H242" i="59"/>
  <c r="K241" i="59"/>
  <c r="J241" i="59"/>
  <c r="I241" i="59"/>
  <c r="H241" i="59"/>
  <c r="K240" i="59"/>
  <c r="J240" i="59"/>
  <c r="I240" i="59"/>
  <c r="H240" i="59"/>
  <c r="K235" i="59"/>
  <c r="J235" i="59"/>
  <c r="I235" i="59"/>
  <c r="H235" i="59"/>
  <c r="K234" i="59"/>
  <c r="J234" i="59"/>
  <c r="I234" i="59"/>
  <c r="H234" i="59"/>
  <c r="K233" i="59"/>
  <c r="J233" i="59"/>
  <c r="I233" i="59"/>
  <c r="H233" i="59"/>
  <c r="K232" i="59"/>
  <c r="J232" i="59"/>
  <c r="I232" i="59"/>
  <c r="H232" i="59"/>
  <c r="K231" i="59"/>
  <c r="J231" i="59"/>
  <c r="I231" i="59"/>
  <c r="H231" i="59"/>
  <c r="K230" i="59"/>
  <c r="J230" i="59"/>
  <c r="I230" i="59"/>
  <c r="H230" i="59"/>
  <c r="K229" i="59"/>
  <c r="J229" i="59"/>
  <c r="I229" i="59"/>
  <c r="H229" i="59"/>
  <c r="K228" i="59"/>
  <c r="J228" i="59"/>
  <c r="I228" i="59"/>
  <c r="H228" i="59"/>
  <c r="K227" i="59"/>
  <c r="J227" i="59"/>
  <c r="I227" i="59"/>
  <c r="H227" i="59"/>
  <c r="K226" i="59"/>
  <c r="J226" i="59"/>
  <c r="I226" i="59"/>
  <c r="H226" i="59"/>
  <c r="K225" i="59"/>
  <c r="J225" i="59"/>
  <c r="I225" i="59"/>
  <c r="H225" i="59"/>
  <c r="K224" i="59"/>
  <c r="J224" i="59"/>
  <c r="I224" i="59"/>
  <c r="H224" i="59"/>
  <c r="K223" i="59"/>
  <c r="J223" i="59"/>
  <c r="I223" i="59"/>
  <c r="H223" i="59"/>
  <c r="K222" i="59"/>
  <c r="J222" i="59"/>
  <c r="I222" i="59"/>
  <c r="H222" i="59"/>
  <c r="K221" i="59"/>
  <c r="J221" i="59"/>
  <c r="I221" i="59"/>
  <c r="K213" i="59"/>
  <c r="J213" i="59"/>
  <c r="I213" i="59"/>
  <c r="H213" i="59"/>
  <c r="K212" i="59"/>
  <c r="J212" i="59"/>
  <c r="I212" i="59"/>
  <c r="H212" i="59"/>
  <c r="K211" i="59"/>
  <c r="J211" i="59"/>
  <c r="I211" i="59"/>
  <c r="H211" i="59"/>
  <c r="K210" i="59"/>
  <c r="J210" i="59"/>
  <c r="I210" i="59"/>
  <c r="H210" i="59"/>
  <c r="K209" i="59"/>
  <c r="J209" i="59"/>
  <c r="I209" i="59"/>
  <c r="H209" i="59"/>
  <c r="K208" i="59"/>
  <c r="J208" i="59"/>
  <c r="I208" i="59"/>
  <c r="H208" i="59"/>
  <c r="K207" i="59"/>
  <c r="J207" i="59"/>
  <c r="I207" i="59"/>
  <c r="H207" i="59"/>
  <c r="K206" i="59"/>
  <c r="J206" i="59"/>
  <c r="I206" i="59"/>
  <c r="H206" i="59"/>
  <c r="K205" i="59"/>
  <c r="J205" i="59"/>
  <c r="I205" i="59"/>
  <c r="H205" i="59"/>
  <c r="K204" i="59"/>
  <c r="J204" i="59"/>
  <c r="I204" i="59"/>
  <c r="H204" i="59"/>
  <c r="K203" i="59"/>
  <c r="J203" i="59"/>
  <c r="I203" i="59"/>
  <c r="H203" i="59"/>
  <c r="K202" i="59"/>
  <c r="J202" i="59"/>
  <c r="I202" i="59"/>
  <c r="H202" i="59"/>
  <c r="K201" i="59"/>
  <c r="J201" i="59"/>
  <c r="I201" i="59"/>
  <c r="H201" i="59"/>
  <c r="K200" i="59"/>
  <c r="J200" i="59"/>
  <c r="I200" i="59"/>
  <c r="H200" i="59"/>
  <c r="K199" i="59"/>
  <c r="J199" i="59"/>
  <c r="I199" i="59"/>
  <c r="H199" i="59"/>
  <c r="K193" i="59"/>
  <c r="J193" i="59"/>
  <c r="I193" i="59"/>
  <c r="H193" i="59"/>
  <c r="K192" i="59"/>
  <c r="J192" i="59"/>
  <c r="I192" i="59"/>
  <c r="H192" i="59"/>
  <c r="K191" i="59"/>
  <c r="J191" i="59"/>
  <c r="I191" i="59"/>
  <c r="H191" i="59"/>
  <c r="K190" i="59"/>
  <c r="J190" i="59"/>
  <c r="I190" i="59"/>
  <c r="H190" i="59"/>
  <c r="K189" i="59"/>
  <c r="J189" i="59"/>
  <c r="I189" i="59"/>
  <c r="H189" i="59"/>
  <c r="K188" i="59"/>
  <c r="J188" i="59"/>
  <c r="I188" i="59"/>
  <c r="H188" i="59"/>
  <c r="K187" i="59"/>
  <c r="J187" i="59"/>
  <c r="I187" i="59"/>
  <c r="H187" i="59"/>
  <c r="K186" i="59"/>
  <c r="J186" i="59"/>
  <c r="I186" i="59"/>
  <c r="H186" i="59"/>
  <c r="K185" i="59"/>
  <c r="J185" i="59"/>
  <c r="I185" i="59"/>
  <c r="H185" i="59"/>
  <c r="K184" i="59"/>
  <c r="J184" i="59"/>
  <c r="I184" i="59"/>
  <c r="H184" i="59"/>
  <c r="K183" i="59"/>
  <c r="J183" i="59"/>
  <c r="I183" i="59"/>
  <c r="H183" i="59"/>
  <c r="K182" i="59"/>
  <c r="J182" i="59"/>
  <c r="I182" i="59"/>
  <c r="H182" i="59"/>
  <c r="K181" i="59"/>
  <c r="J181" i="59"/>
  <c r="I181" i="59"/>
  <c r="H181" i="59"/>
  <c r="K180" i="59"/>
  <c r="J180" i="59"/>
  <c r="I180" i="59"/>
  <c r="H180" i="59"/>
  <c r="K179" i="59"/>
  <c r="J179" i="59"/>
  <c r="I179" i="59"/>
  <c r="H179" i="59"/>
  <c r="K178" i="59"/>
  <c r="J178" i="59"/>
  <c r="I178" i="59"/>
  <c r="H178" i="59"/>
  <c r="E827" i="59"/>
  <c r="D827" i="59"/>
  <c r="E826" i="59"/>
  <c r="D826" i="59"/>
  <c r="E825" i="59"/>
  <c r="D825" i="59"/>
  <c r="E824" i="59"/>
  <c r="D824" i="59"/>
  <c r="E823" i="59"/>
  <c r="D823" i="59"/>
  <c r="E822" i="59"/>
  <c r="D822" i="59"/>
  <c r="E821" i="59"/>
  <c r="D821" i="59"/>
  <c r="E820" i="59"/>
  <c r="D820" i="59"/>
  <c r="E819" i="59"/>
  <c r="D819" i="59"/>
  <c r="E818" i="59"/>
  <c r="D818" i="59"/>
  <c r="E817" i="59"/>
  <c r="D817" i="59"/>
  <c r="E816" i="59"/>
  <c r="D816" i="59"/>
  <c r="E810" i="59"/>
  <c r="D810" i="59"/>
  <c r="E809" i="59"/>
  <c r="D809" i="59"/>
  <c r="E808" i="59"/>
  <c r="D808" i="59"/>
  <c r="E807" i="59"/>
  <c r="D807" i="59"/>
  <c r="E806" i="59"/>
  <c r="D806" i="59"/>
  <c r="E805" i="59"/>
  <c r="D805" i="59"/>
  <c r="E804" i="59"/>
  <c r="D804" i="59"/>
  <c r="E803" i="59"/>
  <c r="D803" i="59"/>
  <c r="E802" i="59"/>
  <c r="D802" i="59"/>
  <c r="E801" i="59"/>
  <c r="D801" i="59"/>
  <c r="E800" i="59"/>
  <c r="D800" i="59"/>
  <c r="E799" i="59"/>
  <c r="D799" i="59"/>
  <c r="K54" i="59"/>
  <c r="J54" i="59"/>
  <c r="I54" i="59"/>
  <c r="H54" i="59"/>
  <c r="K53" i="59"/>
  <c r="J53" i="59"/>
  <c r="I53" i="59"/>
  <c r="H53" i="59"/>
  <c r="K52" i="59"/>
  <c r="J52" i="59"/>
  <c r="I52" i="59"/>
  <c r="H52" i="59"/>
  <c r="K51" i="59"/>
  <c r="J51" i="59"/>
  <c r="I51" i="59"/>
  <c r="H51" i="59"/>
  <c r="K50" i="59"/>
  <c r="J50" i="59"/>
  <c r="I50" i="59"/>
  <c r="H50" i="59"/>
  <c r="K49" i="59"/>
  <c r="J49" i="59"/>
  <c r="I49" i="59"/>
  <c r="H49" i="59"/>
  <c r="K48" i="59"/>
  <c r="J48" i="59"/>
  <c r="I48" i="59"/>
  <c r="H48" i="59"/>
  <c r="K47" i="59"/>
  <c r="J47" i="59"/>
  <c r="I47" i="59"/>
  <c r="H47" i="59"/>
  <c r="K46" i="59"/>
  <c r="J46" i="59"/>
  <c r="I46" i="59"/>
  <c r="H46" i="59"/>
  <c r="K45" i="59"/>
  <c r="J45" i="59"/>
  <c r="I45" i="59"/>
  <c r="H45" i="59"/>
  <c r="K44" i="59"/>
  <c r="J44" i="59"/>
  <c r="I44" i="59"/>
  <c r="H44" i="59"/>
  <c r="K43" i="59"/>
  <c r="J43" i="59"/>
  <c r="I43" i="59"/>
  <c r="H43" i="59"/>
  <c r="K42" i="59"/>
  <c r="J42" i="59"/>
  <c r="I42" i="59"/>
  <c r="H42" i="59"/>
  <c r="K41" i="59"/>
  <c r="J41" i="59"/>
  <c r="I41" i="59"/>
  <c r="H41" i="59"/>
  <c r="K40" i="59"/>
  <c r="J40" i="59"/>
  <c r="I40" i="59"/>
  <c r="H40" i="59"/>
  <c r="K39" i="59"/>
  <c r="J39" i="59"/>
  <c r="I39" i="59"/>
  <c r="H39" i="59"/>
  <c r="K38" i="59"/>
  <c r="J38" i="59"/>
  <c r="I38" i="59"/>
  <c r="H38" i="59"/>
  <c r="K37" i="59"/>
  <c r="J37" i="59"/>
  <c r="I37" i="59"/>
  <c r="H37" i="59"/>
  <c r="K36" i="59"/>
  <c r="J36" i="59"/>
  <c r="I36" i="59"/>
  <c r="H36" i="59"/>
  <c r="K35" i="59"/>
  <c r="J35" i="59"/>
  <c r="I35" i="59"/>
  <c r="H35" i="59"/>
  <c r="K34" i="59"/>
  <c r="J34" i="59"/>
  <c r="I34" i="59"/>
  <c r="H34" i="59"/>
  <c r="K28" i="59"/>
  <c r="J28" i="59"/>
  <c r="I28" i="59"/>
  <c r="H28" i="59"/>
  <c r="K27" i="59"/>
  <c r="J27" i="59"/>
  <c r="I27" i="59"/>
  <c r="H27" i="59"/>
  <c r="K26" i="59"/>
  <c r="J26" i="59"/>
  <c r="I26" i="59"/>
  <c r="H26" i="59"/>
  <c r="K25" i="59"/>
  <c r="J25" i="59"/>
  <c r="I25" i="59"/>
  <c r="H25" i="59"/>
  <c r="K24" i="59"/>
  <c r="J24" i="59"/>
  <c r="I24" i="59"/>
  <c r="H24" i="59"/>
  <c r="K23" i="59"/>
  <c r="J23" i="59"/>
  <c r="I23" i="59"/>
  <c r="H23" i="59"/>
  <c r="K22" i="59"/>
  <c r="J22" i="59"/>
  <c r="I22" i="59"/>
  <c r="H22" i="59"/>
  <c r="K21" i="59"/>
  <c r="J21" i="59"/>
  <c r="I21" i="59"/>
  <c r="H21" i="59"/>
  <c r="K20" i="59"/>
  <c r="J20" i="59"/>
  <c r="I20" i="59"/>
  <c r="H20" i="59"/>
  <c r="K19" i="59"/>
  <c r="J19" i="59"/>
  <c r="I19" i="59"/>
  <c r="H19" i="59"/>
  <c r="K18" i="59"/>
  <c r="J18" i="59"/>
  <c r="I18" i="59"/>
  <c r="H18" i="59"/>
  <c r="K17" i="59"/>
  <c r="J17" i="59"/>
  <c r="I17" i="59"/>
  <c r="H17" i="59"/>
  <c r="K16" i="59"/>
  <c r="J16" i="59"/>
  <c r="I16" i="59"/>
  <c r="H16" i="59"/>
  <c r="K15" i="59"/>
  <c r="J15" i="59"/>
  <c r="I15" i="59"/>
  <c r="H15" i="59"/>
  <c r="K14" i="59"/>
  <c r="J14" i="59"/>
  <c r="I14" i="59"/>
  <c r="H14" i="59"/>
  <c r="K13" i="59"/>
  <c r="J13" i="59"/>
  <c r="I13" i="59"/>
  <c r="H13" i="59"/>
  <c r="K12" i="59"/>
  <c r="J12" i="59"/>
  <c r="I12" i="59"/>
  <c r="H12" i="59"/>
  <c r="K11" i="59"/>
  <c r="J11" i="59"/>
  <c r="K10" i="59"/>
  <c r="J10" i="59"/>
  <c r="I10" i="59"/>
  <c r="H10" i="59"/>
  <c r="K9" i="59"/>
  <c r="J9" i="59"/>
  <c r="I9" i="59"/>
  <c r="H9" i="59"/>
  <c r="J8" i="59"/>
  <c r="I8" i="59"/>
  <c r="L178" i="59" l="1"/>
  <c r="L9" i="59"/>
  <c r="L10" i="59"/>
  <c r="L12" i="59"/>
  <c r="L14" i="59"/>
  <c r="L16" i="59"/>
  <c r="L19" i="59"/>
  <c r="L21" i="59"/>
  <c r="L23" i="59"/>
  <c r="L24" i="59"/>
  <c r="L26" i="59"/>
  <c r="L28" i="59"/>
  <c r="L35" i="59"/>
  <c r="L37" i="59"/>
  <c r="L38" i="59"/>
  <c r="L41" i="59"/>
  <c r="L43" i="59"/>
  <c r="L44" i="59"/>
  <c r="L46" i="59"/>
  <c r="L53" i="59"/>
  <c r="L8" i="59"/>
  <c r="L11" i="59"/>
  <c r="L13" i="59"/>
  <c r="L15" i="59"/>
  <c r="L17" i="59"/>
  <c r="L18" i="59"/>
  <c r="L20" i="59"/>
  <c r="L22" i="59"/>
  <c r="L25" i="59"/>
  <c r="L27" i="59"/>
  <c r="L34" i="59"/>
  <c r="L36" i="59"/>
  <c r="L40" i="59"/>
  <c r="L42" i="59"/>
  <c r="L45" i="59"/>
  <c r="L47" i="59"/>
  <c r="L48" i="59"/>
  <c r="L49" i="59"/>
  <c r="L50" i="59"/>
  <c r="L51" i="59"/>
  <c r="L52" i="59"/>
  <c r="L54" i="59"/>
  <c r="L39" i="59"/>
  <c r="L179" i="59"/>
  <c r="L180" i="59"/>
  <c r="L181" i="59"/>
  <c r="L183" i="59"/>
  <c r="L184" i="59"/>
  <c r="L185" i="59"/>
  <c r="L186" i="59"/>
  <c r="L187" i="59"/>
  <c r="L188" i="59"/>
  <c r="L189" i="59"/>
  <c r="L190" i="59"/>
  <c r="L191" i="59"/>
  <c r="L192" i="59"/>
  <c r="L193" i="59"/>
  <c r="L199" i="59"/>
  <c r="L200" i="59"/>
  <c r="L201" i="59"/>
  <c r="L202" i="59"/>
  <c r="L203" i="59"/>
  <c r="L204" i="59"/>
  <c r="L205" i="59"/>
  <c r="L206" i="59"/>
  <c r="L207" i="59"/>
  <c r="L208" i="59"/>
  <c r="L209" i="59"/>
  <c r="L210" i="59"/>
  <c r="L211" i="59"/>
  <c r="L212" i="59"/>
  <c r="L213" i="59"/>
  <c r="L221" i="59"/>
  <c r="L222" i="59"/>
  <c r="L223" i="59"/>
  <c r="L224" i="59"/>
  <c r="L225" i="59"/>
  <c r="L226" i="59"/>
  <c r="L227" i="59"/>
  <c r="L228" i="59"/>
  <c r="L229" i="59"/>
  <c r="L230" i="59"/>
  <c r="L231" i="59"/>
  <c r="L232" i="59"/>
  <c r="L233" i="59"/>
  <c r="L234" i="59"/>
  <c r="L235" i="59"/>
  <c r="L240" i="59"/>
  <c r="L241" i="59"/>
  <c r="L242" i="59"/>
  <c r="L243" i="59"/>
  <c r="L244" i="59"/>
  <c r="L245" i="59"/>
  <c r="L246" i="59"/>
  <c r="L247" i="59"/>
  <c r="L248" i="59"/>
  <c r="L249" i="59"/>
  <c r="L250" i="59"/>
  <c r="L251" i="59"/>
  <c r="L252" i="59"/>
  <c r="L253" i="59"/>
  <c r="L254" i="59"/>
  <c r="L182" i="59"/>
</calcChain>
</file>

<file path=xl/sharedStrings.xml><?xml version="1.0" encoding="utf-8"?>
<sst xmlns="http://schemas.openxmlformats.org/spreadsheetml/2006/main" count="4713" uniqueCount="1365">
  <si>
    <t>EDUCATION</t>
  </si>
  <si>
    <t>dívky</t>
  </si>
  <si>
    <t>chlapci</t>
  </si>
  <si>
    <t>Basic schools</t>
  </si>
  <si>
    <t>muži</t>
  </si>
  <si>
    <t>ženy</t>
  </si>
  <si>
    <t>VZDĚLÁVÁNÍ</t>
  </si>
  <si>
    <r>
      <t xml:space="preserve">Školní rok                                        </t>
    </r>
    <r>
      <rPr>
        <i/>
        <sz val="8"/>
        <rFont val="Arial"/>
        <family val="2"/>
        <charset val="238"/>
      </rPr>
      <t>School year</t>
    </r>
  </si>
  <si>
    <t>Celkem</t>
  </si>
  <si>
    <t>2010/2011</t>
  </si>
  <si>
    <t>2005/2006</t>
  </si>
  <si>
    <t>2015/2016</t>
  </si>
  <si>
    <t>2020/2021</t>
  </si>
  <si>
    <t>2010/
2011</t>
  </si>
  <si>
    <t>2015/
2016</t>
  </si>
  <si>
    <t>2017/
2018</t>
  </si>
  <si>
    <t>2018/
2019</t>
  </si>
  <si>
    <t>2019/
2020</t>
  </si>
  <si>
    <t>2020/
2021</t>
  </si>
  <si>
    <t>Mateřské školy</t>
  </si>
  <si>
    <t>Základní školy</t>
  </si>
  <si>
    <t>Střední školy</t>
  </si>
  <si>
    <t>Nursery schools</t>
  </si>
  <si>
    <t>celkem</t>
  </si>
  <si>
    <t>.</t>
  </si>
  <si>
    <t>Secondary schools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</si>
  <si>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</si>
  <si>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</si>
  <si>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</si>
  <si>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</si>
  <si>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</si>
  <si>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</si>
  <si>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</si>
  <si>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</si>
  <si>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</si>
  <si>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</si>
  <si>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</si>
  <si>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</si>
  <si>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</si>
  <si>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</si>
  <si>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</si>
  <si>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</si>
  <si>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chlapci / muži (v tis.)</t>
  </si>
  <si>
    <t>Dívky 
Girls</t>
  </si>
  <si>
    <t>Chlapci 
Boys</t>
  </si>
  <si>
    <t>podíl na dívkách / chlapcích v MŠ celkem</t>
  </si>
  <si>
    <t>tis. osob</t>
  </si>
  <si>
    <t>podíl na dívkách / chlapcích v ZŠ celkem</t>
  </si>
  <si>
    <t>2017/2018</t>
  </si>
  <si>
    <t>2018/2019</t>
  </si>
  <si>
    <t>2019/2020</t>
  </si>
  <si>
    <t>2000/01</t>
  </si>
  <si>
    <t>2001/02</t>
  </si>
  <si>
    <t>2002/03</t>
  </si>
  <si>
    <t>2003/04</t>
  </si>
  <si>
    <t>2004/05</t>
  </si>
  <si>
    <t>Graf 3-X Dětí s postižením v mateřských školách</t>
  </si>
  <si>
    <t>Konzervatoře</t>
  </si>
  <si>
    <t>Conservatoires</t>
  </si>
  <si>
    <t>Graf X Žáci s postižením integrovaní do běžných tříd základních škol</t>
  </si>
  <si>
    <t>3 - 6. Absolventi středních škol podle druhu dokončeného vzdělání</t>
  </si>
  <si>
    <t>2016/
2017</t>
  </si>
  <si>
    <t>Ošetřovatelství</t>
  </si>
  <si>
    <t>Sociální činnost</t>
  </si>
  <si>
    <t>Ekonomika a podnikání</t>
  </si>
  <si>
    <t>Lyceum</t>
  </si>
  <si>
    <t>Hotelnictví a turismus</t>
  </si>
  <si>
    <t>Veřejnosprávní činnost</t>
  </si>
  <si>
    <t>Osobní služby</t>
  </si>
  <si>
    <t>Výpočetní technika</t>
  </si>
  <si>
    <t>Elektrotechnika</t>
  </si>
  <si>
    <t>Strojírenství</t>
  </si>
  <si>
    <t>Stavebnictví</t>
  </si>
  <si>
    <t>Veterinární prevence</t>
  </si>
  <si>
    <t>2009/
2010</t>
  </si>
  <si>
    <t>2014/
2015</t>
  </si>
  <si>
    <t>Bezpečnostně právní činnost</t>
  </si>
  <si>
    <t>Technický interdisciplinární</t>
  </si>
  <si>
    <t>Podnikání v oborech</t>
  </si>
  <si>
    <t>Gastronomie</t>
  </si>
  <si>
    <t>Propagace</t>
  </si>
  <si>
    <t>Potravinářství</t>
  </si>
  <si>
    <t>Zahradnictví</t>
  </si>
  <si>
    <t>Nábytkářství</t>
  </si>
  <si>
    <t>Stavební provoz</t>
  </si>
  <si>
    <t>Laborant ve zdravotnictví</t>
  </si>
  <si>
    <t>Cestovní ruch</t>
  </si>
  <si>
    <t>Obecně právní činnost</t>
  </si>
  <si>
    <t>Technik ve zdravotnictví</t>
  </si>
  <si>
    <t>Management</t>
  </si>
  <si>
    <t>Audiovizuální tvorba a výroba</t>
  </si>
  <si>
    <t>občané ČR</t>
  </si>
  <si>
    <t>cizinci celkem</t>
  </si>
  <si>
    <t>%</t>
  </si>
  <si>
    <t>Skupiny oborů vzdělání 
(CZ-ISCED-F 2013)</t>
  </si>
  <si>
    <t>Broad fields of education 
(ISCED-F 2013)</t>
  </si>
  <si>
    <t>Vzdělávání a výchova</t>
  </si>
  <si>
    <t>Umění a humanitní vědy</t>
  </si>
  <si>
    <t>Obchod, administrativa a právo</t>
  </si>
  <si>
    <t>Technika, výroba a stavebnictví</t>
  </si>
  <si>
    <t>Služby</t>
  </si>
  <si>
    <t>profesoři</t>
  </si>
  <si>
    <t>docenti</t>
  </si>
  <si>
    <t>odborní asistenti</t>
  </si>
  <si>
    <t>CZK</t>
  </si>
  <si>
    <t>Území,
země</t>
  </si>
  <si>
    <t>Territory,
country</t>
  </si>
  <si>
    <r>
      <t xml:space="preserve">ženy
</t>
    </r>
    <r>
      <rPr>
        <i/>
        <sz val="8"/>
        <rFont val="Arial"/>
        <family val="2"/>
        <charset val="238"/>
      </rPr>
      <t>Women</t>
    </r>
  </si>
  <si>
    <r>
      <t xml:space="preserve">muži
</t>
    </r>
    <r>
      <rPr>
        <i/>
        <sz val="8"/>
        <rFont val="Arial"/>
        <family val="2"/>
        <charset val="238"/>
      </rPr>
      <t>Men</t>
    </r>
  </si>
  <si>
    <t>EU27</t>
  </si>
  <si>
    <t>v procentech</t>
  </si>
  <si>
    <t>Kadeřnice</t>
  </si>
  <si>
    <t>Prodavačka, obchodnice</t>
  </si>
  <si>
    <t>Truhlář</t>
  </si>
  <si>
    <t>Obráběč kovů</t>
  </si>
  <si>
    <t>Zemědělská a lesnická technika</t>
  </si>
  <si>
    <t>Zdravotní a sociální péče</t>
  </si>
  <si>
    <t>-</t>
  </si>
  <si>
    <t>M</t>
  </si>
  <si>
    <t>bakalářský 
Bachelor</t>
  </si>
  <si>
    <t>magisterský
 Master</t>
  </si>
  <si>
    <t>doktorský 
Doctoral</t>
  </si>
  <si>
    <t>Graf 3-X Absolventi vysokých škol podle studijního programu</t>
  </si>
  <si>
    <t>Absolventi vysokých škol celkem podle pohlaví (v tis.)</t>
  </si>
  <si>
    <t>Graf 3-X Absolventi vysokých škol podle občanství</t>
  </si>
  <si>
    <t>věk: celkem</t>
  </si>
  <si>
    <t>rok</t>
  </si>
  <si>
    <t>B</t>
  </si>
  <si>
    <t>N</t>
  </si>
  <si>
    <t>D</t>
  </si>
  <si>
    <t>BM</t>
  </si>
  <si>
    <t>MN</t>
  </si>
  <si>
    <t>BMN</t>
  </si>
  <si>
    <t>podíl dívek</t>
  </si>
  <si>
    <t>podíl žen</t>
  </si>
  <si>
    <t xml:space="preserve"> ženy 
Women</t>
  </si>
  <si>
    <t xml:space="preserve"> muži 
Men </t>
  </si>
  <si>
    <t>Czech citizens</t>
  </si>
  <si>
    <t>Foreigners</t>
  </si>
  <si>
    <t>Společenské vědy</t>
  </si>
  <si>
    <t>Education</t>
  </si>
  <si>
    <t>Arts and humanities</t>
  </si>
  <si>
    <t>Business, administration and law</t>
  </si>
  <si>
    <t>Health and welfare</t>
  </si>
  <si>
    <t>Services</t>
  </si>
  <si>
    <t>Social sciences</t>
  </si>
  <si>
    <t>Přírodní vědy a matematika</t>
  </si>
  <si>
    <t>Natural sciences and mathematics</t>
  </si>
  <si>
    <t>Engineering, manuf. and construction</t>
  </si>
  <si>
    <t>Agriculture, forestry and veterinary</t>
  </si>
  <si>
    <t>absolventi</t>
  </si>
  <si>
    <t>nově zapsaní</t>
  </si>
  <si>
    <t xml:space="preserve">Nově zapsaní, celkem, na všech vysokých školách, ve všech formách studia, ženy </t>
  </si>
  <si>
    <t xml:space="preserve">Nově zapsaní, celkem, na všech vysokých školách, ve všech formách studia, muži </t>
  </si>
  <si>
    <t xml:space="preserve">Absolventi, celkem, na všech vysokých školách, ve všech formách studia, ženy </t>
  </si>
  <si>
    <t xml:space="preserve">Absolventi, celkem, na všech vysokých školách, ve všech formách studia, muži </t>
  </si>
  <si>
    <t>podíl učitelek</t>
  </si>
  <si>
    <t xml:space="preserve">Základní školy </t>
  </si>
  <si>
    <t>Pramen: Strukturální mzdová statistika</t>
  </si>
  <si>
    <t xml:space="preserve">ostatní </t>
  </si>
  <si>
    <t>Vychovatelé</t>
  </si>
  <si>
    <t>Asistenti pedagogů</t>
  </si>
  <si>
    <t>Automechanik</t>
  </si>
  <si>
    <t>Elektrikář</t>
  </si>
  <si>
    <t>Zámečník</t>
  </si>
  <si>
    <t>Zedník</t>
  </si>
  <si>
    <t>Instalatér</t>
  </si>
  <si>
    <t xml:space="preserve">Cukrářka </t>
  </si>
  <si>
    <t>Zahradnice</t>
  </si>
  <si>
    <t>Potravinářka</t>
  </si>
  <si>
    <t>Ošetřovatelka</t>
  </si>
  <si>
    <r>
      <t xml:space="preserve">a) dívky </t>
    </r>
    <r>
      <rPr>
        <i/>
        <sz val="10"/>
        <rFont val="Arial"/>
        <family val="2"/>
        <charset val="238"/>
      </rPr>
      <t xml:space="preserve"> Girls</t>
    </r>
  </si>
  <si>
    <r>
      <t xml:space="preserve">b) chlapci    </t>
    </r>
    <r>
      <rPr>
        <i/>
        <sz val="10"/>
        <rFont val="Arial"/>
        <family val="2"/>
        <charset val="238"/>
      </rPr>
      <t>Boys</t>
    </r>
  </si>
  <si>
    <t>Servis a opravy strojů</t>
  </si>
  <si>
    <t>2005/
2006</t>
  </si>
  <si>
    <t>3 - 11. Žáci gymnázií podle délky vzdělávacího programu</t>
  </si>
  <si>
    <t>3 - 12. Absolventi gymnázií podle délky vzdělávacího programu</t>
  </si>
  <si>
    <t>Graf 3-14 Obory vyšších odborných škol s nejvyšším počtem absolventů v roce 2019/2020 (osoby; %)</t>
  </si>
  <si>
    <r>
      <t xml:space="preserve">a) ženy </t>
    </r>
    <r>
      <rPr>
        <i/>
        <sz val="10"/>
        <rFont val="Arial"/>
        <family val="2"/>
        <charset val="238"/>
      </rPr>
      <t xml:space="preserve"> Women</t>
    </r>
  </si>
  <si>
    <r>
      <t xml:space="preserve">b) muži    </t>
    </r>
    <r>
      <rPr>
        <i/>
        <sz val="10"/>
        <rFont val="Arial"/>
        <family val="2"/>
        <charset val="238"/>
      </rPr>
      <t>Men</t>
    </r>
  </si>
  <si>
    <t>Zemědělství a veterinářství</t>
  </si>
  <si>
    <t>3 - 17. Žáci konzervatoří dle oboru vzdělávání</t>
  </si>
  <si>
    <t>3 - 18. Absolventi konzervatoří dle oboru vzdělávání</t>
  </si>
  <si>
    <t>Total</t>
  </si>
  <si>
    <t>Elektromechanik</t>
  </si>
  <si>
    <r>
      <t xml:space="preserve">a) ženy      </t>
    </r>
    <r>
      <rPr>
        <i/>
        <sz val="9"/>
        <color theme="1"/>
        <rFont val="Arial"/>
        <family val="2"/>
        <charset val="238"/>
      </rPr>
      <t>Women</t>
    </r>
  </si>
  <si>
    <r>
      <t xml:space="preserve">b) muži     </t>
    </r>
    <r>
      <rPr>
        <i/>
        <sz val="9"/>
        <color theme="1"/>
        <rFont val="Arial"/>
        <family val="2"/>
        <charset val="238"/>
      </rPr>
      <t>Men</t>
    </r>
  </si>
  <si>
    <r>
      <t xml:space="preserve">Dívky / </t>
    </r>
    <r>
      <rPr>
        <i/>
        <sz val="8"/>
        <color theme="0" tint="-0.249977111117893"/>
        <rFont val="Arial"/>
        <family val="2"/>
        <charset val="238"/>
      </rPr>
      <t>Girls</t>
    </r>
  </si>
  <si>
    <r>
      <t xml:space="preserve">Chlapci / </t>
    </r>
    <r>
      <rPr>
        <i/>
        <sz val="8"/>
        <color theme="0" tint="-0.249977111117893"/>
        <rFont val="Arial"/>
        <family val="2"/>
        <charset val="238"/>
      </rPr>
      <t>Boys</t>
    </r>
  </si>
  <si>
    <t>Tabulky</t>
  </si>
  <si>
    <t>Tables</t>
  </si>
  <si>
    <t>Děti, žáci a studenti podle druhu škol</t>
  </si>
  <si>
    <t>2004/
2005</t>
  </si>
  <si>
    <t>Pupils in secondary schools by type of education programme</t>
  </si>
  <si>
    <t>Zemědělkyně</t>
  </si>
  <si>
    <t>Gastronomy</t>
  </si>
  <si>
    <t>General legal services</t>
  </si>
  <si>
    <t>Technician in health care</t>
  </si>
  <si>
    <t>Audiovisual production</t>
  </si>
  <si>
    <t>Nursing</t>
  </si>
  <si>
    <t>Machine services and repairs</t>
  </si>
  <si>
    <t>Field of education</t>
  </si>
  <si>
    <t>Music</t>
  </si>
  <si>
    <t>Dance</t>
  </si>
  <si>
    <t>Fine arts</t>
  </si>
  <si>
    <r>
      <t>Celkem</t>
    </r>
    <r>
      <rPr>
        <vertAlign val="superscript"/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>Total</t>
    </r>
  </si>
  <si>
    <r>
      <t xml:space="preserve">občané 
ČR
</t>
    </r>
    <r>
      <rPr>
        <i/>
        <sz val="8"/>
        <rFont val="Arial"/>
        <family val="2"/>
        <charset val="238"/>
      </rPr>
      <t>Czech citizens</t>
    </r>
  </si>
  <si>
    <r>
      <t xml:space="preserve">studijní program
</t>
    </r>
    <r>
      <rPr>
        <i/>
        <sz val="8"/>
        <rFont val="Arial"/>
        <family val="2"/>
        <charset val="238"/>
      </rPr>
      <t>study programme</t>
    </r>
  </si>
  <si>
    <t>Ženy celkem</t>
  </si>
  <si>
    <t>Muži celkem</t>
  </si>
  <si>
    <t>Share of women among school management personnel in regional education</t>
  </si>
  <si>
    <t>Source: Structural wages statistics</t>
  </si>
  <si>
    <t>Educators</t>
  </si>
  <si>
    <t>Teaching assistents</t>
  </si>
  <si>
    <t>Professors</t>
  </si>
  <si>
    <t>Readers</t>
  </si>
  <si>
    <t>Lecturers</t>
  </si>
  <si>
    <t>other</t>
  </si>
  <si>
    <t>Absolventi středních škol podle druhu dokončeného vzdělání</t>
  </si>
  <si>
    <t>Žáci gymnázií podle délky vzdělávacího programu</t>
  </si>
  <si>
    <t>Absolventi gymnázií podle délky vzdělávacího programu</t>
  </si>
  <si>
    <t>Žáci nástavbového studia podle vybraných oborů vzdělávání</t>
  </si>
  <si>
    <t>Pupils in follow-up courses by selected fields of education</t>
  </si>
  <si>
    <t>Absolventi nástavbového studia podle vybraných oborů vzdělávání</t>
  </si>
  <si>
    <t>Graduates from follow-up courses by selected fields of education</t>
  </si>
  <si>
    <t>Studenti vyšších odborných škol podle oboru vzdělávání</t>
  </si>
  <si>
    <t>Absolventi vyšších odborných škol podle oboru vzdělávání</t>
  </si>
  <si>
    <t>Žáci konzervatoří dle oboru vzdělávání</t>
  </si>
  <si>
    <t>Absolventi konzervatoří dle oboru vzdělávání</t>
  </si>
  <si>
    <t>Studenti a absolventi vysokých škol v Česku podle občanství</t>
  </si>
  <si>
    <t xml:space="preserve">Podíl žen na řídících pracovnících v regionálním školství </t>
  </si>
  <si>
    <t>Průměrná hrubá měsíční mzda učitelů v regionálním školství</t>
  </si>
  <si>
    <t xml:space="preserve">Průměrná hrubá měsíční mzda vychovatelů a asistentů pedagogů </t>
  </si>
  <si>
    <t>Žáci středních škol podle druhu vzdělávání</t>
  </si>
  <si>
    <t>Studenti vysokých škol v Česku podle občanství</t>
  </si>
  <si>
    <t>Graduates from higher professional schools by selected fields of education</t>
  </si>
  <si>
    <t>Average gross monthly wages of teachers in regional education</t>
  </si>
  <si>
    <t>Average gross monthly wages of educators and teaching assistants in regional education</t>
  </si>
  <si>
    <t>Teaching assistants</t>
  </si>
  <si>
    <t>Graduates from grammar schools by length of study programme</t>
  </si>
  <si>
    <t>3 - 19. Žáci na základních uměleckých školách podle oboru vzdělávání</t>
  </si>
  <si>
    <t>Žáci na základních uměleckých školách podle oboru vzdělávání</t>
  </si>
  <si>
    <t>Učitelé v regionálním školství dle stupně a druhu školy</t>
  </si>
  <si>
    <r>
      <t>dívky
G</t>
    </r>
    <r>
      <rPr>
        <b/>
        <i/>
        <sz val="8"/>
        <color theme="1"/>
        <rFont val="Arial"/>
        <family val="2"/>
        <charset val="238"/>
      </rPr>
      <t>irls</t>
    </r>
  </si>
  <si>
    <r>
      <t xml:space="preserve">ženy
</t>
    </r>
    <r>
      <rPr>
        <i/>
        <sz val="8"/>
        <color theme="1"/>
        <rFont val="Arial"/>
        <family val="2"/>
        <charset val="238"/>
      </rPr>
      <t>Women</t>
    </r>
  </si>
  <si>
    <r>
      <t xml:space="preserve">muži
</t>
    </r>
    <r>
      <rPr>
        <i/>
        <sz val="8"/>
        <color theme="1"/>
        <rFont val="Arial"/>
        <family val="2"/>
        <charset val="238"/>
      </rPr>
      <t>Men</t>
    </r>
  </si>
  <si>
    <r>
      <t xml:space="preserve">a) ženy 
</t>
    </r>
    <r>
      <rPr>
        <b/>
        <i/>
        <sz val="8"/>
        <color theme="1"/>
        <rFont val="Arial"/>
        <family val="2"/>
        <charset val="238"/>
      </rPr>
      <t>Women</t>
    </r>
  </si>
  <si>
    <r>
      <t xml:space="preserve">b) muži
</t>
    </r>
    <r>
      <rPr>
        <b/>
        <i/>
        <sz val="8"/>
        <color theme="1"/>
        <rFont val="Arial"/>
        <family val="2"/>
        <charset val="238"/>
      </rPr>
      <t>Men</t>
    </r>
  </si>
  <si>
    <t>a) děti mladší 3 let</t>
  </si>
  <si>
    <t>Children less than 3 years old</t>
  </si>
  <si>
    <t>Children aged 6 years and older</t>
  </si>
  <si>
    <t>Graf 3-5 Žáci středních škol podle druhu vzdělávání (tis. osob)</t>
  </si>
  <si>
    <t>Secondary school pupils by type of education programme (thous. persons)</t>
  </si>
  <si>
    <t>Secondary school graduates by type of completed education programme</t>
  </si>
  <si>
    <t>Confectioner</t>
  </si>
  <si>
    <t>Shop assistant, vendor</t>
  </si>
  <si>
    <t>Gardener</t>
  </si>
  <si>
    <t>Nursing assistant</t>
  </si>
  <si>
    <t>Food processing worker</t>
  </si>
  <si>
    <t>Agriculturalist</t>
  </si>
  <si>
    <t>Social worker</t>
  </si>
  <si>
    <t>Car mechanic</t>
  </si>
  <si>
    <t>Electrician</t>
  </si>
  <si>
    <t>Cook, waiter</t>
  </si>
  <si>
    <t>Locksmith</t>
  </si>
  <si>
    <t>Plumber</t>
  </si>
  <si>
    <t>Výtvarná a řemeslná tvorba</t>
  </si>
  <si>
    <t>dívky / ženy (v tis.)</t>
  </si>
  <si>
    <t>Girls / Women (in thousand)</t>
  </si>
  <si>
    <t>Boys / Men (in thousands)</t>
  </si>
  <si>
    <t>Graf 3-6 Absolventi středních škol podle druhu dokončeného vzdělání (tisíce osob)</t>
  </si>
  <si>
    <t>The fields of education leading to apprenticeship certificate 
with the highest attendance in the school year 2020/2021 (persons; %)</t>
  </si>
  <si>
    <r>
      <t xml:space="preserve"> dívky 
 </t>
    </r>
    <r>
      <rPr>
        <i/>
        <sz val="8"/>
        <rFont val="Arial"/>
        <family val="2"/>
        <charset val="238"/>
      </rPr>
      <t>Girls</t>
    </r>
  </si>
  <si>
    <r>
      <t xml:space="preserve"> chlapci
 </t>
    </r>
    <r>
      <rPr>
        <i/>
        <sz val="8"/>
        <rFont val="Arial"/>
        <family val="2"/>
        <charset val="238"/>
      </rPr>
      <t>Boys</t>
    </r>
  </si>
  <si>
    <r>
      <t xml:space="preserve"> mateřské školy
 </t>
    </r>
    <r>
      <rPr>
        <i/>
        <sz val="8"/>
        <rFont val="Arial"/>
        <family val="2"/>
        <charset val="238"/>
      </rPr>
      <t>Nursery schools</t>
    </r>
  </si>
  <si>
    <r>
      <t xml:space="preserve"> základní školy
 </t>
    </r>
    <r>
      <rPr>
        <i/>
        <sz val="8"/>
        <color theme="1"/>
        <rFont val="Arial"/>
        <family val="2"/>
        <charset val="238"/>
      </rPr>
      <t>Basic schools</t>
    </r>
  </si>
  <si>
    <r>
      <t xml:space="preserve"> střední školy
 </t>
    </r>
    <r>
      <rPr>
        <i/>
        <sz val="8"/>
        <rFont val="Arial"/>
        <family val="2"/>
        <charset val="238"/>
      </rPr>
      <t>Secondary schools</t>
    </r>
  </si>
  <si>
    <r>
      <t xml:space="preserve"> podíl na dívkách / chlapcích v MŠ celkem (%)
</t>
    </r>
    <r>
      <rPr>
        <i/>
        <sz val="8"/>
        <rFont val="Arial"/>
        <family val="2"/>
        <charset val="238"/>
      </rPr>
      <t xml:space="preserve"> Percentage of all girls and boys in nursery schools</t>
    </r>
  </si>
  <si>
    <t xml:space="preserve"> tis. osob
 Persons (thousands)</t>
  </si>
  <si>
    <t xml:space="preserve"> dívky 
 Girls</t>
  </si>
  <si>
    <t xml:space="preserve"> chlapci
 Boys</t>
  </si>
  <si>
    <r>
      <t xml:space="preserve"> celkem
</t>
    </r>
    <r>
      <rPr>
        <i/>
        <sz val="8"/>
        <color theme="0" tint="-0.34998626667073579"/>
        <rFont val="Arial"/>
        <family val="2"/>
        <charset val="238"/>
      </rPr>
      <t xml:space="preserve"> Total</t>
    </r>
  </si>
  <si>
    <t>b) 6leté a starší děti</t>
  </si>
  <si>
    <r>
      <t xml:space="preserve"> mateřské školy
 </t>
    </r>
    <r>
      <rPr>
        <i/>
        <sz val="8"/>
        <color theme="0" tint="-0.34998626667073579"/>
        <rFont val="Arial"/>
        <family val="2"/>
        <charset val="238"/>
      </rPr>
      <t>Nursery schools</t>
    </r>
  </si>
  <si>
    <r>
      <t xml:space="preserve"> základní školy
 </t>
    </r>
    <r>
      <rPr>
        <i/>
        <sz val="8"/>
        <color theme="0" tint="-0.34998626667073579"/>
        <rFont val="Arial"/>
        <family val="2"/>
        <charset val="238"/>
      </rPr>
      <t>Basic schools</t>
    </r>
  </si>
  <si>
    <r>
      <t xml:space="preserve"> střední školy
 </t>
    </r>
    <r>
      <rPr>
        <i/>
        <sz val="8"/>
        <color theme="0" tint="-0.34998626667073579"/>
        <rFont val="Arial"/>
        <family val="2"/>
        <charset val="238"/>
      </rPr>
      <t>Secondary schools</t>
    </r>
  </si>
  <si>
    <r>
      <t xml:space="preserve"> vysoké školy
</t>
    </r>
    <r>
      <rPr>
        <i/>
        <sz val="8"/>
        <color theme="0" tint="-0.34998626667073579"/>
        <rFont val="Arial"/>
        <family val="2"/>
        <charset val="238"/>
      </rPr>
      <t xml:space="preserve"> Universities</t>
    </r>
  </si>
  <si>
    <r>
      <t xml:space="preserve"> Celkem 
 </t>
    </r>
    <r>
      <rPr>
        <i/>
        <sz val="8"/>
        <color theme="0" tint="-0.34998626667073579"/>
        <rFont val="Arial"/>
        <family val="2"/>
        <charset val="238"/>
      </rPr>
      <t>Total</t>
    </r>
  </si>
  <si>
    <r>
      <t xml:space="preserve"> podíl na dívkách / chlapcích plnících si povinnou školní docházku celkem (%) 
</t>
    </r>
    <r>
      <rPr>
        <i/>
        <sz val="8"/>
        <rFont val="Arial"/>
        <family val="2"/>
        <charset val="238"/>
      </rPr>
      <t xml:space="preserve">  Percentage of all girls and boys attending compulsory school education</t>
    </r>
  </si>
  <si>
    <r>
      <t xml:space="preserve"> tis. osob
 </t>
    </r>
    <r>
      <rPr>
        <i/>
        <sz val="8"/>
        <rFont val="Arial"/>
        <family val="2"/>
        <charset val="238"/>
      </rPr>
      <t>Persons (thousands)</t>
    </r>
  </si>
  <si>
    <r>
      <t xml:space="preserve">Děti v MŠ (v tis.)
 </t>
    </r>
    <r>
      <rPr>
        <i/>
        <sz val="8"/>
        <color theme="0" tint="-0.34998626667073579"/>
        <rFont val="Arial"/>
        <family val="2"/>
        <charset val="238"/>
      </rPr>
      <t>Children in nursery schools (thous.)</t>
    </r>
  </si>
  <si>
    <r>
      <t xml:space="preserve">Žáci plnící si povinnou školní docházku (v tis.) 
</t>
    </r>
    <r>
      <rPr>
        <i/>
        <sz val="8"/>
        <color theme="0" tint="-0.34998626667073579"/>
        <rFont val="Arial"/>
        <family val="2"/>
        <charset val="238"/>
      </rPr>
      <t>Pupils attending compulsory school education (thous.)</t>
    </r>
  </si>
  <si>
    <t>Graf 3-4 Źáci kteří přešli na víceletá gymnázia nebo předčasně ukončili povinnou školní docházku</t>
  </si>
  <si>
    <r>
      <t xml:space="preserve"> podíl na dívkách / chlapcích v ZŠ celkem (%)
</t>
    </r>
    <r>
      <rPr>
        <i/>
        <sz val="8"/>
        <rFont val="Arial"/>
        <family val="2"/>
        <charset val="238"/>
      </rPr>
      <t xml:space="preserve"> Percentage of all girls and boys in basic schools</t>
    </r>
  </si>
  <si>
    <r>
      <t xml:space="preserve">Žáci základních škol (v tis.) 
</t>
    </r>
    <r>
      <rPr>
        <i/>
        <sz val="8"/>
        <color theme="0" tint="-0.34998626667073579"/>
        <rFont val="Arial"/>
        <family val="2"/>
        <charset val="238"/>
      </rPr>
      <t>Pupils in basic schools (thous.)</t>
    </r>
  </si>
  <si>
    <t>Pupils who moved to ISCED 2 level education in grammar schools 
and early school leavers of compulsory education</t>
  </si>
  <si>
    <t xml:space="preserve">a) žáci základních škol, kteří přešli na víceletá gymnázia </t>
  </si>
  <si>
    <t>Pupils of basic schools who moved to ISCED 2 level education in grammar schools or conservatoires</t>
  </si>
  <si>
    <t xml:space="preserve">Early school leavers of compulsory education </t>
  </si>
  <si>
    <t>Pupils of basic schools repeating a school year</t>
  </si>
  <si>
    <t>x) žáci základních škol opakující ročník</t>
  </si>
  <si>
    <r>
      <t xml:space="preserve"> tis. osob
 </t>
    </r>
    <r>
      <rPr>
        <i/>
        <sz val="8"/>
        <color theme="0" tint="-0.34998626667073579"/>
        <rFont val="Arial"/>
        <family val="2"/>
        <charset val="238"/>
      </rPr>
      <t>Persons (thousands)</t>
    </r>
  </si>
  <si>
    <r>
      <t xml:space="preserve"> podíl na dívkách / chlapcích v ZŠ celkem (%)
</t>
    </r>
    <r>
      <rPr>
        <i/>
        <sz val="8"/>
        <color theme="0" tint="-0.34998626667073579"/>
        <rFont val="Arial"/>
        <family val="2"/>
        <charset val="238"/>
      </rPr>
      <t xml:space="preserve"> Percentage of all girls and boys in basic schools</t>
    </r>
  </si>
  <si>
    <r>
      <t xml:space="preserve"> dívky 
 </t>
    </r>
    <r>
      <rPr>
        <i/>
        <sz val="8"/>
        <color theme="0" tint="-0.34998626667073579"/>
        <rFont val="Arial"/>
        <family val="2"/>
        <charset val="238"/>
      </rPr>
      <t>Girls</t>
    </r>
  </si>
  <si>
    <r>
      <t xml:space="preserve"> chlapci
 </t>
    </r>
    <r>
      <rPr>
        <i/>
        <sz val="8"/>
        <color theme="0" tint="-0.34998626667073579"/>
        <rFont val="Arial"/>
        <family val="2"/>
        <charset val="238"/>
      </rPr>
      <t>Boys</t>
    </r>
  </si>
  <si>
    <r>
      <t xml:space="preserve">dívky
</t>
    </r>
    <r>
      <rPr>
        <sz val="8"/>
        <rFont val="Arial"/>
        <family val="2"/>
        <charset val="238"/>
      </rPr>
      <t>G</t>
    </r>
    <r>
      <rPr>
        <i/>
        <sz val="8"/>
        <rFont val="Arial"/>
        <family val="2"/>
        <charset val="238"/>
      </rPr>
      <t>irls</t>
    </r>
  </si>
  <si>
    <r>
      <t xml:space="preserve">chlapci
</t>
    </r>
    <r>
      <rPr>
        <i/>
        <sz val="8"/>
        <color theme="1"/>
        <rFont val="Arial"/>
        <family val="2"/>
        <charset val="238"/>
      </rPr>
      <t>Boys</t>
    </r>
  </si>
  <si>
    <r>
      <t xml:space="preserve"> nástavbové studium
 </t>
    </r>
    <r>
      <rPr>
        <i/>
        <sz val="8"/>
        <color theme="1"/>
        <rFont val="Arial"/>
        <family val="2"/>
        <charset val="238"/>
      </rPr>
      <t>Follow-up courses</t>
    </r>
  </si>
  <si>
    <r>
      <t xml:space="preserve"> odborné s maturitní zkouškou
 </t>
    </r>
    <r>
      <rPr>
        <i/>
        <sz val="8"/>
        <color theme="0" tint="-0.34998626667073579"/>
        <rFont val="Arial"/>
        <family val="2"/>
        <charset val="238"/>
      </rPr>
      <t>Vocational education with A-level examination</t>
    </r>
  </si>
  <si>
    <r>
      <t xml:space="preserve"> všeobecné s maturitní zkouškou (gymnázia)
 </t>
    </r>
    <r>
      <rPr>
        <i/>
        <sz val="8"/>
        <color theme="0" tint="-0.34998626667073579"/>
        <rFont val="Arial"/>
        <family val="2"/>
        <charset val="238"/>
      </rPr>
      <t>General education with A-level examination</t>
    </r>
  </si>
  <si>
    <r>
      <t xml:space="preserve"> odborné s výučním listem
 </t>
    </r>
    <r>
      <rPr>
        <i/>
        <sz val="8"/>
        <color theme="0" tint="-0.34998626667073579"/>
        <rFont val="Arial"/>
        <family val="2"/>
        <charset val="238"/>
      </rPr>
      <t>Vocational education with apprenticeship certificate</t>
    </r>
  </si>
  <si>
    <r>
      <t xml:space="preserve"> nástavbové studium
 </t>
    </r>
    <r>
      <rPr>
        <i/>
        <sz val="8"/>
        <color theme="0" tint="-0.34998626667073579"/>
        <rFont val="Arial"/>
        <family val="2"/>
        <charset val="238"/>
      </rPr>
      <t>Follow-up courses</t>
    </r>
  </si>
  <si>
    <r>
      <t xml:space="preserve"> Celkem
 </t>
    </r>
    <r>
      <rPr>
        <i/>
        <sz val="8"/>
        <color theme="0" tint="-0.34998626667073579"/>
        <rFont val="Arial"/>
        <family val="2"/>
        <charset val="238"/>
      </rPr>
      <t>Total</t>
    </r>
  </si>
  <si>
    <r>
      <t xml:space="preserve">tis. osob
</t>
    </r>
    <r>
      <rPr>
        <i/>
        <sz val="8"/>
        <rFont val="Arial"/>
        <family val="2"/>
        <charset val="238"/>
      </rPr>
      <t>Thousands of persons</t>
    </r>
  </si>
  <si>
    <t>Secondary school graduates by a type of completed education programme (thous. persons)</t>
  </si>
  <si>
    <r>
      <t xml:space="preserve">počet
</t>
    </r>
    <r>
      <rPr>
        <i/>
        <sz val="8"/>
        <rFont val="Arial"/>
        <family val="2"/>
        <charset val="238"/>
      </rPr>
      <t>Number</t>
    </r>
  </si>
  <si>
    <r>
      <t xml:space="preserve">procento
</t>
    </r>
    <r>
      <rPr>
        <i/>
        <sz val="8"/>
        <color theme="1"/>
        <rFont val="Arial"/>
        <family val="2"/>
        <charset val="238"/>
      </rPr>
      <t>Percentage</t>
    </r>
  </si>
  <si>
    <r>
      <t xml:space="preserve"> Automechanik
</t>
    </r>
    <r>
      <rPr>
        <i/>
        <sz val="8"/>
        <rFont val="Arial"/>
        <family val="2"/>
        <charset val="238"/>
      </rPr>
      <t xml:space="preserve"> Car mechanic</t>
    </r>
  </si>
  <si>
    <r>
      <t xml:space="preserve"> Elektrikář
</t>
    </r>
    <r>
      <rPr>
        <i/>
        <sz val="8"/>
        <rFont val="Arial"/>
        <family val="2"/>
        <charset val="238"/>
      </rPr>
      <t xml:space="preserve"> Electrician</t>
    </r>
  </si>
  <si>
    <r>
      <t xml:space="preserve"> celkem
</t>
    </r>
    <r>
      <rPr>
        <b/>
        <i/>
        <sz val="8"/>
        <rFont val="Arial"/>
        <family val="2"/>
        <charset val="238"/>
      </rPr>
      <t xml:space="preserve"> Total</t>
    </r>
  </si>
  <si>
    <r>
      <t xml:space="preserve"> Cukrářka
</t>
    </r>
    <r>
      <rPr>
        <i/>
        <sz val="8"/>
        <rFont val="Arial"/>
        <family val="2"/>
        <charset val="238"/>
      </rPr>
      <t xml:space="preserve"> Confectioner</t>
    </r>
  </si>
  <si>
    <r>
      <t xml:space="preserve"> Cukrářka
 </t>
    </r>
    <r>
      <rPr>
        <i/>
        <sz val="8"/>
        <rFont val="Arial"/>
        <family val="2"/>
        <charset val="238"/>
      </rPr>
      <t>Confectioner</t>
    </r>
  </si>
  <si>
    <r>
      <t xml:space="preserve"> Elektrikář 
</t>
    </r>
    <r>
      <rPr>
        <i/>
        <sz val="8"/>
        <rFont val="Arial"/>
        <family val="2"/>
        <charset val="238"/>
      </rPr>
      <t xml:space="preserve"> Electrician</t>
    </r>
  </si>
  <si>
    <t>Public administration services</t>
  </si>
  <si>
    <t>Hotel and tourist services</t>
  </si>
  <si>
    <t>Social work services</t>
  </si>
  <si>
    <t>Electrical engineering</t>
  </si>
  <si>
    <t>Mechanical engineering</t>
  </si>
  <si>
    <t>Arts and handicrafts production</t>
  </si>
  <si>
    <t>Business and administration</t>
  </si>
  <si>
    <t>Building and civil engineering</t>
  </si>
  <si>
    <t>Technical interdisciplinary</t>
  </si>
  <si>
    <t>Personal services</t>
  </si>
  <si>
    <t>Computer technology (ICT)</t>
  </si>
  <si>
    <r>
      <t xml:space="preserve"> Elektrotechnika / </t>
    </r>
    <r>
      <rPr>
        <i/>
        <sz val="8"/>
        <rFont val="Arial"/>
        <family val="2"/>
        <charset val="238"/>
      </rPr>
      <t>Electrical engineering</t>
    </r>
  </si>
  <si>
    <r>
      <t xml:space="preserve"> Ošetřovatelství / </t>
    </r>
    <r>
      <rPr>
        <i/>
        <sz val="8"/>
        <rFont val="Arial"/>
        <family val="2"/>
        <charset val="238"/>
      </rPr>
      <t>Nursing</t>
    </r>
  </si>
  <si>
    <r>
      <t xml:space="preserve"> Výpočetní technika / </t>
    </r>
    <r>
      <rPr>
        <i/>
        <sz val="8"/>
        <rFont val="Arial"/>
        <family val="2"/>
        <charset val="238"/>
      </rPr>
      <t>ICT</t>
    </r>
  </si>
  <si>
    <r>
      <t xml:space="preserve"> Lyceum / </t>
    </r>
    <r>
      <rPr>
        <i/>
        <sz val="8"/>
        <rFont val="Arial"/>
        <family val="2"/>
        <charset val="238"/>
      </rPr>
      <t>Lyceum</t>
    </r>
  </si>
  <si>
    <t>Veterinary prevention</t>
  </si>
  <si>
    <t>Hudba</t>
  </si>
  <si>
    <t>Zpěv</t>
  </si>
  <si>
    <t>Singing</t>
  </si>
  <si>
    <t>Tanec</t>
  </si>
  <si>
    <t>Drama</t>
  </si>
  <si>
    <t>Dramatické umění</t>
  </si>
  <si>
    <r>
      <t>Total</t>
    </r>
    <r>
      <rPr>
        <b/>
        <i/>
        <vertAlign val="superscript"/>
        <sz val="8"/>
        <rFont val="Arial"/>
        <family val="2"/>
        <charset val="238"/>
      </rPr>
      <t>1)</t>
    </r>
  </si>
  <si>
    <t>Kuchařka, servírka</t>
  </si>
  <si>
    <t>Kuchař, číšník</t>
  </si>
  <si>
    <t>Promotion</t>
  </si>
  <si>
    <t xml:space="preserve">Food processing </t>
  </si>
  <si>
    <t>Construction operation</t>
  </si>
  <si>
    <t>Sociální práce a pedagogika</t>
  </si>
  <si>
    <t>Security and legal activities</t>
  </si>
  <si>
    <r>
      <t xml:space="preserve"> Ošetřovatelství
</t>
    </r>
    <r>
      <rPr>
        <i/>
        <sz val="8"/>
        <rFont val="Arial"/>
        <family val="2"/>
        <charset val="238"/>
      </rPr>
      <t xml:space="preserve"> Nursing</t>
    </r>
  </si>
  <si>
    <r>
      <t xml:space="preserve"> Výpočetní technika 
</t>
    </r>
    <r>
      <rPr>
        <i/>
        <sz val="8"/>
        <rFont val="Arial"/>
        <family val="2"/>
        <charset val="238"/>
      </rPr>
      <t xml:space="preserve"> ICT</t>
    </r>
  </si>
  <si>
    <t>Medical laboratory technician</t>
  </si>
  <si>
    <t xml:space="preserve">The fields of higher professional education 
with the highest number of graduates in the school year 2019/2020 (persons; %) </t>
  </si>
  <si>
    <r>
      <t xml:space="preserve"> hudební
 </t>
    </r>
    <r>
      <rPr>
        <i/>
        <sz val="8"/>
        <color theme="1"/>
        <rFont val="Arial"/>
        <family val="2"/>
        <charset val="238"/>
      </rPr>
      <t>Music</t>
    </r>
  </si>
  <si>
    <r>
      <t xml:space="preserve"> výtvarný
</t>
    </r>
    <r>
      <rPr>
        <i/>
        <sz val="8"/>
        <rFont val="Arial"/>
        <family val="2"/>
        <charset val="238"/>
      </rPr>
      <t xml:space="preserve"> Fine arts</t>
    </r>
  </si>
  <si>
    <r>
      <t xml:space="preserve"> taneční
</t>
    </r>
    <r>
      <rPr>
        <i/>
        <sz val="8"/>
        <rFont val="Arial"/>
        <family val="2"/>
        <charset val="238"/>
      </rPr>
      <t xml:space="preserve"> Dance</t>
    </r>
  </si>
  <si>
    <r>
      <t xml:space="preserve"> literárně dramatický
</t>
    </r>
    <r>
      <rPr>
        <i/>
        <sz val="8"/>
        <color theme="1"/>
        <rFont val="Arial"/>
        <family val="2"/>
        <charset val="238"/>
      </rPr>
      <t xml:space="preserve"> Literature and drama</t>
    </r>
  </si>
  <si>
    <r>
      <t xml:space="preserve"> hudební
 </t>
    </r>
    <r>
      <rPr>
        <i/>
        <sz val="8"/>
        <color theme="0" tint="-0.249977111117893"/>
        <rFont val="Arial"/>
        <family val="2"/>
        <charset val="238"/>
      </rPr>
      <t>Music</t>
    </r>
  </si>
  <si>
    <r>
      <t xml:space="preserve"> výtvarný
</t>
    </r>
    <r>
      <rPr>
        <i/>
        <sz val="8"/>
        <color theme="0" tint="-0.249977111117893"/>
        <rFont val="Arial"/>
        <family val="2"/>
        <charset val="238"/>
      </rPr>
      <t xml:space="preserve"> Fine arts</t>
    </r>
  </si>
  <si>
    <r>
      <t xml:space="preserve"> taneční
</t>
    </r>
    <r>
      <rPr>
        <i/>
        <sz val="8"/>
        <color theme="0" tint="-0.249977111117893"/>
        <rFont val="Arial"/>
        <family val="2"/>
        <charset val="238"/>
      </rPr>
      <t xml:space="preserve"> Dance</t>
    </r>
  </si>
  <si>
    <r>
      <t xml:space="preserve"> literárně dramatický
</t>
    </r>
    <r>
      <rPr>
        <i/>
        <sz val="8"/>
        <color theme="0" tint="-0.249977111117893"/>
        <rFont val="Arial"/>
        <family val="2"/>
        <charset val="238"/>
      </rPr>
      <t xml:space="preserve"> Literature and drama</t>
    </r>
  </si>
  <si>
    <t>3 - 20. Studenti a absolventi vysokých škol v Česku podle zřizovatele školy</t>
  </si>
  <si>
    <t xml:space="preserve"> .</t>
  </si>
  <si>
    <r>
      <t>Celkem</t>
    </r>
    <r>
      <rPr>
        <b/>
        <vertAlign val="superscript"/>
        <sz val="8"/>
        <rFont val="Arial"/>
        <family val="2"/>
        <charset val="238"/>
      </rPr>
      <t>1)</t>
    </r>
  </si>
  <si>
    <r>
      <t xml:space="preserve">b) chlapci   </t>
    </r>
    <r>
      <rPr>
        <i/>
        <sz val="10"/>
        <rFont val="Arial"/>
        <family val="2"/>
        <charset val="238"/>
      </rPr>
      <t>Boys</t>
    </r>
  </si>
  <si>
    <r>
      <t xml:space="preserve">občané ČR
</t>
    </r>
    <r>
      <rPr>
        <i/>
        <sz val="8"/>
        <color theme="1"/>
        <rFont val="Arial"/>
        <family val="2"/>
        <charset val="238"/>
      </rPr>
      <t>Czech citizens</t>
    </r>
  </si>
  <si>
    <r>
      <t xml:space="preserve"> ženy 
</t>
    </r>
    <r>
      <rPr>
        <i/>
        <sz val="8"/>
        <color theme="1"/>
        <rFont val="Arial"/>
        <family val="2"/>
        <charset val="238"/>
      </rPr>
      <t xml:space="preserve"> Women</t>
    </r>
  </si>
  <si>
    <r>
      <t xml:space="preserve"> muži 
 </t>
    </r>
    <r>
      <rPr>
        <i/>
        <sz val="8"/>
        <rFont val="Arial"/>
        <family val="2"/>
        <charset val="238"/>
      </rPr>
      <t xml:space="preserve">Men </t>
    </r>
  </si>
  <si>
    <r>
      <t xml:space="preserve"> ženy 
</t>
    </r>
    <r>
      <rPr>
        <i/>
        <sz val="8"/>
        <color theme="0" tint="-0.34998626667073579"/>
        <rFont val="Arial"/>
        <family val="2"/>
        <charset val="238"/>
      </rPr>
      <t xml:space="preserve"> Women</t>
    </r>
  </si>
  <si>
    <r>
      <t xml:space="preserve"> muži 
 </t>
    </r>
    <r>
      <rPr>
        <i/>
        <sz val="8"/>
        <color theme="0" tint="-0.34998626667073579"/>
        <rFont val="Arial"/>
        <family val="2"/>
        <charset val="238"/>
      </rPr>
      <t xml:space="preserve">Men </t>
    </r>
  </si>
  <si>
    <r>
      <rPr>
        <sz val="8"/>
        <color theme="0" tint="-0.34998626667073579"/>
        <rFont val="Arial"/>
        <family val="2"/>
        <charset val="238"/>
      </rPr>
      <t xml:space="preserve"> Studenti vysokých škol (v tis.)</t>
    </r>
    <r>
      <rPr>
        <b/>
        <sz val="8"/>
        <color theme="0" tint="-0.34998626667073579"/>
        <rFont val="Arial"/>
        <family val="2"/>
        <charset val="238"/>
      </rPr>
      <t xml:space="preserve">
 </t>
    </r>
    <r>
      <rPr>
        <i/>
        <sz val="8"/>
        <color theme="0" tint="-0.34998626667073579"/>
        <rFont val="Arial"/>
        <family val="2"/>
        <charset val="238"/>
      </rPr>
      <t>University students (thous.)</t>
    </r>
  </si>
  <si>
    <r>
      <t xml:space="preserve">cizinci
</t>
    </r>
    <r>
      <rPr>
        <i/>
        <sz val="8"/>
        <color theme="1"/>
        <rFont val="Arial"/>
        <family val="2"/>
        <charset val="238"/>
      </rPr>
      <t>Foreigners</t>
    </r>
  </si>
  <si>
    <r>
      <t xml:space="preserve">Absolventi                </t>
    </r>
    <r>
      <rPr>
        <i/>
        <sz val="8"/>
        <rFont val="Arial"/>
        <family val="2"/>
        <charset val="238"/>
      </rPr>
      <t xml:space="preserve"> Graduates</t>
    </r>
  </si>
  <si>
    <r>
      <t xml:space="preserve"> bakalářský 
</t>
    </r>
    <r>
      <rPr>
        <i/>
        <sz val="8"/>
        <color theme="1"/>
        <rFont val="Arial"/>
        <family val="2"/>
        <charset val="238"/>
      </rPr>
      <t xml:space="preserve"> Bachelor</t>
    </r>
  </si>
  <si>
    <r>
      <t xml:space="preserve"> magisterský
 </t>
    </r>
    <r>
      <rPr>
        <i/>
        <sz val="8"/>
        <rFont val="Arial"/>
        <family val="2"/>
        <charset val="238"/>
      </rPr>
      <t>Master</t>
    </r>
  </si>
  <si>
    <r>
      <t xml:space="preserve"> doktorský 
</t>
    </r>
    <r>
      <rPr>
        <i/>
        <sz val="8"/>
        <rFont val="Arial"/>
        <family val="2"/>
        <charset val="238"/>
      </rPr>
      <t xml:space="preserve"> Doctoral</t>
    </r>
  </si>
  <si>
    <r>
      <t xml:space="preserve"> bakalářský 
</t>
    </r>
    <r>
      <rPr>
        <i/>
        <sz val="8"/>
        <color theme="0" tint="-0.34998626667073579"/>
        <rFont val="Arial"/>
        <family val="2"/>
        <charset val="238"/>
      </rPr>
      <t xml:space="preserve"> Bachelor</t>
    </r>
  </si>
  <si>
    <r>
      <t xml:space="preserve"> magisterský
 </t>
    </r>
    <r>
      <rPr>
        <i/>
        <sz val="8"/>
        <color theme="0" tint="-0.34998626667073579"/>
        <rFont val="Arial"/>
        <family val="2"/>
        <charset val="238"/>
      </rPr>
      <t>Master</t>
    </r>
  </si>
  <si>
    <r>
      <t xml:space="preserve"> doktorský 
</t>
    </r>
    <r>
      <rPr>
        <i/>
        <sz val="8"/>
        <color theme="0" tint="-0.34998626667073579"/>
        <rFont val="Arial"/>
        <family val="2"/>
        <charset val="238"/>
      </rPr>
      <t xml:space="preserve"> Doctoral</t>
    </r>
  </si>
  <si>
    <r>
      <t xml:space="preserve">Zemědělství a veterinářství 
</t>
    </r>
    <r>
      <rPr>
        <i/>
        <sz val="8"/>
        <rFont val="Arial"/>
        <family val="2"/>
        <charset val="238"/>
      </rPr>
      <t>Agriculture and veterinary</t>
    </r>
  </si>
  <si>
    <r>
      <t xml:space="preserve">Služby 
</t>
    </r>
    <r>
      <rPr>
        <i/>
        <sz val="8"/>
        <rFont val="Arial"/>
        <family val="2"/>
        <charset val="238"/>
      </rPr>
      <t>Services</t>
    </r>
  </si>
  <si>
    <r>
      <t xml:space="preserve">Přírodní vědy a matematika 
</t>
    </r>
    <r>
      <rPr>
        <i/>
        <sz val="8"/>
        <rFont val="Arial"/>
        <family val="2"/>
        <charset val="238"/>
      </rPr>
      <t>Natural sciences and mathematics</t>
    </r>
  </si>
  <si>
    <r>
      <t xml:space="preserve">Společenské vědy 
</t>
    </r>
    <r>
      <rPr>
        <i/>
        <sz val="8"/>
        <rFont val="Arial"/>
        <family val="2"/>
        <charset val="238"/>
      </rPr>
      <t>Social sciences</t>
    </r>
  </si>
  <si>
    <r>
      <t xml:space="preserve">Umění a humanitní vědy 
</t>
    </r>
    <r>
      <rPr>
        <i/>
        <sz val="8"/>
        <rFont val="Arial"/>
        <family val="2"/>
        <charset val="238"/>
      </rPr>
      <t>Arts and humanities</t>
    </r>
  </si>
  <si>
    <r>
      <t xml:space="preserve">Vzdělávání a výchova 
</t>
    </r>
    <r>
      <rPr>
        <i/>
        <sz val="8"/>
        <rFont val="Arial"/>
        <family val="2"/>
        <charset val="238"/>
      </rPr>
      <t>Education</t>
    </r>
  </si>
  <si>
    <r>
      <t xml:space="preserve">Zdravotní a sociální péče 
</t>
    </r>
    <r>
      <rPr>
        <i/>
        <sz val="8"/>
        <rFont val="Arial"/>
        <family val="2"/>
        <charset val="238"/>
      </rPr>
      <t>Health and welfare</t>
    </r>
  </si>
  <si>
    <r>
      <t xml:space="preserve">Technika, výroba a stavebnictví 
</t>
    </r>
    <r>
      <rPr>
        <i/>
        <sz val="8"/>
        <rFont val="Arial"/>
        <family val="2"/>
        <charset val="238"/>
      </rPr>
      <t>Engineering, manuf. and construction</t>
    </r>
  </si>
  <si>
    <r>
      <t xml:space="preserve">Obchod, administrativa a právo 
</t>
    </r>
    <r>
      <rPr>
        <i/>
        <sz val="8"/>
        <rFont val="Arial"/>
        <family val="2"/>
        <charset val="238"/>
      </rPr>
      <t>Business, administration and law</t>
    </r>
  </si>
  <si>
    <r>
      <t xml:space="preserve"> podíl žen
 </t>
    </r>
    <r>
      <rPr>
        <i/>
        <sz val="8"/>
        <rFont val="Arial CE"/>
        <charset val="238"/>
      </rPr>
      <t>Share of women</t>
    </r>
  </si>
  <si>
    <r>
      <t xml:space="preserve"> muži
 </t>
    </r>
    <r>
      <rPr>
        <i/>
        <sz val="8"/>
        <color theme="1"/>
        <rFont val="Arial"/>
        <family val="2"/>
        <charset val="238"/>
      </rPr>
      <t>Men</t>
    </r>
  </si>
  <si>
    <r>
      <t xml:space="preserve"> ženy
</t>
    </r>
    <r>
      <rPr>
        <i/>
        <sz val="8"/>
        <color theme="1"/>
        <rFont val="Arial"/>
        <family val="2"/>
        <charset val="238"/>
      </rPr>
      <t xml:space="preserve"> Women</t>
    </r>
  </si>
  <si>
    <r>
      <t xml:space="preserve"> Celkem
</t>
    </r>
    <r>
      <rPr>
        <i/>
        <sz val="8"/>
        <color theme="0" tint="-0.34998626667073579"/>
        <rFont val="Arial"/>
        <family val="2"/>
        <charset val="238"/>
      </rPr>
      <t xml:space="preserve"> Total</t>
    </r>
  </si>
  <si>
    <t>b) žáci, kteří předčasně ukončili školní docházku</t>
  </si>
  <si>
    <t xml:space="preserve">b) žáci základních škol, kteří předčasně ukončili povinnou školní docházku </t>
  </si>
  <si>
    <r>
      <t xml:space="preserve"> Gastronomie
 </t>
    </r>
    <r>
      <rPr>
        <i/>
        <sz val="8"/>
        <rFont val="Arial"/>
        <family val="2"/>
        <charset val="238"/>
      </rPr>
      <t>Gastronomy</t>
    </r>
  </si>
  <si>
    <r>
      <t xml:space="preserve"> Strojírenství
 </t>
    </r>
    <r>
      <rPr>
        <i/>
        <sz val="8"/>
        <rFont val="Arial"/>
        <family val="2"/>
        <charset val="238"/>
      </rPr>
      <t>Mechanical engineering</t>
    </r>
  </si>
  <si>
    <r>
      <t xml:space="preserve"> Elektrotechnika
 </t>
    </r>
    <r>
      <rPr>
        <i/>
        <sz val="8"/>
        <rFont val="Arial"/>
        <family val="2"/>
        <charset val="238"/>
      </rPr>
      <t>Electrical engineering</t>
    </r>
  </si>
  <si>
    <r>
      <t xml:space="preserve"> Strojírenství
</t>
    </r>
    <r>
      <rPr>
        <i/>
        <sz val="8"/>
        <rFont val="Arial"/>
        <family val="2"/>
        <charset val="238"/>
      </rPr>
      <t xml:space="preserve"> Mechanical engineering</t>
    </r>
  </si>
  <si>
    <t>3 - 5. Žáci na středních školách podle druhu vzdělávání</t>
  </si>
  <si>
    <t xml:space="preserve">Graf 3-6 Absolventi středních škol podle druhu dokončeného vzdělání </t>
  </si>
  <si>
    <t>Nursery school children in selected age groups (as at 30 September)</t>
  </si>
  <si>
    <t>Pupils attending compulsory school education at ISCED 2 level in grammar schools (as at 30 September)</t>
  </si>
  <si>
    <r>
      <t xml:space="preserve">Graf 3-3 Žáci plnící si povinnou školní docházku na nižším stupni víceletých gymnázií </t>
    </r>
    <r>
      <rPr>
        <sz val="10"/>
        <rFont val="Arial"/>
        <family val="2"/>
        <charset val="238"/>
      </rPr>
      <t xml:space="preserve"> (stav k 30. 9.)</t>
    </r>
  </si>
  <si>
    <t>Graf 3-1 Děti, žáci a studenti podle druhu školy (stav k 30. 9.)</t>
  </si>
  <si>
    <t>Children, pupils and students by a type of school (as at 30 September)</t>
  </si>
  <si>
    <r>
      <t xml:space="preserve">1) </t>
    </r>
    <r>
      <rPr>
        <i/>
        <sz val="8"/>
        <rFont val="Arial"/>
        <family val="2"/>
        <charset val="238"/>
      </rPr>
      <t>For university students data are as at 31 December.</t>
    </r>
  </si>
  <si>
    <r>
      <t xml:space="preserve">1) </t>
    </r>
    <r>
      <rPr>
        <sz val="8"/>
        <rFont val="Arial"/>
        <family val="2"/>
        <charset val="238"/>
      </rPr>
      <t>v případě studentů vysokých škol stav k 30. 12.</t>
    </r>
  </si>
  <si>
    <r>
      <t xml:space="preserve"> vysoké školy (1)
</t>
    </r>
    <r>
      <rPr>
        <i/>
        <sz val="8"/>
        <color theme="1"/>
        <rFont val="Arial"/>
        <family val="2"/>
        <charset val="238"/>
      </rPr>
      <t xml:space="preserve"> Universities (1)</t>
    </r>
  </si>
  <si>
    <r>
      <t xml:space="preserve">1) </t>
    </r>
    <r>
      <rPr>
        <sz val="8"/>
        <rFont val="Arial"/>
        <family val="2"/>
        <charset val="238"/>
      </rPr>
      <t>v případě studentů vysokých škol stav k 31. 12.</t>
    </r>
  </si>
  <si>
    <r>
      <t xml:space="preserve">Graf 3-2 Děti v mateřských školách ve vybraných věkových skupinách </t>
    </r>
    <r>
      <rPr>
        <sz val="8"/>
        <rFont val="Arial"/>
        <family val="2"/>
        <charset val="238"/>
      </rPr>
      <t>(stav k 30. 9.)</t>
    </r>
  </si>
  <si>
    <t>Sociální pracovnice</t>
  </si>
  <si>
    <t>The fields of follow-up courses with the highest number of graduates in the school year 2019/2020 (persons; %)?</t>
  </si>
  <si>
    <t xml:space="preserve">Hudební </t>
  </si>
  <si>
    <t xml:space="preserve">Výtvarný </t>
  </si>
  <si>
    <t xml:space="preserve">Taneční </t>
  </si>
  <si>
    <t>Pupils in elementary schools of arts by a field of education (as at 30 September)</t>
  </si>
  <si>
    <t>Graf 3-15 Žáci základních uměleckých škol podle oboru vzdělávání (stav k 30. 9.)</t>
  </si>
  <si>
    <t>University students in Czechia by citizenships (as at 31 December)</t>
  </si>
  <si>
    <t>Bakalářský</t>
  </si>
  <si>
    <t>Magisterský</t>
  </si>
  <si>
    <t>Doktorský</t>
  </si>
  <si>
    <t xml:space="preserve">Bachelor </t>
  </si>
  <si>
    <t>Master</t>
  </si>
  <si>
    <t xml:space="preserve">Doctoral </t>
  </si>
  <si>
    <t>ICT</t>
  </si>
  <si>
    <r>
      <t xml:space="preserve">bakalářský
</t>
    </r>
    <r>
      <rPr>
        <i/>
        <sz val="8"/>
        <rFont val="Arial Narrow"/>
        <family val="2"/>
        <charset val="238"/>
      </rPr>
      <t>bachelor</t>
    </r>
  </si>
  <si>
    <r>
      <t xml:space="preserve">magisterský
</t>
    </r>
    <r>
      <rPr>
        <i/>
        <sz val="8"/>
        <rFont val="Arial Narrow"/>
        <family val="2"/>
        <charset val="238"/>
      </rPr>
      <t>master</t>
    </r>
  </si>
  <si>
    <r>
      <t xml:space="preserve">doktorský
</t>
    </r>
    <r>
      <rPr>
        <i/>
        <sz val="8"/>
        <rFont val="Arial Narrow"/>
        <family val="2"/>
        <charset val="238"/>
      </rPr>
      <t>doctoral</t>
    </r>
  </si>
  <si>
    <t>University students in Czechia by a study programme (as at 31 December)</t>
  </si>
  <si>
    <t>3 - 27. Učitelé v regionálním školství dle stupně a druhu školy</t>
  </si>
  <si>
    <t xml:space="preserve">3 - 28. Podíl žen na řídících pracovnících v regionálním školství </t>
  </si>
  <si>
    <t xml:space="preserve">3 - 29. Věková struktura učitelů regionálního školství </t>
  </si>
  <si>
    <t xml:space="preserve">         Age structure of teachers at regional schools</t>
  </si>
  <si>
    <r>
      <t>poměr k průměru mezd zaměstnanců celkem (%)</t>
    </r>
    <r>
      <rPr>
        <vertAlign val="superscript"/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 xml:space="preserve">Ratio to the average gross monthly wage of all employees (%) </t>
    </r>
  </si>
  <si>
    <t xml:space="preserve">Střední školy </t>
  </si>
  <si>
    <t>Mateřské
 školy</t>
  </si>
  <si>
    <t xml:space="preserve">Základní
 školy </t>
  </si>
  <si>
    <t>Nursery
 schools</t>
  </si>
  <si>
    <t>Basic
 schools</t>
  </si>
  <si>
    <t>Secondary
 schools</t>
  </si>
  <si>
    <t xml:space="preserve">          Average gross monthly wages of educators and teaching assistants in regional education</t>
  </si>
  <si>
    <t xml:space="preserve">Average gross monthly wages of pedagogical staff in regional education </t>
  </si>
  <si>
    <r>
      <t xml:space="preserve"> učitelé
</t>
    </r>
    <r>
      <rPr>
        <i/>
        <sz val="8"/>
        <rFont val="Arial"/>
        <family val="2"/>
        <charset val="238"/>
      </rPr>
      <t xml:space="preserve"> Teachers</t>
    </r>
  </si>
  <si>
    <r>
      <t xml:space="preserve"> vychovatelé
</t>
    </r>
    <r>
      <rPr>
        <i/>
        <sz val="8"/>
        <rFont val="Arial"/>
        <family val="2"/>
        <charset val="238"/>
      </rPr>
      <t xml:space="preserve"> Educators</t>
    </r>
  </si>
  <si>
    <r>
      <t xml:space="preserve"> asistenti pedagogů
</t>
    </r>
    <r>
      <rPr>
        <i/>
        <sz val="8"/>
        <rFont val="Arial"/>
        <family val="2"/>
        <charset val="238"/>
      </rPr>
      <t xml:space="preserve"> Teaching assistents</t>
    </r>
  </si>
  <si>
    <t>Average gross monthly wages of pedagogical staff in regional education (CZK thous.)</t>
  </si>
  <si>
    <t>Average gross monthly wages of techers, educators and teaching assistants in regional education 
as a ratio to the average gross monthly wage of all employed women and men (%)</t>
  </si>
  <si>
    <t xml:space="preserve">Secondary schools </t>
  </si>
  <si>
    <t>ženy 
Women</t>
  </si>
  <si>
    <t>muži 
Men</t>
  </si>
  <si>
    <t>60+ let / years</t>
  </si>
  <si>
    <r>
      <t>a) mateřské školy /</t>
    </r>
    <r>
      <rPr>
        <i/>
        <sz val="8"/>
        <rFont val="Arial"/>
        <family val="2"/>
        <charset val="238"/>
      </rPr>
      <t xml:space="preserve"> Nursery schools</t>
    </r>
  </si>
  <si>
    <r>
      <t>b) základní školy /</t>
    </r>
    <r>
      <rPr>
        <i/>
        <sz val="8"/>
        <rFont val="Arial"/>
        <family val="2"/>
        <charset val="238"/>
      </rPr>
      <t xml:space="preserve"> Basic schools</t>
    </r>
  </si>
  <si>
    <r>
      <t xml:space="preserve">muži 
</t>
    </r>
    <r>
      <rPr>
        <i/>
        <sz val="8"/>
        <color theme="1"/>
        <rFont val="Arial"/>
        <family val="2"/>
        <charset val="238"/>
      </rPr>
      <t>Men</t>
    </r>
  </si>
  <si>
    <r>
      <t xml:space="preserve">ženy 
</t>
    </r>
    <r>
      <rPr>
        <i/>
        <sz val="8"/>
        <color theme="1"/>
        <rFont val="Arial"/>
        <family val="2"/>
        <charset val="238"/>
      </rPr>
      <t>Women</t>
    </r>
  </si>
  <si>
    <r>
      <t>c) střední školy /</t>
    </r>
    <r>
      <rPr>
        <i/>
        <sz val="8"/>
        <rFont val="Arial"/>
        <family val="2"/>
        <charset val="238"/>
      </rPr>
      <t xml:space="preserve"> Secondary schools</t>
    </r>
  </si>
  <si>
    <r>
      <t>60+ 
let/</t>
    </r>
    <r>
      <rPr>
        <i/>
        <sz val="8"/>
        <rFont val="Arial"/>
        <family val="2"/>
        <charset val="238"/>
      </rPr>
      <t>years</t>
    </r>
  </si>
  <si>
    <t xml:space="preserve">3 - 31. Průměrná hrubá měsíční mzda vychovatelů a asistentů pedagogů </t>
  </si>
  <si>
    <t>Ukazatel</t>
  </si>
  <si>
    <t>Indicator</t>
  </si>
  <si>
    <t>Girls</t>
  </si>
  <si>
    <t>Boys</t>
  </si>
  <si>
    <t>Share of girls</t>
  </si>
  <si>
    <t>Women</t>
  </si>
  <si>
    <t>Men</t>
  </si>
  <si>
    <t>Share of women</t>
  </si>
  <si>
    <r>
      <t xml:space="preserve">Děti mladší 3 let          </t>
    </r>
    <r>
      <rPr>
        <i/>
        <sz val="8"/>
        <rFont val="Arial"/>
        <family val="2"/>
        <charset val="238"/>
      </rPr>
      <t>Children less than 3 years old</t>
    </r>
  </si>
  <si>
    <r>
      <t xml:space="preserve">6leté a starší děti          </t>
    </r>
    <r>
      <rPr>
        <i/>
        <sz val="8"/>
        <rFont val="Arial"/>
        <family val="2"/>
        <charset val="238"/>
      </rPr>
      <t>Children aged 6 years and older</t>
    </r>
  </si>
  <si>
    <r>
      <t xml:space="preserve">Děti s postižením          </t>
    </r>
    <r>
      <rPr>
        <i/>
        <sz val="8"/>
        <rFont val="Arial"/>
        <family val="2"/>
        <charset val="238"/>
      </rPr>
      <t>Children with disabilities</t>
    </r>
  </si>
  <si>
    <r>
      <t xml:space="preserve">Děti s cizím státním občanstvím          </t>
    </r>
    <r>
      <rPr>
        <i/>
        <sz val="8"/>
        <rFont val="Arial"/>
        <family val="2"/>
        <charset val="238"/>
      </rPr>
      <t>Children with a foreign citizenship</t>
    </r>
  </si>
  <si>
    <r>
      <t xml:space="preserve">Školní rok              </t>
    </r>
    <r>
      <rPr>
        <i/>
        <sz val="8"/>
        <rFont val="Arial"/>
        <family val="2"/>
        <charset val="238"/>
      </rPr>
      <t>School year</t>
    </r>
  </si>
  <si>
    <r>
      <t xml:space="preserve"> vysoké školy
</t>
    </r>
    <r>
      <rPr>
        <i/>
        <sz val="8"/>
        <color theme="1"/>
        <rFont val="Arial"/>
        <family val="2"/>
        <charset val="238"/>
      </rPr>
      <t xml:space="preserve"> Universities </t>
    </r>
  </si>
  <si>
    <t xml:space="preserve">3 - 2. Děti v mateřských školách </t>
  </si>
  <si>
    <t>2011/
2012</t>
  </si>
  <si>
    <t>2012/
2013</t>
  </si>
  <si>
    <t>2013/
2014</t>
  </si>
  <si>
    <t>2000/
2001</t>
  </si>
  <si>
    <t>2001/
2002</t>
  </si>
  <si>
    <t>2002/
2003</t>
  </si>
  <si>
    <t>2006/
2007</t>
  </si>
  <si>
    <t>2007/
2008</t>
  </si>
  <si>
    <t>2008/
2009</t>
  </si>
  <si>
    <r>
      <t xml:space="preserve">Žáci se zdravotním postižením    </t>
    </r>
    <r>
      <rPr>
        <i/>
        <sz val="8"/>
        <rFont val="Arial"/>
        <family val="2"/>
        <charset val="238"/>
      </rPr>
      <t xml:space="preserve">Pupils with disabilities </t>
    </r>
  </si>
  <si>
    <r>
      <t xml:space="preserve">Žáci s cizím státním občanstvím   </t>
    </r>
    <r>
      <rPr>
        <i/>
        <sz val="8"/>
        <rFont val="Arial"/>
        <family val="2"/>
        <charset val="238"/>
      </rPr>
      <t>Pupils with a foreign citizenship</t>
    </r>
  </si>
  <si>
    <t>3 - 3. Žáci plnící povinnou školní docházku podle stupně a druhu školy</t>
  </si>
  <si>
    <t>3 - 4. Žáci na základních školách podle vybraných charakteristik</t>
  </si>
  <si>
    <t>Graf 3-2 Děti v mateřských školách</t>
  </si>
  <si>
    <t>Children in nursery schools</t>
  </si>
  <si>
    <t>Vyšší odborné 
  školy</t>
  </si>
  <si>
    <t>Higher professional 
  schools</t>
  </si>
  <si>
    <t>Graf 3-3 Žáci plnící povinnou školní docházku na nižším stupni víceletých gymnázií</t>
  </si>
  <si>
    <r>
      <t xml:space="preserve">Nástavbové studium
</t>
    </r>
    <r>
      <rPr>
        <i/>
        <sz val="8"/>
        <rFont val="Arial"/>
        <family val="2"/>
        <charset val="238"/>
      </rPr>
      <t>Pupils in follow-up courses</t>
    </r>
  </si>
  <si>
    <t>Graf 3-5 Žáci středních škol podle druhu vzdělávání</t>
  </si>
  <si>
    <t>Secondary school pupils by type of education programme</t>
  </si>
  <si>
    <r>
      <t xml:space="preserve">Odborné s výučním listem
</t>
    </r>
    <r>
      <rPr>
        <i/>
        <sz val="8"/>
        <rFont val="Arial"/>
        <family val="2"/>
        <charset val="238"/>
      </rPr>
      <t>Pupils in secondary education with apprenticeship certificate</t>
    </r>
  </si>
  <si>
    <r>
      <t xml:space="preserve">odborné s výučním listem
</t>
    </r>
    <r>
      <rPr>
        <i/>
        <sz val="8"/>
        <rFont val="Arial"/>
        <family val="2"/>
        <charset val="238"/>
      </rPr>
      <t>Secondary education 
with apprenticeship certificate</t>
    </r>
  </si>
  <si>
    <t>Serviceman for 
  agricultural machinery</t>
  </si>
  <si>
    <t>Opravář 
  zemědělských strojů</t>
  </si>
  <si>
    <t>Aranžérka, 
  propagační pracovnice</t>
  </si>
  <si>
    <r>
      <t xml:space="preserve">Dívky          </t>
    </r>
    <r>
      <rPr>
        <i/>
        <sz val="8"/>
        <rFont val="Arial"/>
        <family val="2"/>
        <charset val="238"/>
      </rPr>
      <t>Girls</t>
    </r>
  </si>
  <si>
    <r>
      <t xml:space="preserve">Chlapci          </t>
    </r>
    <r>
      <rPr>
        <i/>
        <sz val="8"/>
        <rFont val="Arial"/>
        <family val="2"/>
        <charset val="238"/>
      </rPr>
      <t>Boys</t>
    </r>
  </si>
  <si>
    <t xml:space="preserve">         Pupils in secondary schools by type of education programme</t>
  </si>
  <si>
    <t xml:space="preserve">Obor vzdělávání </t>
  </si>
  <si>
    <t>Obor vzdělávání</t>
  </si>
  <si>
    <t>Předškolní a mimoškolní 
  pedagogika</t>
  </si>
  <si>
    <t>Pre-school and after-school 
  teaching and child care training</t>
  </si>
  <si>
    <t>Předškolní 
  a mimoškolní pedagogika</t>
  </si>
  <si>
    <t>Six-year 
  programme</t>
  </si>
  <si>
    <t>Four-year 
  programme</t>
  </si>
  <si>
    <t>Eight-year 
  programme</t>
  </si>
  <si>
    <t>4leté</t>
  </si>
  <si>
    <t>6leté</t>
  </si>
  <si>
    <t>8leté</t>
  </si>
  <si>
    <t xml:space="preserve">           Pupils in grammar schools by lenght of study programme</t>
  </si>
  <si>
    <r>
      <t xml:space="preserve">a) dívky  </t>
    </r>
    <r>
      <rPr>
        <i/>
        <sz val="10"/>
        <rFont val="Arial"/>
        <family val="2"/>
        <charset val="238"/>
      </rPr>
      <t>Girls</t>
    </r>
  </si>
  <si>
    <r>
      <t xml:space="preserve">b) chlapci  </t>
    </r>
    <r>
      <rPr>
        <i/>
        <sz val="10"/>
        <rFont val="Arial"/>
        <family val="2"/>
        <charset val="238"/>
      </rPr>
      <t>Boys</t>
    </r>
  </si>
  <si>
    <r>
      <t xml:space="preserve">Ženy          </t>
    </r>
    <r>
      <rPr>
        <i/>
        <sz val="8"/>
        <rFont val="Arial"/>
        <family val="2"/>
        <charset val="238"/>
      </rPr>
      <t>Women</t>
    </r>
  </si>
  <si>
    <r>
      <t xml:space="preserve">Muži          </t>
    </r>
    <r>
      <rPr>
        <i/>
        <sz val="8"/>
        <rFont val="Arial"/>
        <family val="2"/>
        <charset val="238"/>
      </rPr>
      <t>Men</t>
    </r>
  </si>
  <si>
    <r>
      <t xml:space="preserve">a) ženy </t>
    </r>
    <r>
      <rPr>
        <i/>
        <sz val="10"/>
        <rFont val="Arial"/>
        <family val="2"/>
        <charset val="238"/>
      </rPr>
      <t xml:space="preserve">  Women</t>
    </r>
  </si>
  <si>
    <r>
      <t xml:space="preserve">b) muži   </t>
    </r>
    <r>
      <rPr>
        <i/>
        <sz val="10"/>
        <rFont val="Arial"/>
        <family val="2"/>
        <charset val="238"/>
      </rPr>
      <t>Men</t>
    </r>
  </si>
  <si>
    <t xml:space="preserve">Literárně 
  dramatický </t>
  </si>
  <si>
    <t>Literature 
  and drama</t>
  </si>
  <si>
    <t>Graf 3-15 Žáci základních uměleckých škol podle oboru vzdělávání</t>
  </si>
  <si>
    <r>
      <t xml:space="preserve">Studenti          </t>
    </r>
    <r>
      <rPr>
        <i/>
        <sz val="8"/>
        <rFont val="Arial"/>
        <family val="2"/>
        <charset val="238"/>
      </rPr>
      <t>Students</t>
    </r>
  </si>
  <si>
    <r>
      <t xml:space="preserve">Absolventi          </t>
    </r>
    <r>
      <rPr>
        <i/>
        <sz val="8"/>
        <rFont val="Arial"/>
        <family val="2"/>
        <charset val="238"/>
      </rPr>
      <t>Graduates</t>
    </r>
  </si>
  <si>
    <r>
      <t xml:space="preserve">a) občané ČR   </t>
    </r>
    <r>
      <rPr>
        <i/>
        <sz val="10"/>
        <rFont val="Arial"/>
        <family val="2"/>
        <charset val="238"/>
      </rPr>
      <t>Czech citizens</t>
    </r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</si>
  <si>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celkový součet nemusí souhlasit se součtem za občany 
   ČR a cizince, jeden student může mít dvě občanství</t>
    </r>
  </si>
  <si>
    <r>
      <t>3 - 22. Studenti a absolventi vysokých škol v Česku podle studijního programu</t>
    </r>
    <r>
      <rPr>
        <b/>
        <vertAlign val="superscript"/>
        <sz val="10"/>
        <rFont val="Arial"/>
        <family val="2"/>
        <charset val="238"/>
      </rPr>
      <t>*)</t>
    </r>
  </si>
  <si>
    <t>Obchod, administrativa 
  a právo</t>
  </si>
  <si>
    <t>Technika, výroba 
  a stavebnictví</t>
  </si>
  <si>
    <t>Zemědělství, lesnictví 
  a veterinářství</t>
  </si>
  <si>
    <t>Přírodní vědy 
  a matematika</t>
  </si>
  <si>
    <t>Natural sciences 
  and mathematics</t>
  </si>
  <si>
    <t>Engineering, manufact. 
  and construction</t>
  </si>
  <si>
    <t>Agriculture, forestry 
  and veterinary</t>
  </si>
  <si>
    <t>Business, adminis-
  tration and law</t>
  </si>
  <si>
    <t>Percentage</t>
  </si>
  <si>
    <t>Basic schools 
  at ISCED 2 level</t>
  </si>
  <si>
    <t>Basic schools 
  at ISCED 1 level</t>
  </si>
  <si>
    <t>Základní školy 
  – 2. stupeň</t>
  </si>
  <si>
    <t>Základní školy 
  – 1. stupeň</t>
  </si>
  <si>
    <r>
      <t xml:space="preserve">Kč          </t>
    </r>
    <r>
      <rPr>
        <i/>
        <sz val="8"/>
        <rFont val="Arial"/>
        <family val="2"/>
        <charset val="238"/>
      </rPr>
      <t>CZK</t>
    </r>
  </si>
  <si>
    <r>
      <t xml:space="preserve">poměr k průměru mezd zaměstnanců celkem (%)
</t>
    </r>
    <r>
      <rPr>
        <i/>
        <sz val="8"/>
        <rFont val="Arial"/>
        <family val="2"/>
        <charset val="238"/>
      </rPr>
      <t xml:space="preserve">Ratio to the average gross monthly wage of all employees (%) </t>
    </r>
  </si>
  <si>
    <t>Kč   CZK</t>
  </si>
  <si>
    <t>Belgie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</si>
  <si>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</si>
  <si>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</si>
  <si>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</si>
  <si>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</si>
  <si>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</si>
  <si>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</si>
  <si>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</si>
  <si>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</si>
  <si>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</si>
  <si>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</si>
  <si>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</si>
  <si>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</si>
  <si>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</si>
  <si>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</si>
  <si>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</si>
  <si>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</si>
  <si>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</si>
  <si>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</si>
  <si>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</si>
  <si>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</si>
  <si>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</si>
  <si>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</si>
  <si>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</si>
  <si>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</si>
  <si>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</si>
  <si>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</si>
  <si>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Belgium</t>
  </si>
  <si>
    <t>Bulgaria</t>
  </si>
  <si>
    <t>Czechia</t>
  </si>
  <si>
    <t>Denmark</t>
  </si>
  <si>
    <t>Estonia</t>
  </si>
  <si>
    <t>Finland</t>
  </si>
  <si>
    <t>France</t>
  </si>
  <si>
    <t>Ireland</t>
  </si>
  <si>
    <t>Italy</t>
  </si>
  <si>
    <t>Cyprus</t>
  </si>
  <si>
    <t>Lithuania</t>
  </si>
  <si>
    <t>Latvia</t>
  </si>
  <si>
    <t>Luxembourg</t>
  </si>
  <si>
    <t>Hungary</t>
  </si>
  <si>
    <t>Germany</t>
  </si>
  <si>
    <t>Netherlands</t>
  </si>
  <si>
    <t>Poland</t>
  </si>
  <si>
    <t>Portugal</t>
  </si>
  <si>
    <t>Austria</t>
  </si>
  <si>
    <t>Romania</t>
  </si>
  <si>
    <t>Greece</t>
  </si>
  <si>
    <t>Slovakia</t>
  </si>
  <si>
    <t>Slovenia</t>
  </si>
  <si>
    <t>Spain</t>
  </si>
  <si>
    <t>Sweden</t>
  </si>
  <si>
    <t>EU 27</t>
  </si>
  <si>
    <r>
      <t xml:space="preserve">01 Vzdělávání a výchova 
</t>
    </r>
    <r>
      <rPr>
        <i/>
        <sz val="8"/>
        <rFont val="Arial"/>
        <family val="2"/>
        <charset val="238"/>
      </rPr>
      <t>Education</t>
    </r>
  </si>
  <si>
    <r>
      <t xml:space="preserve">02 Umění a humanitní vědy
</t>
    </r>
    <r>
      <rPr>
        <i/>
        <sz val="8"/>
        <rFont val="Arial"/>
        <family val="2"/>
        <charset val="238"/>
      </rPr>
      <t>Arts and humanities</t>
    </r>
  </si>
  <si>
    <r>
      <t xml:space="preserve">04 Obchod, administrativa a právo
</t>
    </r>
    <r>
      <rPr>
        <i/>
        <sz val="8"/>
        <rFont val="Arial"/>
        <family val="2"/>
        <charset val="238"/>
      </rPr>
      <t>Business, administration and law</t>
    </r>
  </si>
  <si>
    <r>
      <t xml:space="preserve">05 Přírodní vědy, matematika a statistika 
</t>
    </r>
    <r>
      <rPr>
        <i/>
        <sz val="8"/>
        <rFont val="Arial"/>
        <family val="2"/>
        <charset val="238"/>
      </rPr>
      <t xml:space="preserve">Natural sciences, mathematics and statistics </t>
    </r>
  </si>
  <si>
    <r>
      <t xml:space="preserve">06 Informační a komunikační technologie
</t>
    </r>
    <r>
      <rPr>
        <i/>
        <sz val="8"/>
        <rFont val="Arial"/>
        <family val="2"/>
        <charset val="238"/>
      </rPr>
      <t>Information and Communication Technologies</t>
    </r>
  </si>
  <si>
    <r>
      <t xml:space="preserve">07 Technika, výroba a stavebnictví
</t>
    </r>
    <r>
      <rPr>
        <i/>
        <sz val="8"/>
        <rFont val="Arial"/>
        <family val="2"/>
        <charset val="238"/>
      </rPr>
      <t>Engineering, manufacturing and construction</t>
    </r>
  </si>
  <si>
    <r>
      <t xml:space="preserve">10 Služby
</t>
    </r>
    <r>
      <rPr>
        <i/>
        <sz val="8"/>
        <rFont val="Arial"/>
        <family val="2"/>
        <charset val="238"/>
      </rPr>
      <t xml:space="preserve">Services </t>
    </r>
  </si>
  <si>
    <t>Croatia</t>
  </si>
  <si>
    <t>30–39 let</t>
  </si>
  <si>
    <t>40–49 let</t>
  </si>
  <si>
    <t>50–59 let</t>
  </si>
  <si>
    <r>
      <t xml:space="preserve">celkem
</t>
    </r>
    <r>
      <rPr>
        <i/>
        <sz val="8"/>
        <rFont val="Arial"/>
        <family val="2"/>
        <charset val="238"/>
      </rPr>
      <t>Total</t>
    </r>
  </si>
  <si>
    <r>
      <t>3 - 10. Absolventi středních odborných škol s maturitní zkouškou vybraných oborů vzdělávání</t>
    </r>
    <r>
      <rPr>
        <b/>
        <vertAlign val="superscript"/>
        <sz val="10"/>
        <rFont val="Arial"/>
        <family val="2"/>
        <charset val="238"/>
      </rPr>
      <t>*)</t>
    </r>
  </si>
  <si>
    <r>
      <t xml:space="preserve">           Graduates from secondary education with A-level examination of selected fields of education</t>
    </r>
    <r>
      <rPr>
        <i/>
        <vertAlign val="superscript"/>
        <sz val="10"/>
        <rFont val="Arial"/>
        <family val="2"/>
        <charset val="238"/>
      </rPr>
      <t>*)</t>
    </r>
  </si>
  <si>
    <r>
      <t xml:space="preserve">*) </t>
    </r>
    <r>
      <rPr>
        <sz val="8"/>
        <rFont val="Arial"/>
        <family val="2"/>
        <charset val="238"/>
      </rPr>
      <t>deset oborů, které ve školním roce 2019/2020 
  absolvovalo nejvíce dívek a nejvíce chlapců</t>
    </r>
  </si>
  <si>
    <r>
      <t xml:space="preserve">Studenti          </t>
    </r>
    <r>
      <rPr>
        <i/>
        <sz val="8"/>
        <rFont val="Arial"/>
        <family val="2"/>
        <charset val="238"/>
      </rPr>
      <t xml:space="preserve">Students </t>
    </r>
  </si>
  <si>
    <t>Cook, waitress</t>
  </si>
  <si>
    <t>Hairdresser</t>
  </si>
  <si>
    <t>Window dresser, 
  promotion worker</t>
  </si>
  <si>
    <t>Joiner, cabinetmaker</t>
  </si>
  <si>
    <t>Metal worker</t>
  </si>
  <si>
    <t>Bricklayer</t>
  </si>
  <si>
    <t>Electrical mechanic</t>
  </si>
  <si>
    <r>
      <t xml:space="preserve"> Kadeřnice
</t>
    </r>
    <r>
      <rPr>
        <i/>
        <sz val="8"/>
        <rFont val="Arial"/>
        <family val="2"/>
        <charset val="238"/>
      </rPr>
      <t xml:space="preserve"> Hairdresser</t>
    </r>
  </si>
  <si>
    <r>
      <t xml:space="preserve"> ostatní
</t>
    </r>
    <r>
      <rPr>
        <i/>
        <sz val="8"/>
        <rFont val="Arial"/>
        <family val="2"/>
        <charset val="238"/>
      </rPr>
      <t xml:space="preserve"> other</t>
    </r>
  </si>
  <si>
    <r>
      <t xml:space="preserve"> Kuchař, číšník
 </t>
    </r>
    <r>
      <rPr>
        <i/>
        <sz val="8"/>
        <rFont val="Arial"/>
        <family val="2"/>
        <charset val="238"/>
      </rPr>
      <t>Cook, waiter</t>
    </r>
  </si>
  <si>
    <r>
      <t xml:space="preserve"> Kuchařka, servírka
 </t>
    </r>
    <r>
      <rPr>
        <i/>
        <sz val="8"/>
        <rFont val="Arial"/>
        <family val="2"/>
        <charset val="238"/>
      </rPr>
      <t>Cook, waitress</t>
    </r>
  </si>
  <si>
    <r>
      <t xml:space="preserve"> Kadeřnice
 </t>
    </r>
    <r>
      <rPr>
        <i/>
        <sz val="8"/>
        <rFont val="Arial"/>
        <family val="2"/>
        <charset val="238"/>
      </rPr>
      <t>Hairdresser</t>
    </r>
  </si>
  <si>
    <r>
      <t xml:space="preserve"> Kuchař, číšník
</t>
    </r>
    <r>
      <rPr>
        <i/>
        <sz val="8"/>
        <rFont val="Arial"/>
        <family val="2"/>
        <charset val="238"/>
      </rPr>
      <t xml:space="preserve"> Cook, waiter</t>
    </r>
  </si>
  <si>
    <r>
      <t xml:space="preserve"> Kuchařka, servírka
</t>
    </r>
    <r>
      <rPr>
        <i/>
        <sz val="8"/>
        <rFont val="Arial"/>
        <family val="2"/>
        <charset val="238"/>
      </rPr>
      <t xml:space="preserve"> Cook, waitress</t>
    </r>
  </si>
  <si>
    <r>
      <t xml:space="preserve">*) </t>
    </r>
    <r>
      <rPr>
        <i/>
        <sz val="8"/>
        <rFont val="Arial"/>
        <family val="2"/>
        <charset val="238"/>
      </rPr>
      <t>Data refer to public and private universities; 
  a student can be enrolled in more study programmes.</t>
    </r>
  </si>
  <si>
    <t>Social work and counselling</t>
  </si>
  <si>
    <r>
      <rPr>
        <i/>
        <vertAlign val="superscript"/>
        <sz val="8"/>
        <rFont val="Arial"/>
        <family val="2"/>
        <charset val="238"/>
      </rPr>
      <t>*)</t>
    </r>
    <r>
      <rPr>
        <i/>
        <sz val="8"/>
        <rFont val="Arial"/>
        <family val="2"/>
        <charset val="238"/>
      </rPr>
      <t>Ten fields of education from which highest number 
   of girls/boys graduated in the school year 2019/2020.</t>
    </r>
  </si>
  <si>
    <t>Making business in industries</t>
  </si>
  <si>
    <t>Furniture making</t>
  </si>
  <si>
    <t>Agricultural and forest machinery</t>
  </si>
  <si>
    <t xml:space="preserve"> Podnikání v oborech
 Making business in industries</t>
  </si>
  <si>
    <r>
      <t xml:space="preserve"> Podnikání v oborech
</t>
    </r>
    <r>
      <rPr>
        <i/>
        <sz val="8"/>
        <rFont val="Arial"/>
        <family val="2"/>
        <charset val="238"/>
      </rPr>
      <t xml:space="preserve"> Making business in industries</t>
    </r>
  </si>
  <si>
    <r>
      <t xml:space="preserve"> Osobní služby
</t>
    </r>
    <r>
      <rPr>
        <i/>
        <sz val="8"/>
        <rFont val="Arial"/>
        <family val="2"/>
        <charset val="238"/>
      </rPr>
      <t xml:space="preserve"> Personal services</t>
    </r>
  </si>
  <si>
    <r>
      <t xml:space="preserve"> Osobní služby
 </t>
    </r>
    <r>
      <rPr>
        <i/>
        <sz val="8"/>
        <rFont val="Arial"/>
        <family val="2"/>
        <charset val="238"/>
      </rPr>
      <t>Personal services</t>
    </r>
  </si>
  <si>
    <t>Tourism</t>
  </si>
  <si>
    <r>
      <t xml:space="preserve">a) ženy  </t>
    </r>
    <r>
      <rPr>
        <i/>
        <sz val="10"/>
        <rFont val="Arial"/>
        <family val="2"/>
        <charset val="238"/>
      </rPr>
      <t>Women</t>
    </r>
  </si>
  <si>
    <r>
      <t xml:space="preserve">b) muži  </t>
    </r>
    <r>
      <rPr>
        <i/>
        <sz val="10"/>
        <rFont val="Arial"/>
        <family val="2"/>
        <charset val="238"/>
      </rPr>
      <t>Men</t>
    </r>
  </si>
  <si>
    <r>
      <t>*)</t>
    </r>
    <r>
      <rPr>
        <i/>
        <sz val="8"/>
        <rFont val="Arial"/>
        <family val="2"/>
        <charset val="238"/>
      </rPr>
      <t>Data refer to public and private universities; 
  a student can be enrolled in more fields of education.</t>
    </r>
  </si>
  <si>
    <t xml:space="preserve">           University students and graduates in Czechia by founder</t>
  </si>
  <si>
    <t xml:space="preserve">           Graduates from grammar schools by length of study programme</t>
  </si>
  <si>
    <t xml:space="preserve">         Children in nursery schools</t>
  </si>
  <si>
    <r>
      <t xml:space="preserve">           University students and graduates in Czechia by study programme</t>
    </r>
    <r>
      <rPr>
        <i/>
        <vertAlign val="superscript"/>
        <sz val="10"/>
        <rFont val="Arial"/>
        <family val="2"/>
        <charset val="238"/>
      </rPr>
      <t>*)</t>
    </r>
  </si>
  <si>
    <t xml:space="preserve">           Share of women among school management personnel in regional education</t>
  </si>
  <si>
    <r>
      <t xml:space="preserve">a) mateřské školy  </t>
    </r>
    <r>
      <rPr>
        <i/>
        <sz val="9"/>
        <rFont val="Arial"/>
        <family val="2"/>
        <charset val="238"/>
      </rPr>
      <t xml:space="preserve"> Nursery schools</t>
    </r>
  </si>
  <si>
    <r>
      <t xml:space="preserve">b) základní školy   </t>
    </r>
    <r>
      <rPr>
        <i/>
        <sz val="9"/>
        <rFont val="Arial"/>
        <family val="2"/>
        <charset val="238"/>
      </rPr>
      <t>Basic schools</t>
    </r>
  </si>
  <si>
    <r>
      <t xml:space="preserve">c) střední školy   </t>
    </r>
    <r>
      <rPr>
        <i/>
        <sz val="9"/>
        <rFont val="Arial"/>
        <family val="2"/>
        <charset val="238"/>
      </rPr>
      <t>Secondary schools</t>
    </r>
  </si>
  <si>
    <t xml:space="preserve">           Average gross monthly wages of teachers in regional education</t>
  </si>
  <si>
    <r>
      <t>3 - 23. Studenti vysokých škol v Česku podle skupin oborů vzdělávání</t>
    </r>
    <r>
      <rPr>
        <b/>
        <vertAlign val="superscript"/>
        <sz val="10"/>
        <rFont val="Arial"/>
        <family val="2"/>
        <charset val="238"/>
      </rPr>
      <t>*)</t>
    </r>
  </si>
  <si>
    <t>v Kč</t>
  </si>
  <si>
    <t>Master (ISCED 7)</t>
  </si>
  <si>
    <t>Doctoral (ISCED 8)</t>
  </si>
  <si>
    <t>Země</t>
  </si>
  <si>
    <t xml:space="preserve">Švédsko </t>
  </si>
  <si>
    <t xml:space="preserve">Sweden </t>
  </si>
  <si>
    <t>SE</t>
  </si>
  <si>
    <t xml:space="preserve">Poland </t>
  </si>
  <si>
    <t>PL</t>
  </si>
  <si>
    <t xml:space="preserve">Slovakia </t>
  </si>
  <si>
    <t>SK</t>
  </si>
  <si>
    <t>EE</t>
  </si>
  <si>
    <t xml:space="preserve">Slovinsko </t>
  </si>
  <si>
    <t>SI</t>
  </si>
  <si>
    <t xml:space="preserve">Chorvatsko </t>
  </si>
  <si>
    <t xml:space="preserve">Croatia </t>
  </si>
  <si>
    <t>HR</t>
  </si>
  <si>
    <t xml:space="preserve">Česko </t>
  </si>
  <si>
    <t xml:space="preserve">Czechia </t>
  </si>
  <si>
    <t>CZ</t>
  </si>
  <si>
    <t xml:space="preserve">Malta </t>
  </si>
  <si>
    <t>MT</t>
  </si>
  <si>
    <t xml:space="preserve">Litva </t>
  </si>
  <si>
    <t xml:space="preserve">Lithuania </t>
  </si>
  <si>
    <t>LT</t>
  </si>
  <si>
    <t xml:space="preserve">Dánsko </t>
  </si>
  <si>
    <t xml:space="preserve">Denmark </t>
  </si>
  <si>
    <t>DK</t>
  </si>
  <si>
    <t xml:space="preserve">Lotyšsko </t>
  </si>
  <si>
    <t xml:space="preserve">Latvia </t>
  </si>
  <si>
    <t>LV</t>
  </si>
  <si>
    <t xml:space="preserve">Belgie </t>
  </si>
  <si>
    <t xml:space="preserve">Belgium </t>
  </si>
  <si>
    <t>BE</t>
  </si>
  <si>
    <t xml:space="preserve">Italy </t>
  </si>
  <si>
    <t>IT</t>
  </si>
  <si>
    <t xml:space="preserve">Rumunsko </t>
  </si>
  <si>
    <t xml:space="preserve">Romania </t>
  </si>
  <si>
    <t>RO</t>
  </si>
  <si>
    <t xml:space="preserve">Francie </t>
  </si>
  <si>
    <t xml:space="preserve">France </t>
  </si>
  <si>
    <t>FR</t>
  </si>
  <si>
    <t xml:space="preserve">Bulharsko </t>
  </si>
  <si>
    <t>BG</t>
  </si>
  <si>
    <t xml:space="preserve">Maďarsko </t>
  </si>
  <si>
    <t>HU</t>
  </si>
  <si>
    <t xml:space="preserve">Portugalsko </t>
  </si>
  <si>
    <t xml:space="preserve">Portugal </t>
  </si>
  <si>
    <t>PT</t>
  </si>
  <si>
    <t>Evropská unie</t>
  </si>
  <si>
    <t>European Union</t>
  </si>
  <si>
    <t xml:space="preserve">Španělsko </t>
  </si>
  <si>
    <t xml:space="preserve">Spain </t>
  </si>
  <si>
    <t>ES</t>
  </si>
  <si>
    <t xml:space="preserve">Rakousko </t>
  </si>
  <si>
    <t xml:space="preserve">Austria </t>
  </si>
  <si>
    <t>AT</t>
  </si>
  <si>
    <t xml:space="preserve">Finsko </t>
  </si>
  <si>
    <t xml:space="preserve">Finland </t>
  </si>
  <si>
    <t>FI</t>
  </si>
  <si>
    <t xml:space="preserve">Kypr </t>
  </si>
  <si>
    <t xml:space="preserve">Cyprus </t>
  </si>
  <si>
    <t>CY</t>
  </si>
  <si>
    <t xml:space="preserve">Irsko </t>
  </si>
  <si>
    <t xml:space="preserve">Ireland </t>
  </si>
  <si>
    <t>IE</t>
  </si>
  <si>
    <t xml:space="preserve">Nizozemsko </t>
  </si>
  <si>
    <t>NL</t>
  </si>
  <si>
    <t xml:space="preserve">Luxembourg </t>
  </si>
  <si>
    <t>LU</t>
  </si>
  <si>
    <t xml:space="preserve">Greece </t>
  </si>
  <si>
    <t>GR</t>
  </si>
  <si>
    <t xml:space="preserve">Německo </t>
  </si>
  <si>
    <t xml:space="preserve">Germany </t>
  </si>
  <si>
    <t>DE</t>
  </si>
  <si>
    <r>
      <t xml:space="preserve">Skupina oborů vzdělání (CZ-ISCED-F 2013) 
</t>
    </r>
    <r>
      <rPr>
        <i/>
        <sz val="8"/>
        <rFont val="Arial"/>
        <family val="2"/>
        <charset val="238"/>
      </rPr>
      <t>Broad fields of education (ISCED-F 2013)</t>
    </r>
  </si>
  <si>
    <t xml:space="preserve">Hungary </t>
  </si>
  <si>
    <t xml:space="preserve">Estonia </t>
  </si>
  <si>
    <t>Litva (LT)</t>
  </si>
  <si>
    <t>Lithuania (LT)</t>
  </si>
  <si>
    <t>Lotyšsko (LV)</t>
  </si>
  <si>
    <t>Latvia (LV)</t>
  </si>
  <si>
    <t>Finsko (FI)</t>
  </si>
  <si>
    <t>Finland (FI)</t>
  </si>
  <si>
    <t>Rumunsko (RO)</t>
  </si>
  <si>
    <t>Romania (RO)</t>
  </si>
  <si>
    <t>Bulharsko (BG)</t>
  </si>
  <si>
    <t>Bulgaria (BG)</t>
  </si>
  <si>
    <t>Belgie (BE)</t>
  </si>
  <si>
    <t>Belgium (BE)</t>
  </si>
  <si>
    <t>Chorvatsko (HR)</t>
  </si>
  <si>
    <t>Croatia (HR)</t>
  </si>
  <si>
    <t>Estonsko (EE)</t>
  </si>
  <si>
    <t>Estonia (EE)</t>
  </si>
  <si>
    <t>Slovensko (SK)</t>
  </si>
  <si>
    <t>Slovakia (SK)</t>
  </si>
  <si>
    <t>Nizozemsko (NL)</t>
  </si>
  <si>
    <t>Netherlands (NL)</t>
  </si>
  <si>
    <t>Polsko (PL)</t>
  </si>
  <si>
    <t>Poland (PL)</t>
  </si>
  <si>
    <t>Irsko (IE)</t>
  </si>
  <si>
    <t>Ireland (IE)</t>
  </si>
  <si>
    <t>Švédsko (SE)</t>
  </si>
  <si>
    <t>Sweden (SE)</t>
  </si>
  <si>
    <t>Portugalsko (PT)</t>
  </si>
  <si>
    <t>Portugal (PT)</t>
  </si>
  <si>
    <t>Francie (FR)</t>
  </si>
  <si>
    <t>France (FR)</t>
  </si>
  <si>
    <t>Španělsko (ES)</t>
  </si>
  <si>
    <t>Spain (ES)</t>
  </si>
  <si>
    <t>Dánsko (DK)</t>
  </si>
  <si>
    <t>Denmark (DK)</t>
  </si>
  <si>
    <t>Kypr (CY)</t>
  </si>
  <si>
    <t>Cyprus (CY)</t>
  </si>
  <si>
    <t>Rakousko (AT)</t>
  </si>
  <si>
    <t>Austria (AT)</t>
  </si>
  <si>
    <t>Slovinsko (SI)</t>
  </si>
  <si>
    <t>Slovenia (SI)</t>
  </si>
  <si>
    <t>Maďarsko (HU)</t>
  </si>
  <si>
    <t>Hungary (HU)</t>
  </si>
  <si>
    <t>Německo (DE)</t>
  </si>
  <si>
    <t>Germany (DE)</t>
  </si>
  <si>
    <t>Česko (CZ)</t>
  </si>
  <si>
    <t>Czechia (CZ)</t>
  </si>
  <si>
    <t>Itálie (IT)</t>
  </si>
  <si>
    <t>Italy (IT)</t>
  </si>
  <si>
    <t>Malta (MT)</t>
  </si>
  <si>
    <t>Řecko (GR)</t>
  </si>
  <si>
    <t>Greece (GR)</t>
  </si>
  <si>
    <t>Lucembursko (LU)</t>
  </si>
  <si>
    <t>Luxembourg (LU)</t>
  </si>
  <si>
    <t>60+ years</t>
  </si>
  <si>
    <t>–30 let</t>
  </si>
  <si>
    <t xml:space="preserve">–30 years </t>
  </si>
  <si>
    <t>30–39 years</t>
  </si>
  <si>
    <t xml:space="preserve">40–49 years </t>
  </si>
  <si>
    <t xml:space="preserve">50–59 years </t>
  </si>
  <si>
    <t xml:space="preserve">         Pupils fulfilling their compulsory school education by level and type of school</t>
  </si>
  <si>
    <t>Basic school pupils by selected characteristic</t>
  </si>
  <si>
    <r>
      <t xml:space="preserve">Žáci opakující ročník    </t>
    </r>
    <r>
      <rPr>
        <i/>
        <sz val="8"/>
        <rFont val="Arial"/>
        <family val="2"/>
        <charset val="238"/>
      </rPr>
      <t>Pupils repeating a grade</t>
    </r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</si>
  <si>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 xml:space="preserve"> The total may not be equal to the sum for Czech citizens 
    and foreigners; a student can have two citizenships.</t>
    </r>
  </si>
  <si>
    <r>
      <t>*)</t>
    </r>
    <r>
      <rPr>
        <i/>
        <sz val="8"/>
        <rFont val="Arial"/>
        <family val="2"/>
        <charset val="238"/>
      </rPr>
      <t>Data refer to public and private universities; 
   a student can be enrolled in more fields of 
   education and study programmes.</t>
    </r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</si>
  <si>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údaje za veřejné a soukromé vysoké školy; 
   jeden student může být zapsán ve více oborech
   vzdělávání a studijních programech.</t>
    </r>
  </si>
  <si>
    <t>ve fyz. osobách</t>
  </si>
  <si>
    <t>Persons (headcount)</t>
  </si>
  <si>
    <r>
      <t>*)</t>
    </r>
    <r>
      <rPr>
        <i/>
        <sz val="8"/>
        <rFont val="Arial"/>
        <family val="2"/>
        <charset val="238"/>
      </rPr>
      <t>Data refer to public and private universities; 
   a student can be enrolled in more fields of
   education and study programmes.</t>
    </r>
  </si>
  <si>
    <t>v přepočtených osobách</t>
  </si>
  <si>
    <t>FTE</t>
  </si>
  <si>
    <r>
      <t xml:space="preserve">Nástavbové studium
</t>
    </r>
    <r>
      <rPr>
        <i/>
        <sz val="8"/>
        <rFont val="Arial"/>
        <family val="2"/>
        <charset val="238"/>
      </rPr>
      <t>Graduates from follow-up courses</t>
    </r>
  </si>
  <si>
    <t xml:space="preserve">Secondary school graduates by type of completed education programme </t>
  </si>
  <si>
    <t xml:space="preserve">Děti v mateřských školách </t>
  </si>
  <si>
    <t>Žáci plnící povinnou školní docházku podle stupně a druhu školy</t>
  </si>
  <si>
    <t>Pupils fulfilling their compulsory school education by level and type of school</t>
  </si>
  <si>
    <t>Žáci na základních školách podle vybraných charakteristik</t>
  </si>
  <si>
    <t xml:space="preserve">         Basic school pupils by selected characteristic</t>
  </si>
  <si>
    <t>Žáci na středních školách podle druhu vzdělávání</t>
  </si>
  <si>
    <t xml:space="preserve">         Secondary school graduates by type of completed education programme</t>
  </si>
  <si>
    <t>Žáci středních odborných škol s výučním listem ve vybraných oborech vzdělávání</t>
  </si>
  <si>
    <t>Pupils in secondary education with apprenticeship certificate in selected fields of education</t>
  </si>
  <si>
    <t>Absolventi středních odborných škol s výučním listem ve vybraných oborech vzdělávání</t>
  </si>
  <si>
    <t>Graduates from secondary education with apprenticeship certificate in selected fields of education</t>
  </si>
  <si>
    <t>Žáci středních odborných škol s maturitní zkouškou ve vybraných oborech vzdělávání</t>
  </si>
  <si>
    <t>Pupils in secondary education with A-level examination in selected fields of education</t>
  </si>
  <si>
    <t>Absolventi středních odborných škol s maturitní zkouškou vybraných oborů vzdělávání</t>
  </si>
  <si>
    <t>Graduates from secondary education with A-level examination of selected fields of education</t>
  </si>
  <si>
    <t>Pupils in grammar schools by lenght of study programme</t>
  </si>
  <si>
    <t>Students in higher professional schools by field of education</t>
  </si>
  <si>
    <t>Studenti a absolventi vysokých škol v Česku podle zřizovatele školy</t>
  </si>
  <si>
    <t>University students and graduates in Czechia by founder</t>
  </si>
  <si>
    <t>University students and graduates in Czechia by citizenship</t>
  </si>
  <si>
    <t>Studenti a absolventi vysokých škol v Česku podle studijního programu</t>
  </si>
  <si>
    <t>University students and graduates in Czechia by study programme</t>
  </si>
  <si>
    <t>Studenti vysokých škol v Česku podle skupin oborů vzdělávání</t>
  </si>
  <si>
    <t>Absolventi vysokých škol v Česku podle skupin oborů vzdělávání</t>
  </si>
  <si>
    <t xml:space="preserve">Věková struktura učitelů regionálního školství </t>
  </si>
  <si>
    <t>Akademičtí pracovníci na vysokých školách</t>
  </si>
  <si>
    <t>Academics at universities by occupation</t>
  </si>
  <si>
    <t>Průměrná hrubá měsíční mzda akademických pracovníků na vysokých školách</t>
  </si>
  <si>
    <t>Average gross monthly wages of academics at univesrities by occupation</t>
  </si>
  <si>
    <t>3 - 1.</t>
  </si>
  <si>
    <t>3 - 2.</t>
  </si>
  <si>
    <t>3 - 3.</t>
  </si>
  <si>
    <t>3 - 4.</t>
  </si>
  <si>
    <t>3 - 5.</t>
  </si>
  <si>
    <t>3 - 6.</t>
  </si>
  <si>
    <t>3 - 7.</t>
  </si>
  <si>
    <t>3 - 8.</t>
  </si>
  <si>
    <t>3 - 9.</t>
  </si>
  <si>
    <t>3 - 10.</t>
  </si>
  <si>
    <t>3 - 11.</t>
  </si>
  <si>
    <t>3 - 12.</t>
  </si>
  <si>
    <t>3 - 13.</t>
  </si>
  <si>
    <t>3 - 14.</t>
  </si>
  <si>
    <t>3 - 15.</t>
  </si>
  <si>
    <t>3 - 16.</t>
  </si>
  <si>
    <t>3 - 17.</t>
  </si>
  <si>
    <t>3 - 18.</t>
  </si>
  <si>
    <t>3 - 19.</t>
  </si>
  <si>
    <t>3 - 20.</t>
  </si>
  <si>
    <t>3 - 21.</t>
  </si>
  <si>
    <t>3 - 22.</t>
  </si>
  <si>
    <t>3 - 23.</t>
  </si>
  <si>
    <t>3 - 24.</t>
  </si>
  <si>
    <t>3 - 25.</t>
  </si>
  <si>
    <t>3 - 26.</t>
  </si>
  <si>
    <t>3 - 27.</t>
  </si>
  <si>
    <t>3 - 28.</t>
  </si>
  <si>
    <t>3 - 29.</t>
  </si>
  <si>
    <t>3 - 30.</t>
  </si>
  <si>
    <t>3 - 31.</t>
  </si>
  <si>
    <t>3 - 32.</t>
  </si>
  <si>
    <t>3 - 33.</t>
  </si>
  <si>
    <t>3 - 34.</t>
  </si>
  <si>
    <t>3 - 35.</t>
  </si>
  <si>
    <t>3 - 36.</t>
  </si>
  <si>
    <t>3 - 37.</t>
  </si>
  <si>
    <t>3 - 38.</t>
  </si>
  <si>
    <t>3 - 39.</t>
  </si>
  <si>
    <t>3 - 40.</t>
  </si>
  <si>
    <t>3 - 41.</t>
  </si>
  <si>
    <t>Graf 3-1</t>
  </si>
  <si>
    <t>Graf 3-2</t>
  </si>
  <si>
    <t>Graf 3-3</t>
  </si>
  <si>
    <t>Graf 3-4</t>
  </si>
  <si>
    <t>Graf 3-5</t>
  </si>
  <si>
    <t>Graf 3-6</t>
  </si>
  <si>
    <t>Graf 3-7</t>
  </si>
  <si>
    <t>Graf 3-8</t>
  </si>
  <si>
    <t>Graf 3-9</t>
  </si>
  <si>
    <t>Graf 3-10</t>
  </si>
  <si>
    <t>Graf 3-11</t>
  </si>
  <si>
    <t>Graf 3-12</t>
  </si>
  <si>
    <t>Graf 3-13</t>
  </si>
  <si>
    <t>Graf 3-14</t>
  </si>
  <si>
    <t>Graf 3-15</t>
  </si>
  <si>
    <t>Graf 3-16</t>
  </si>
  <si>
    <t>Graf 3-17</t>
  </si>
  <si>
    <t>Graf 3-18</t>
  </si>
  <si>
    <t>Graf 3-19</t>
  </si>
  <si>
    <t>Graf 3-20</t>
  </si>
  <si>
    <t>Graf 3-21</t>
  </si>
  <si>
    <t>Graf 3-22</t>
  </si>
  <si>
    <t>Graf 3-23</t>
  </si>
  <si>
    <t>Graf 3-24</t>
  </si>
  <si>
    <t>Graf 3-25</t>
  </si>
  <si>
    <t>Graf 3-26</t>
  </si>
  <si>
    <t>Děti v mateřských školách</t>
  </si>
  <si>
    <t>Žáci plnící povinnou školní docházku na nižším stupni víceletých gymnázií</t>
  </si>
  <si>
    <t xml:space="preserve">Absolventi středních škol podle druhu dokončeného vzdělání </t>
  </si>
  <si>
    <t>Žáci základních uměleckých škol podle oboru vzdělávání</t>
  </si>
  <si>
    <t>Studenti vysokých škol v Česku podle studijního programu</t>
  </si>
  <si>
    <t>Průměrná hrubá měsíční mzda pedagogických pracovníků v regionálním školství</t>
  </si>
  <si>
    <t xml:space="preserve">Poměr mzdy pedagogických pracovníků v regionálním školství k průměrné mzdě žen a mužů v národním hospodářství celkem </t>
  </si>
  <si>
    <t xml:space="preserve">Average gross monthly wages of techers, educators and teaching assistants in regional education as a ratio to the average gross monthly wage of all employed women and men </t>
  </si>
  <si>
    <t>Graf 3-27</t>
  </si>
  <si>
    <t>Obsah</t>
  </si>
  <si>
    <r>
      <t xml:space="preserve">a) dívky   </t>
    </r>
    <r>
      <rPr>
        <i/>
        <sz val="10"/>
        <rFont val="Arial"/>
        <family val="2"/>
        <charset val="238"/>
      </rPr>
      <t>Girls</t>
    </r>
  </si>
  <si>
    <r>
      <t xml:space="preserve"> (%) chlapci
 (%) </t>
    </r>
    <r>
      <rPr>
        <i/>
        <sz val="8"/>
        <rFont val="Arial"/>
        <family val="2"/>
        <charset val="238"/>
      </rPr>
      <t>Boys</t>
    </r>
  </si>
  <si>
    <r>
      <t xml:space="preserve">(%) dívky 
(%) </t>
    </r>
    <r>
      <rPr>
        <i/>
        <sz val="8"/>
        <rFont val="Arial"/>
        <family val="2"/>
        <charset val="238"/>
      </rPr>
      <t>Girls</t>
    </r>
  </si>
  <si>
    <t>poměr mezd žen ke
  mzdám mužů</t>
  </si>
  <si>
    <t>Ratio of wages of women 
  to wages of men</t>
  </si>
  <si>
    <r>
      <t>odborné s maturitní zkouškou
Secondary</t>
    </r>
    <r>
      <rPr>
        <i/>
        <sz val="8"/>
        <color theme="1"/>
        <rFont val="Arial"/>
        <family val="2"/>
        <charset val="238"/>
      </rPr>
      <t xml:space="preserve"> vocational education 
with A-level examination</t>
    </r>
  </si>
  <si>
    <r>
      <t xml:space="preserve">všeobecné s maturitní zkouškou (gymnázia)
</t>
    </r>
    <r>
      <rPr>
        <i/>
        <sz val="8"/>
        <rFont val="Arial"/>
        <family val="2"/>
        <charset val="238"/>
      </rPr>
      <t>Secondary general education 
with A-level examination (grammar schools)</t>
    </r>
  </si>
  <si>
    <r>
      <t xml:space="preserve"> ostatní / o</t>
    </r>
    <r>
      <rPr>
        <i/>
        <sz val="8"/>
        <rFont val="Arial"/>
        <family val="2"/>
        <charset val="238"/>
      </rPr>
      <t>ther</t>
    </r>
  </si>
  <si>
    <t xml:space="preserve">chlapci </t>
  </si>
  <si>
    <r>
      <t xml:space="preserve"> b) chlapci     </t>
    </r>
    <r>
      <rPr>
        <i/>
        <sz val="10"/>
        <rFont val="Arial"/>
        <family val="2"/>
        <charset val="238"/>
      </rPr>
      <t xml:space="preserve">Boys </t>
    </r>
  </si>
  <si>
    <r>
      <t xml:space="preserve">1. stupeň základních škol
</t>
    </r>
    <r>
      <rPr>
        <i/>
        <sz val="8"/>
        <rFont val="Arial"/>
        <family val="2"/>
        <charset val="238"/>
      </rPr>
      <t>Pupils at the first stage of basic schools (ISCED 1 level)</t>
    </r>
  </si>
  <si>
    <r>
      <t xml:space="preserve">2. stupeň základních škol
</t>
    </r>
    <r>
      <rPr>
        <i/>
        <sz val="8"/>
        <rFont val="Arial"/>
        <family val="2"/>
        <charset val="238"/>
      </rPr>
      <t>Pupils at the second stage of basic schools (ISCED 2 level)</t>
    </r>
  </si>
  <si>
    <r>
      <t xml:space="preserve">Nižší stupeň víceletých gymnázií 
(první dva ročníky šestiletého gymnázia a první čtyři ročníky osmiletého gymnázia)
</t>
    </r>
    <r>
      <rPr>
        <i/>
        <sz val="8"/>
        <rFont val="Arial"/>
        <family val="2"/>
        <charset val="238"/>
      </rPr>
      <t>Pupils at ISCED 2 level of education in lower grades of multi-year grammar schools</t>
    </r>
  </si>
  <si>
    <r>
      <t xml:space="preserve">Nižší stupeň osmileté konzervatoře
</t>
    </r>
    <r>
      <rPr>
        <i/>
        <sz val="8"/>
        <rFont val="Arial"/>
        <family val="2"/>
        <charset val="238"/>
      </rPr>
      <t>Pupils at ISCED 2 level of education in lower grades of an eight-year conservatoire</t>
    </r>
  </si>
  <si>
    <t>Pupils fulfilling their compulsory school education in lower grades of multi-year grammar schools</t>
  </si>
  <si>
    <r>
      <t xml:space="preserve">Žáci, kteří přešli na nižší stupeň víceletých gymnázií či osmiletou konzervatoř
</t>
    </r>
    <r>
      <rPr>
        <i/>
        <sz val="8"/>
        <rFont val="Arial"/>
        <family val="2"/>
        <charset val="238"/>
      </rPr>
      <t>Pupils who moved to lower grade of a multi-year grammar school or a conservatoire</t>
    </r>
  </si>
  <si>
    <t>Graf 3-4 Žáci, kteří opustili základní školu v nižším než v 9. ročníku</t>
  </si>
  <si>
    <t>School leavers of compulsory school education</t>
  </si>
  <si>
    <r>
      <t xml:space="preserve">Odborné s maturitní zkouškou
</t>
    </r>
    <r>
      <rPr>
        <i/>
        <sz val="8"/>
        <rFont val="Arial"/>
        <family val="2"/>
        <charset val="238"/>
      </rPr>
      <t>Pupils in secondary vocational education with A-level examination</t>
    </r>
  </si>
  <si>
    <r>
      <t xml:space="preserve">Všeobecné s maturitní zkouškou (gymnázia)
</t>
    </r>
    <r>
      <rPr>
        <i/>
        <sz val="8"/>
        <rFont val="Arial"/>
        <family val="2"/>
        <charset val="238"/>
      </rPr>
      <t>Pupils in secondary general education with A-level examination (grammar schools)</t>
    </r>
  </si>
  <si>
    <r>
      <t xml:space="preserve">Odborné s výučním listem
</t>
    </r>
    <r>
      <rPr>
        <i/>
        <sz val="8"/>
        <rFont val="Arial"/>
        <family val="2"/>
        <charset val="238"/>
      </rPr>
      <t>Graduates from secondary education with apprenticeship certificate</t>
    </r>
  </si>
  <si>
    <r>
      <t xml:space="preserve">Odborné s maturitní zkouškou
</t>
    </r>
    <r>
      <rPr>
        <i/>
        <sz val="8"/>
        <rFont val="Arial"/>
        <family val="2"/>
        <charset val="238"/>
      </rPr>
      <t>Graduates from secondary vocational education with A-level examination</t>
    </r>
  </si>
  <si>
    <r>
      <t xml:space="preserve">Všeobecné s maturitní zkouškou (gymnázia)
</t>
    </r>
    <r>
      <rPr>
        <i/>
        <sz val="8"/>
        <rFont val="Arial"/>
        <family val="2"/>
        <charset val="238"/>
      </rPr>
      <t>Graduates from secondary general education with A-level examination (grammar schools)</t>
    </r>
  </si>
  <si>
    <t>Social work and educ. science</t>
  </si>
  <si>
    <t>ICT – Informační a komunikační technologie</t>
  </si>
  <si>
    <t>ICT – Information and communication technologies</t>
  </si>
  <si>
    <r>
      <t>3 - 24. Absolventi vysokých škol v Česku podle skupin oborů vzdělání</t>
    </r>
    <r>
      <rPr>
        <b/>
        <vertAlign val="superscript"/>
        <sz val="10"/>
        <rFont val="Arial"/>
        <family val="2"/>
        <charset val="238"/>
      </rPr>
      <t>*)</t>
    </r>
  </si>
  <si>
    <t>Women, total</t>
  </si>
  <si>
    <t>Men, total</t>
  </si>
  <si>
    <t xml:space="preserve">        Age structure of teachers at regional education</t>
  </si>
  <si>
    <r>
      <t>–30 
let/</t>
    </r>
    <r>
      <rPr>
        <i/>
        <sz val="8"/>
        <rFont val="Arial"/>
        <family val="2"/>
        <charset val="238"/>
      </rPr>
      <t>years</t>
    </r>
  </si>
  <si>
    <r>
      <t>30–49  
let/</t>
    </r>
    <r>
      <rPr>
        <i/>
        <sz val="8"/>
        <rFont val="Arial"/>
        <family val="2"/>
        <charset val="238"/>
      </rPr>
      <t>years</t>
    </r>
  </si>
  <si>
    <r>
      <t>50–59 
let/</t>
    </r>
    <r>
      <rPr>
        <i/>
        <sz val="8"/>
        <rFont val="Arial"/>
        <family val="2"/>
        <charset val="238"/>
      </rPr>
      <t>years</t>
    </r>
  </si>
  <si>
    <t xml:space="preserve">         Age structure of teachers at regional education</t>
  </si>
  <si>
    <t>–30 let / years</t>
  </si>
  <si>
    <t>30–49  let / years</t>
  </si>
  <si>
    <t>50–59 let / years</t>
  </si>
  <si>
    <t xml:space="preserve">Average gross monthly wages of pedagogical staff in regional education 
as a ratio to the average gross monthly wage of all employed women and men </t>
  </si>
  <si>
    <t xml:space="preserve">poměr mezd žen ke
  mzdám mužů </t>
  </si>
  <si>
    <t xml:space="preserve">Ratio of wages of women 
  to wages of men </t>
  </si>
  <si>
    <r>
      <t xml:space="preserve">03 Společenské vědy
</t>
    </r>
    <r>
      <rPr>
        <i/>
        <sz val="8"/>
        <rFont val="Arial"/>
        <family val="2"/>
        <charset val="238"/>
      </rPr>
      <t>Social sciences</t>
    </r>
  </si>
  <si>
    <r>
      <t xml:space="preserve">08 Zemědělství a veterinářství
</t>
    </r>
    <r>
      <rPr>
        <i/>
        <sz val="8"/>
        <rFont val="Arial"/>
        <family val="2"/>
        <charset val="238"/>
      </rPr>
      <t>Agriculture and veterinary</t>
    </r>
  </si>
  <si>
    <r>
      <t>09 Zdravotní a sociální péče</t>
    </r>
    <r>
      <rPr>
        <i/>
        <sz val="8"/>
        <rFont val="Arial"/>
        <family val="2"/>
        <charset val="238"/>
      </rPr>
      <t xml:space="preserve">
Health and welfare</t>
    </r>
    <r>
      <rPr>
        <sz val="8"/>
        <rFont val="Arial"/>
        <family val="2"/>
        <charset val="238"/>
      </rPr>
      <t xml:space="preserve"> </t>
    </r>
  </si>
  <si>
    <t>Upper secondary 
education (ISCED 3)</t>
  </si>
  <si>
    <t>Tertiary education 
(ISCED 5–8)</t>
  </si>
  <si>
    <t>Děti a žáci v regionálním školství podle druhu školy</t>
  </si>
  <si>
    <t>Žáci, kteří opustili základní školu v nižším než v 9. ročníku</t>
  </si>
  <si>
    <t>Conservatoire pupils by field of education</t>
  </si>
  <si>
    <t xml:space="preserve">           Conservatoire pupils by field of education</t>
  </si>
  <si>
    <t xml:space="preserve">           Conservatoire graduates by field of education</t>
  </si>
  <si>
    <t>Conservatoire graduates by field of education</t>
  </si>
  <si>
    <t>Pupils in elementary schools of arts by field of education</t>
  </si>
  <si>
    <t xml:space="preserve">           Pupils in elementary schools of arts by field of education</t>
  </si>
  <si>
    <t>University students in Czechia by citizenship</t>
  </si>
  <si>
    <t>University students in Czechia by study programme</t>
  </si>
  <si>
    <r>
      <t xml:space="preserve">           University students in Czechia by broad field of education</t>
    </r>
    <r>
      <rPr>
        <i/>
        <vertAlign val="superscript"/>
        <sz val="10"/>
        <rFont val="Arial"/>
        <family val="2"/>
        <charset val="238"/>
      </rPr>
      <t>*)</t>
    </r>
  </si>
  <si>
    <t>University students in Czechia by broad field of education</t>
  </si>
  <si>
    <t>University graduates in Czechia by broad field of education</t>
  </si>
  <si>
    <r>
      <t xml:space="preserve">           University graduates in Czechia by broad field of education</t>
    </r>
    <r>
      <rPr>
        <i/>
        <vertAlign val="superscript"/>
        <sz val="10"/>
        <rFont val="Arial"/>
        <family val="2"/>
        <charset val="238"/>
      </rPr>
      <t>*)</t>
    </r>
  </si>
  <si>
    <t>Teachers in regional education by level and type of school</t>
  </si>
  <si>
    <t xml:space="preserve">           Teachers in regional education by level and type of school</t>
  </si>
  <si>
    <t>Age structure of teachers at regional education</t>
  </si>
  <si>
    <r>
      <t xml:space="preserve">Celkem
</t>
    </r>
    <r>
      <rPr>
        <i/>
        <sz val="8"/>
        <rFont val="Arial"/>
        <family val="2"/>
        <charset val="238"/>
      </rPr>
      <t>Total</t>
    </r>
  </si>
  <si>
    <t xml:space="preserve">Children and pupils in regional education by type of school </t>
  </si>
  <si>
    <t>Pramen: MŠMT</t>
  </si>
  <si>
    <t>Source: MEYS</t>
  </si>
  <si>
    <t>Pramen: MŠMT a vlastní dopočty ČSÚ</t>
  </si>
  <si>
    <t>Source: MEYS and calculations by the CZSO</t>
  </si>
  <si>
    <t>Students aged 20–29 years at universities in 2020 by their permanent residence - WOMEN</t>
  </si>
  <si>
    <t>Students aged 20–29 years at universities in 2020 by their permanent residence – MEN</t>
  </si>
  <si>
    <t>Grafy a kartogramy</t>
  </si>
  <si>
    <t>Graphs and cartograms</t>
  </si>
  <si>
    <t>Kartogram 3-1</t>
  </si>
  <si>
    <t>Kartogram 3-2</t>
  </si>
  <si>
    <t>Kartogram 3-3</t>
  </si>
  <si>
    <t>Kartogram 3-4</t>
  </si>
  <si>
    <t>Kartogram 3-5</t>
  </si>
  <si>
    <t>Kartogram 3-6</t>
  </si>
  <si>
    <t>Kartogram 3-7</t>
  </si>
  <si>
    <t>Kartogram 3-8</t>
  </si>
  <si>
    <t>Studenti vysokých škol ve věku 20 až 29 let v roce 2020 podle trvalého bydliště – MUŽI</t>
  </si>
  <si>
    <t>Studenti vysokých škol ve věku 20 až 29 let v roce 2020 podle trvalého bydliště - ŽENY</t>
  </si>
  <si>
    <t>2021/2022</t>
  </si>
  <si>
    <t>2021/
2022</t>
  </si>
  <si>
    <t>2021/22</t>
  </si>
  <si>
    <t>ICT 
ICT</t>
  </si>
  <si>
    <r>
      <t xml:space="preserve">Zemědělství a veterinářství </t>
    </r>
    <r>
      <rPr>
        <i/>
        <sz val="8"/>
        <rFont val="Arial"/>
        <family val="2"/>
        <charset val="238"/>
      </rPr>
      <t xml:space="preserve">
Agriculture and veterinary</t>
    </r>
  </si>
  <si>
    <r>
      <t xml:space="preserve">Služby </t>
    </r>
    <r>
      <rPr>
        <i/>
        <sz val="8"/>
        <rFont val="Arial"/>
        <family val="2"/>
        <charset val="238"/>
      </rPr>
      <t xml:space="preserve">
Services</t>
    </r>
  </si>
  <si>
    <r>
      <t xml:space="preserve">ICT </t>
    </r>
    <r>
      <rPr>
        <i/>
        <sz val="8"/>
        <rFont val="Arial"/>
        <family val="2"/>
        <charset val="238"/>
      </rPr>
      <t xml:space="preserve">
ICT</t>
    </r>
  </si>
  <si>
    <r>
      <t>Přírodní vědy a matematika</t>
    </r>
    <r>
      <rPr>
        <i/>
        <sz val="8"/>
        <rFont val="Arial"/>
        <family val="2"/>
        <charset val="238"/>
      </rPr>
      <t xml:space="preserve"> 
Natural sciences and mathematics</t>
    </r>
  </si>
  <si>
    <r>
      <t xml:space="preserve">Společenské vědy </t>
    </r>
    <r>
      <rPr>
        <i/>
        <sz val="8"/>
        <rFont val="Arial"/>
        <family val="2"/>
        <charset val="238"/>
      </rPr>
      <t xml:space="preserve">
Social sciences</t>
    </r>
  </si>
  <si>
    <r>
      <t xml:space="preserve">Umění a humanitní vědy </t>
    </r>
    <r>
      <rPr>
        <i/>
        <sz val="8"/>
        <rFont val="Arial"/>
        <family val="2"/>
        <charset val="238"/>
      </rPr>
      <t xml:space="preserve">
Arts and humanities</t>
    </r>
  </si>
  <si>
    <r>
      <t>Vzdělávání a výchova</t>
    </r>
    <r>
      <rPr>
        <i/>
        <sz val="8"/>
        <rFont val="Arial"/>
        <family val="2"/>
        <charset val="238"/>
      </rPr>
      <t xml:space="preserve"> 
Education</t>
    </r>
  </si>
  <si>
    <r>
      <t xml:space="preserve">Technika, výroba a stavebnictví </t>
    </r>
    <r>
      <rPr>
        <i/>
        <sz val="8"/>
        <rFont val="Arial"/>
        <family val="2"/>
        <charset val="238"/>
      </rPr>
      <t xml:space="preserve">
Engineering, manuf. and construction</t>
    </r>
  </si>
  <si>
    <r>
      <t xml:space="preserve">Zdravotní a sociální péče </t>
    </r>
    <r>
      <rPr>
        <i/>
        <sz val="8"/>
        <rFont val="Arial"/>
        <family val="2"/>
        <charset val="238"/>
      </rPr>
      <t xml:space="preserve">
Health and welfare</t>
    </r>
  </si>
  <si>
    <r>
      <t xml:space="preserve">Obchod, administrativa a právo </t>
    </r>
    <r>
      <rPr>
        <i/>
        <sz val="8"/>
        <rFont val="Arial"/>
        <family val="2"/>
        <charset val="238"/>
      </rPr>
      <t xml:space="preserve">
Business, administration and law</t>
    </r>
  </si>
  <si>
    <t>University students in Czechia by broad fields of education in 2021 (thous. persons; %)</t>
  </si>
  <si>
    <t>University students in Czechia by broad field of education in 2021 (thous. persons; %)</t>
  </si>
  <si>
    <t>University graduates in Czechia by broad fields of education in 2021 (thous. persons, %)</t>
  </si>
  <si>
    <t>University graduates in Czechia by broad field of education in 2021 (thous. persons, %)</t>
  </si>
  <si>
    <r>
      <t>3 - 25. Studenti VŠ podle skupin oborů vzdělávání, občanství a studijního programu v roce 2021</t>
    </r>
    <r>
      <rPr>
        <b/>
        <vertAlign val="superscript"/>
        <sz val="10"/>
        <rFont val="Arial"/>
        <family val="2"/>
        <charset val="238"/>
      </rPr>
      <t>*)</t>
    </r>
  </si>
  <si>
    <r>
      <t xml:space="preserve">           University students by broad field of education, a citizenship and a study programme in 2021</t>
    </r>
    <r>
      <rPr>
        <i/>
        <vertAlign val="superscript"/>
        <sz val="10"/>
        <rFont val="Arial"/>
        <family val="2"/>
        <charset val="238"/>
      </rPr>
      <t>*)</t>
    </r>
  </si>
  <si>
    <r>
      <t>3 - 26. Absolventi VŠ podle skupin oborů vzdělání, občanství a studijního programu v roce 2021</t>
    </r>
    <r>
      <rPr>
        <b/>
        <vertAlign val="superscript"/>
        <sz val="10"/>
        <rFont val="Arial"/>
        <family val="2"/>
        <charset val="238"/>
      </rPr>
      <t>*)</t>
    </r>
  </si>
  <si>
    <r>
      <t xml:space="preserve">           University graduates by broad field of education, citizenship and study programme in 2021</t>
    </r>
    <r>
      <rPr>
        <i/>
        <vertAlign val="superscript"/>
        <sz val="10"/>
        <rFont val="Arial"/>
        <family val="2"/>
        <charset val="238"/>
      </rPr>
      <t>*)</t>
    </r>
  </si>
  <si>
    <t>2021/
2021</t>
  </si>
  <si>
    <t>3 - 34. Studenti terciárního vzdělávání v zemích EU podle studijního programu v roce 2020</t>
  </si>
  <si>
    <t xml:space="preserve">           Students at tertiary education in the EU countries by study programme in 2020</t>
  </si>
  <si>
    <t>Pramen: Eurostat 29. 8. 2022</t>
  </si>
  <si>
    <t>Source: Eurostat, 29 August 2022</t>
  </si>
  <si>
    <t>3 - 38. Učitelé v předškolním a základním vzdělávání v zemích EU v roce 2020</t>
  </si>
  <si>
    <t>Pramen: Eurostat, 29. 8. 2022</t>
  </si>
  <si>
    <t>Share of women among all primary education (ISCED 1) teachers in the EU countries in 2020</t>
  </si>
  <si>
    <t>3 - 39. Učitelé ve vyšším sekundárním a terciárním vzdělávání v zemích EU v roce 2020</t>
  </si>
  <si>
    <t xml:space="preserve">           Teachers of upper secondary and tertiary level of education in the EU countries in 2020</t>
  </si>
  <si>
    <t>60+ let</t>
  </si>
  <si>
    <r>
      <t>3 - 41. Věkové složení učitelů vyšší sekundární úrovně vzdělávání</t>
    </r>
    <r>
      <rPr>
        <b/>
        <vertAlign val="superscript"/>
        <sz val="10"/>
        <rFont val="Arial"/>
        <family val="2"/>
        <charset val="238"/>
      </rPr>
      <t>*)</t>
    </r>
    <r>
      <rPr>
        <b/>
        <sz val="10"/>
        <rFont val="Arial"/>
        <family val="2"/>
        <charset val="238"/>
      </rPr>
      <t xml:space="preserve"> v zemích EU v roce 2020</t>
    </r>
  </si>
  <si>
    <r>
      <t xml:space="preserve">           Age distribution of teachers at the upper secondary education</t>
    </r>
    <r>
      <rPr>
        <i/>
        <vertAlign val="superscript"/>
        <sz val="10"/>
        <rFont val="Arial"/>
        <family val="2"/>
        <charset val="238"/>
      </rPr>
      <t xml:space="preserve">*) </t>
    </r>
    <r>
      <rPr>
        <i/>
        <sz val="10"/>
        <rFont val="Arial"/>
        <family val="2"/>
        <charset val="238"/>
      </rPr>
      <t xml:space="preserve">in the EU countries in 2020 </t>
    </r>
  </si>
  <si>
    <t xml:space="preserve">       Share of women among all tertiary students in the EU countries in 2020</t>
  </si>
  <si>
    <t>Territory, country</t>
  </si>
  <si>
    <t>Podíl žen/Share of women</t>
  </si>
  <si>
    <t xml:space="preserve">       Share of women among all tertiary education (ISCED 5-8) teachers in the EU countries in 2020</t>
  </si>
  <si>
    <t xml:space="preserve">       Share of teachers at least 50 years old at primary level of education in EU countries, 2020 (%)</t>
  </si>
  <si>
    <t>Ženy
Women</t>
  </si>
  <si>
    <t>Muži
Men</t>
  </si>
  <si>
    <t xml:space="preserve">        Share of teachers at least 50 years old at upper secondary level of education in EU countries, 2020 (%)</t>
  </si>
  <si>
    <r>
      <t>Střední</t>
    </r>
    <r>
      <rPr>
        <b/>
        <sz val="8"/>
        <rFont val="Arial"/>
        <family val="2"/>
        <charset val="238"/>
      </rPr>
      <t xml:space="preserve">
 školy </t>
    </r>
  </si>
  <si>
    <t xml:space="preserve">3 - 30. Průměrná hrubá měsíční mzda učitelů v regionálním školství </t>
  </si>
  <si>
    <t>Graf 3-7 Nejnavštěvovanější obory s výučním listem ve školním roce 2021/2022</t>
  </si>
  <si>
    <t>Fields leading to apprenticeship certificate attended most in the school year 2021/2022</t>
  </si>
  <si>
    <t>celkem
Total</t>
  </si>
  <si>
    <t>Graf 3-7 Nejnavštěvovanější obory s výučním listem ve školním roce 2021/2022 (osoby; %)</t>
  </si>
  <si>
    <t>Zedník, kamnář</t>
  </si>
  <si>
    <t>Graf 3-8 Obory s výučním listem s nejvyšším počtem absolventů v roce 2020/2021 (osoby; %)</t>
  </si>
  <si>
    <t>The fields of vocational education with apprenticeship certificate with the highest number of graduates 
in the school year 2020/2021 (persons; %)</t>
  </si>
  <si>
    <r>
      <t>Graf 3-8 Obory s výučním listem s nejvyšším počtem absolventů ve školním roce 2020/2021</t>
    </r>
    <r>
      <rPr>
        <sz val="10"/>
        <rFont val="Arial"/>
        <family val="2"/>
        <charset val="238"/>
      </rPr>
      <t xml:space="preserve"> </t>
    </r>
  </si>
  <si>
    <t>Graf 3-9 Nejnavštěvovanější obory s maturitní zkouškou (bez nástavbového studia) ve školním roce 2021/2022 (osoby; %)</t>
  </si>
  <si>
    <t>The fields of vocational education leading to A-level examination  (excluding follow-up courses) with the highest attendance in the school year 2021/2022 (persons; %)</t>
  </si>
  <si>
    <t>Graf 3-9 Nejnavštěvovanější obory s maturitní zkouškou ve školním roce 2021/2022</t>
  </si>
  <si>
    <t>Fields leading to A-level examination attended most in the school year 2021/2022</t>
  </si>
  <si>
    <t>Graf 3-10 Obory s maturitní zkouškou s nejvyšším počtem absolventů ve školním roce 2020/2021</t>
  </si>
  <si>
    <t>Fields leading to A-level examination with highest number of graduates in the school year 2020/2021</t>
  </si>
  <si>
    <t>Graf 3-10 Obory s maturitní zkouškou (bez nástavbového studia) s nejvyšším počtem absolventů v roce 2020/2021 (osoby; %)</t>
  </si>
  <si>
    <t xml:space="preserve">The fields of vocational education leading to A-level examination (excluding follow-up courses) 
with the highest number of graduates in the school year 2020/2021 (persons; %) </t>
  </si>
  <si>
    <t>Technická zařízení budov</t>
  </si>
  <si>
    <t>Technical building equipment</t>
  </si>
  <si>
    <t>Graf 3-11 Nejnavštěvovanější obory nástavbového studia ve školním roce 2021/2022</t>
  </si>
  <si>
    <t>Fields of follow-up courses attended most in the school year 2021/2022</t>
  </si>
  <si>
    <t>Graf 3-11 Nejnavštěvovanější obory nástavbového studia v roce 2021/2022 (osoby; %)</t>
  </si>
  <si>
    <t>The fields of vocational education leading to A-level examination in follow-up courses
with the highest attendance in the school year 2021/2022 (persons; %)</t>
  </si>
  <si>
    <t>Graf 3-12 Obory nástavbového studia s nejvyšším počtem absolventů ve školním roce 2020/2021</t>
  </si>
  <si>
    <t>Graf 3-13 Nejnavštěvovanější obory vyšších odborných škol ve školním roce 2021/2022</t>
  </si>
  <si>
    <t>Fields of higher professional schools attended most in the school year 2021/2022</t>
  </si>
  <si>
    <t>Graf 3-14 Obory vyšších odborných škol s nejvyšším počtem absolventů ve školním roce 2020/2021</t>
  </si>
  <si>
    <t>Graf 3-12 Obory nástavbového studia s nejvyšším počtem absolventů v roce 2020/2021 (osoby; %)</t>
  </si>
  <si>
    <t>Graf 3-13 Nejnavštěvovanější obory vyšších odborných škol ve školním roce 2021/2022 (osoby; %)</t>
  </si>
  <si>
    <t>The fields of of higher professional education 
with the highest attendance in the school year 2021/2022 (persons; %)</t>
  </si>
  <si>
    <t>Kartogram 3-1 Dívky se zdravotním postižením na základních školách ve školním roce 2021/2022</t>
  </si>
  <si>
    <t>Kartogram 3-2 Chlapci se zdravotním postižením na základních školách ve školním roce 2021/2022</t>
  </si>
  <si>
    <t>Girls in vocational education with an apprenticeship certificate by their permanent residence in the school year 2021/22</t>
  </si>
  <si>
    <t>Kartogram 3-5 Dívky v gymnáziích podle trvalého bydliště ve školním roce 2021/2022</t>
  </si>
  <si>
    <t>Kartogram 3-6 Chlapci v gymnáziích podle trvalého bydliště ve školním roce 2021/2022</t>
  </si>
  <si>
    <t>Kartogram 3-7 Studenti vysokých škol ve věku 20 až 29 let v roce 2021 podle trvalého bydliště – ŽENY</t>
  </si>
  <si>
    <t>Students aged 20–29 years at universities in 2021 by their permanent residence – WOMEN</t>
  </si>
  <si>
    <t>Kartogram 3-8 Studenti vysokých škol ve věku 20 až 29 let v roce 2021 podle trvalého bydliště – MUŽI</t>
  </si>
  <si>
    <t>Students aged 20–29 years at universities in 2021 by their permanent residence – MEN</t>
  </si>
  <si>
    <t xml:space="preserve">Preparatory classes of basic schools </t>
  </si>
  <si>
    <t>2003/
2004</t>
  </si>
  <si>
    <r>
      <t xml:space="preserve"> Ekonomika a podnikání / 
 </t>
    </r>
    <r>
      <rPr>
        <i/>
        <sz val="8"/>
        <rFont val="Arial"/>
        <family val="2"/>
        <charset val="238"/>
      </rPr>
      <t>Business and administration</t>
    </r>
  </si>
  <si>
    <t>2000/2001</t>
  </si>
  <si>
    <t>Přípravné třídy základních škol</t>
  </si>
  <si>
    <t>Fields of follow-up courses with highest number of graduates in the school year 2020/2021</t>
  </si>
  <si>
    <t>Veřejné
 vysoké školy</t>
  </si>
  <si>
    <t>Public 
 universities</t>
  </si>
  <si>
    <t>Private
 universities</t>
  </si>
  <si>
    <t>Soukromé
 vysoké školy</t>
  </si>
  <si>
    <t>Public
 universities</t>
  </si>
  <si>
    <t>absolventi veřejných VŠ /
 absolvents of public universities</t>
  </si>
  <si>
    <t>absolventi soukromých VŠ /
 absolvents of private universities</t>
  </si>
  <si>
    <t>Graf 3-16 Podíl mužů a žen mezi studenty a absolventy vysokých škol v roce 2021</t>
  </si>
  <si>
    <t>Share of men and women among students and absolvents of universities in 2021</t>
  </si>
  <si>
    <t>st veřejné</t>
  </si>
  <si>
    <t>st soukromé</t>
  </si>
  <si>
    <t>abs veřejné</t>
  </si>
  <si>
    <t>abs. soukromé</t>
  </si>
  <si>
    <t>ženy i muži celkem</t>
  </si>
  <si>
    <r>
      <t xml:space="preserve">b) cizinci  </t>
    </r>
    <r>
      <rPr>
        <i/>
        <sz val="10"/>
        <rFont val="Arial"/>
        <family val="2"/>
        <charset val="238"/>
      </rPr>
      <t>Foreigners</t>
    </r>
  </si>
  <si>
    <r>
      <t xml:space="preserve">Vzdělávání a výchova
</t>
    </r>
    <r>
      <rPr>
        <i/>
        <sz val="8"/>
        <rFont val="Arial"/>
        <family val="2"/>
        <charset val="238"/>
      </rPr>
      <t xml:space="preserve"> Education</t>
    </r>
  </si>
  <si>
    <r>
      <t xml:space="preserve">Zdravotní a sociální péče
</t>
    </r>
    <r>
      <rPr>
        <i/>
        <sz val="8"/>
        <rFont val="Arial"/>
        <family val="2"/>
        <charset val="238"/>
      </rPr>
      <t xml:space="preserve"> Health and welfare</t>
    </r>
  </si>
  <si>
    <r>
      <t xml:space="preserve">Obchod, administrativa a právo
</t>
    </r>
    <r>
      <rPr>
        <i/>
        <sz val="8"/>
        <rFont val="Arial"/>
        <family val="2"/>
        <charset val="238"/>
      </rPr>
      <t xml:space="preserve"> Business, administration and law</t>
    </r>
  </si>
  <si>
    <t>Share of Czech male, Czech female, foreign male and foreign female students
 in selected fields of study (2021)</t>
  </si>
  <si>
    <r>
      <t xml:space="preserve">Technika, výroba a stavebnictví
</t>
    </r>
    <r>
      <rPr>
        <i/>
        <sz val="8"/>
        <rFont val="Arial"/>
        <family val="2"/>
        <charset val="238"/>
      </rPr>
      <t xml:space="preserve"> Engineering, manufact., constr.</t>
    </r>
  </si>
  <si>
    <t>Share of Czech male, Czech female, foreign male and foreign female university absolvents
 in selected fields of study (2021)</t>
  </si>
  <si>
    <t>Technika, výroba a stavebnictví
 Engineering, manufact., constr.</t>
  </si>
  <si>
    <t>Vzdělávání a výchova
 Education</t>
  </si>
  <si>
    <t>Zdravotní a sociální péče
 Health and welfare</t>
  </si>
  <si>
    <t>Obchod, administrativa a právo
 Business, administration and law</t>
  </si>
  <si>
    <t>2007/08 - v online databázi MŠMT není údaj za konzervatoře…</t>
  </si>
  <si>
    <t>Podíl mužů mezi studenty a absolventy veřejných a soukromých vysokých škol</t>
  </si>
  <si>
    <r>
      <t>studenti veřejných VŠ</t>
    </r>
    <r>
      <rPr>
        <i/>
        <sz val="8"/>
        <color theme="0" tint="-0.499984740745262"/>
        <rFont val="Arial"/>
        <family val="2"/>
        <charset val="238"/>
      </rPr>
      <t xml:space="preserve"> /
 students of public universities</t>
    </r>
  </si>
  <si>
    <r>
      <t xml:space="preserve">studenti soukromých VŠ </t>
    </r>
    <r>
      <rPr>
        <i/>
        <sz val="8"/>
        <color theme="0" tint="-0.499984740745262"/>
        <rFont val="Arial"/>
        <family val="2"/>
        <charset val="238"/>
      </rPr>
      <t>/
 students of private universities</t>
    </r>
  </si>
  <si>
    <t xml:space="preserve">Graf 3-17 Studenti vysokých škol v Česku podle občanství (stav k 31. 12.) </t>
  </si>
  <si>
    <t xml:space="preserve">3 - 23. Věková struktura učitelů regionálního školství </t>
  </si>
  <si>
    <t>3 - 21. Podíl Čechů, Češek, cizinců a cizinek ve vybraných oborech vzdělávání (2021)</t>
  </si>
  <si>
    <t>3 - 22. Podíl Čechů, Češek, cizinců a cizinek mezi absolventy VŠ vybraných oborů (2021)</t>
  </si>
  <si>
    <t>Graf 3-24. Průměrná hrubá měsíční mzda pedagogických pracovníků v regionálním školství (tis. Kč)</t>
  </si>
  <si>
    <t>3 - 25. Poměr mzdy pedagogických pracovníků v regionálním školství 
k průměrné mzdě žen a mužů v národním hospodářství celkem (%)</t>
  </si>
  <si>
    <t>3 - 20. Absolventi vysokých škol v Česku podle skupin oborů vzdělání v roce 2021 (tisíce osob; %)</t>
  </si>
  <si>
    <t xml:space="preserve"> 3 - 19. Studenti vysokých škol v Česku podle skupin oborů vzdělání v roce 2021 (tisíce osob, %)</t>
  </si>
  <si>
    <t>3 - 18. Studenti vysokých škol v Česku podle studijního programu (stav k 31. 12.)</t>
  </si>
  <si>
    <t>2009/2010</t>
  </si>
  <si>
    <t>2011/2012</t>
  </si>
  <si>
    <t>2012/2013</t>
  </si>
  <si>
    <t>2013/2014</t>
  </si>
  <si>
    <t>2016/2017</t>
  </si>
  <si>
    <t>2014/2015</t>
  </si>
  <si>
    <t>Graf 3-18 Studenti vysokých škol v Česku podle studijního programu</t>
  </si>
  <si>
    <t>Graf 3-19 Studenti vysokých škol v Česku podle skupin oborů vzdělávání v roce 2021 (tis. osob, %)</t>
  </si>
  <si>
    <t>Graf 3-20 Absolventi vysokých škol v Česku podle skupin oborů vzdělání v roce 2021 (tis. osob; %)</t>
  </si>
  <si>
    <t xml:space="preserve">Graf 3-23 Věková struktura učitelů regionálního školství </t>
  </si>
  <si>
    <t>Graf 3-24 Průměrná hrubá měsíční mzda pedagogických pracovníků v regionálním školství</t>
  </si>
  <si>
    <t>Graf 3-26 Podíl žen mezi studenty terciárního vzdělávání v zemích EU v roce 2020</t>
  </si>
  <si>
    <t>Graf 3-30 Podíl učitelů vyšší sekundární úrovně vzdělávání (ISCED 3) starších 50 let v zemích EU, 2020 (%)</t>
  </si>
  <si>
    <t>Graf 3-29 Podíl učitelů na primární úrovní vzdělávání starších 50 let v zemích EU v roce 2020 (%)</t>
  </si>
  <si>
    <t>Graf 3-28 Podíl žen mezi učitely terciárního vzdělávání v zemích EU v roce 2020</t>
  </si>
  <si>
    <t>Graf 3-27 Podíl žen mezi učitely primárního vzdělávání (v ČR na 1. stupni ZŠ) v zemích EU v roce 2020</t>
  </si>
  <si>
    <r>
      <t xml:space="preserve"> dívky </t>
    </r>
    <r>
      <rPr>
        <i/>
        <sz val="8"/>
        <rFont val="Arial"/>
        <family val="2"/>
        <charset val="238"/>
      </rPr>
      <t>Girls</t>
    </r>
  </si>
  <si>
    <r>
      <t xml:space="preserve"> chlapci </t>
    </r>
    <r>
      <rPr>
        <i/>
        <sz val="8"/>
        <rFont val="Arial"/>
        <family val="2"/>
        <charset val="238"/>
      </rPr>
      <t>Boys</t>
    </r>
  </si>
  <si>
    <r>
      <t xml:space="preserve">(%) dívky (%) </t>
    </r>
    <r>
      <rPr>
        <i/>
        <sz val="8"/>
        <rFont val="Arial"/>
        <family val="2"/>
        <charset val="238"/>
      </rPr>
      <t>Girls</t>
    </r>
  </si>
  <si>
    <r>
      <t xml:space="preserve"> (%) chlapci (%) </t>
    </r>
    <r>
      <rPr>
        <i/>
        <sz val="8"/>
        <rFont val="Arial"/>
        <family val="2"/>
        <charset val="238"/>
      </rPr>
      <t>Boys</t>
    </r>
  </si>
  <si>
    <r>
      <t xml:space="preserve"> Předškolní a mimoškolní 
pedagogika
 </t>
    </r>
    <r>
      <rPr>
        <i/>
        <sz val="8"/>
        <rFont val="Arial"/>
        <family val="2"/>
        <charset val="238"/>
      </rPr>
      <t>Pre-school and after-school 
teaching / child cate training</t>
    </r>
  </si>
  <si>
    <r>
      <t xml:space="preserve"> Bezpečnostně právní činnosti
</t>
    </r>
    <r>
      <rPr>
        <i/>
        <sz val="8"/>
        <rFont val="Arial"/>
        <family val="2"/>
        <charset val="238"/>
      </rPr>
      <t xml:space="preserve"> Security and legal activities</t>
    </r>
  </si>
  <si>
    <r>
      <t xml:space="preserve"> Sociální práce 
a pedagogika
 </t>
    </r>
    <r>
      <rPr>
        <i/>
        <sz val="8"/>
        <rFont val="Arial"/>
        <family val="2"/>
        <charset val="238"/>
      </rPr>
      <t>Social work and 
 education science</t>
    </r>
  </si>
  <si>
    <t>ženy / Women</t>
  </si>
  <si>
    <t>muži / Men</t>
  </si>
  <si>
    <r>
      <t xml:space="preserve">veřejné vysoké školy </t>
    </r>
    <r>
      <rPr>
        <i/>
        <sz val="8"/>
        <rFont val="Arial CE"/>
        <charset val="238"/>
      </rPr>
      <t xml:space="preserve">
Public universities</t>
    </r>
  </si>
  <si>
    <r>
      <t xml:space="preserve">soukromé vysoké školy 
</t>
    </r>
    <r>
      <rPr>
        <i/>
        <sz val="8"/>
        <rFont val="Arial CE"/>
        <charset val="238"/>
      </rPr>
      <t>Private universities</t>
    </r>
  </si>
  <si>
    <r>
      <t xml:space="preserve">státní vysoké školy 
</t>
    </r>
    <r>
      <rPr>
        <i/>
        <sz val="8"/>
        <rFont val="Arial CE"/>
        <charset val="238"/>
      </rPr>
      <t>State universities</t>
    </r>
  </si>
  <si>
    <r>
      <t xml:space="preserve">studenti  
</t>
    </r>
    <r>
      <rPr>
        <i/>
        <sz val="8"/>
        <rFont val="Arial CE"/>
        <charset val="238"/>
      </rPr>
      <t>Students</t>
    </r>
  </si>
  <si>
    <t>Vyšší odborné školy</t>
  </si>
  <si>
    <t>Higher professional schools</t>
  </si>
  <si>
    <t>Teachers of early childhood, primary, and lower secondary level of education in the EU countries in 2020</t>
  </si>
  <si>
    <t>Share of Czech male, Czech female, foreign male and foreign female university studentsin selected fields of study (2021)</t>
  </si>
  <si>
    <t>Podíl mužů a žen mezi studenty a absolventy vysokých škol v roce 2021</t>
  </si>
  <si>
    <t>Studenti vysokých škol v Česku podle skupin oborů vzdělávání v roce 2021 (tis. osob, %)</t>
  </si>
  <si>
    <t>Absolventi vysokých škol v Česku podle skupin oborů vzdělání v roce 2021 (tis. osob; %)</t>
  </si>
  <si>
    <t>Podíl Čechů, Češek, cizinců a cizinek mezi studenty VŠ u vybraných oborů (2021)</t>
  </si>
  <si>
    <t>Podíl Čechů, Češek, cizinců a cizinek mezi absolventy VŠ u vybraných oborů (2021)</t>
  </si>
  <si>
    <t>Věková struktura učitelů regionálního školství</t>
  </si>
  <si>
    <t>Graf 3-28</t>
  </si>
  <si>
    <t>Graf 3-29</t>
  </si>
  <si>
    <t>Graf 3-30</t>
  </si>
  <si>
    <t>Hotelnictví</t>
  </si>
  <si>
    <t>Technické interdisciplinární obory</t>
  </si>
  <si>
    <t>Technical interdisciplinary fields</t>
  </si>
  <si>
    <t>Studenti VŠ podle skupin oborů vzdělávání, občanství a studijního programu v roce 2021</t>
  </si>
  <si>
    <t>University students by broad field of education, a citizenship and a study programme in 2021</t>
  </si>
  <si>
    <t>Studenti terciárního vzdělávání v zemích EU podle studijního programu v roce 2020</t>
  </si>
  <si>
    <t>Students at tertiary education in EU countries by study programme in 2020</t>
  </si>
  <si>
    <t>Podíl žen mezi studenty bakalářské úrovně vzdělávání v zemích EU v roce 2020</t>
  </si>
  <si>
    <t>Share of women among all students of bachelor programmes in EU ountries n 2020</t>
  </si>
  <si>
    <t>Podíl žen mezi studenty magisterské úrovně vzdělávání v zemích EU v roce 2020</t>
  </si>
  <si>
    <t>Share of women among all students of master programmes in EU countries in 2020</t>
  </si>
  <si>
    <t>Podíl žen mezi studenty doktorské úrovně vzdělávání v zemích EU v roce 2020</t>
  </si>
  <si>
    <t>Share of women among all students of doctoral programmes in EU countries in 2020</t>
  </si>
  <si>
    <t>Učitelé v předškolním a základním vzdělávání v zemích EU v roce 2020</t>
  </si>
  <si>
    <t>Teachers of early chilhood, primary, and lower secondary level of education in EU countries in 2020</t>
  </si>
  <si>
    <t>Učitelé ve vyšším sekundárním a terciárním vzdělávání v zemích EU v roce 2020</t>
  </si>
  <si>
    <t>Teachers of upper secondary and tertiary level of education in EU countries in 2020</t>
  </si>
  <si>
    <t>Věkové složení učitelů primární úrovně vzdělávání (ISCED 1) v zemích EU v roce 2020</t>
  </si>
  <si>
    <t xml:space="preserve">Age distribution of teachers at the primary level of education (ISCED 1) in EU countries in 2020 </t>
  </si>
  <si>
    <t>Věkové složení učitelů vyšší sekundární úrovně vzdělávání v zemích EU v roce 2020</t>
  </si>
  <si>
    <t xml:space="preserve">Age distribution of teachers at the upper secondary education in EU countries in 2020 </t>
  </si>
  <si>
    <t>Girls with disabilities in basic schools in the school year 2021/22</t>
  </si>
  <si>
    <t>Boys with disabilities in basic schools in the school year 2021/22</t>
  </si>
  <si>
    <t>Dívky v odborném vzdělávání s výučním listem podle trvalého bydliště ve školním roce 2021/22</t>
  </si>
  <si>
    <t>Chlapci v odborném vzdělávání s výučním listem podle trvalého bydliště ve školním roce 2021/22</t>
  </si>
  <si>
    <t>Boys in vocational education with an apprenticeship certificate by their permanent residence in the school year 2021/22</t>
  </si>
  <si>
    <t>Dívky v gymnáziích podle trvalého bydliště ve školním roce 2021/22</t>
  </si>
  <si>
    <t>Girls in grammar schools by their permanent residence in the school year 2021/22</t>
  </si>
  <si>
    <t>Chlapci v gymnáziích podle trvalého bydliště ve školním roce 2021/22</t>
  </si>
  <si>
    <t>Boys in grammar schools by their permanent residence in the school year 2021/22</t>
  </si>
  <si>
    <t>Dívky se zdravotním postižením na základních školách ve školním roce 2021/22</t>
  </si>
  <si>
    <t>Chlapci se zdravotním postižením na základních školách ve školním roce 2021/22</t>
  </si>
  <si>
    <t>Nejnavštěvovanější obory s výučním listem ve školním roce 2021/22</t>
  </si>
  <si>
    <t>Obory s výučním listem s nejvyšším počtem absolventů ve školním roce 2021/22</t>
  </si>
  <si>
    <t>Fields leading to apprenticeship certificate attended most in the school year 2021/22</t>
  </si>
  <si>
    <t>Fields leading to apprenticeship certificate with highest number of graduates in the school year 2021/22</t>
  </si>
  <si>
    <t>Nejnavštěvovanější obory s maturitní zkouškou ve školním roce 2021/22</t>
  </si>
  <si>
    <t>Fields leading to A-level examination attended most in the school year 2021/22</t>
  </si>
  <si>
    <t>Obory s maturitní zkouškou s nejvyšším počtem absolventů ve školním roce 2021/22</t>
  </si>
  <si>
    <t>Fields leading to A-level examination with highest number of graduates in the school year 2021/22</t>
  </si>
  <si>
    <t>Nejnavštěvovanější obory nástavbového studia ve školním roce 2021/22</t>
  </si>
  <si>
    <t>Fields of follow-up courses attended most in the school year 2021/22</t>
  </si>
  <si>
    <t>Obory nástavbového studia s nejvyšším počtem absolventů ve školním roce 2021/22</t>
  </si>
  <si>
    <t>Fields of follow-up courses with highest number of graduates in the school year 2021/22</t>
  </si>
  <si>
    <t>Nejnavštěvovanější obory vyšších odborných škol ve školním roce 2021/22</t>
  </si>
  <si>
    <t>Fields of higher professional schools attended most in the school year 2021/22</t>
  </si>
  <si>
    <t>Obory vyšších odborných škol s nejvyšším počtem absolventů ve školním roce 2021/22</t>
  </si>
  <si>
    <t>Fields of higher professional schools with highest number of graduates in the school year 2021/22</t>
  </si>
  <si>
    <t>Absolventi VŠ podle skupin oborů vzdělávání, občanství a studijního programu v roce 2021</t>
  </si>
  <si>
    <t>University graduates by broad field of education, citizenship and study programme in 2021</t>
  </si>
  <si>
    <t>Fields leading to apprenticeship certificate with highest number of graduates, 2020/2021</t>
  </si>
  <si>
    <t>Fields of higher professional schools with highest number of graduates, 2020/2021</t>
  </si>
  <si>
    <t>Graf 3-16 Studenti a absolventi vysokých škol v roce 2021</t>
  </si>
  <si>
    <r>
      <rPr>
        <i/>
        <vertAlign val="superscript"/>
        <sz val="8"/>
        <rFont val="Arial"/>
        <family val="2"/>
        <charset val="238"/>
      </rPr>
      <t>*)</t>
    </r>
    <r>
      <rPr>
        <i/>
        <sz val="8"/>
        <rFont val="Arial"/>
        <family val="2"/>
        <charset val="238"/>
      </rPr>
      <t>Data refer to public and private universities; 
  a student can be enrolled in more fields of education.</t>
    </r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</si>
  <si>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údaje za veřejné a soukromé vysoké školy; 
  jeden student může být zapsán ve více oborech vzdělání</t>
    </r>
  </si>
  <si>
    <t>Engineering, manuf. &amp; construct.</t>
  </si>
  <si>
    <t>Státní 
  vysoké školy</t>
  </si>
  <si>
    <t>State 
  universities</t>
  </si>
  <si>
    <t>Přípravné třídy základní školy</t>
  </si>
  <si>
    <t>Preparatory classes of basic schools</t>
  </si>
  <si>
    <t>3 - 21. Počet Čechů, Češek, cizinců a cizinek ve vybraných oborech vzdělávání (2021)</t>
  </si>
  <si>
    <t>Number of Czech male, Czech female, foreign male and foreign female students
 in selected fields of study (2021)</t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</si>
  <si>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údaje za veřejné a soukromé vysoké školy; 
   jeden student může být zapsán ve více oborech 
   vzdělávání a studijních programech</t>
    </r>
  </si>
  <si>
    <r>
      <t xml:space="preserve">cizinci / Men - </t>
    </r>
    <r>
      <rPr>
        <i/>
        <sz val="8"/>
        <rFont val="Arial"/>
        <family val="2"/>
        <charset val="238"/>
      </rPr>
      <t>foreigners</t>
    </r>
  </si>
  <si>
    <r>
      <t xml:space="preserve">cizinky / Women - </t>
    </r>
    <r>
      <rPr>
        <i/>
        <sz val="8"/>
        <rFont val="Arial"/>
        <family val="2"/>
        <charset val="238"/>
      </rPr>
      <t>foreigners</t>
    </r>
  </si>
  <si>
    <r>
      <t xml:space="preserve">češi / </t>
    </r>
    <r>
      <rPr>
        <i/>
        <sz val="8"/>
        <rFont val="Arial"/>
        <family val="2"/>
        <charset val="238"/>
      </rPr>
      <t>Czech men</t>
    </r>
  </si>
  <si>
    <r>
      <t xml:space="preserve">Češky / </t>
    </r>
    <r>
      <rPr>
        <i/>
        <sz val="8"/>
        <rFont val="Arial"/>
        <family val="2"/>
        <charset val="238"/>
      </rPr>
      <t>Czech women</t>
    </r>
  </si>
  <si>
    <r>
      <t xml:space="preserve">Češi / </t>
    </r>
    <r>
      <rPr>
        <i/>
        <sz val="8"/>
        <rFont val="Arial"/>
        <family val="2"/>
        <charset val="238"/>
      </rPr>
      <t>Czech men</t>
    </r>
  </si>
  <si>
    <t>Gardening</t>
  </si>
  <si>
    <r>
      <rPr>
        <vertAlign val="superscript"/>
        <sz val="8"/>
        <rFont val="Arial"/>
        <family val="2"/>
        <charset val="238"/>
      </rPr>
      <t xml:space="preserve">*) </t>
    </r>
    <r>
      <rPr>
        <sz val="8"/>
        <rFont val="Arial"/>
        <family val="2"/>
        <charset val="238"/>
      </rPr>
      <t>údaje za veřejné a soukromé vysoké školy;
   student může být zapsán ve více programech</t>
    </r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</si>
  <si>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údaje za veřejné a soukromé vysoké školy; 
  jeden student může být zapsán ve více oborech</t>
    </r>
  </si>
  <si>
    <t xml:space="preserve">Graf 3-25 Poměr mzdy pedagogických pracovníků v regionálním školství 
k průměrné mzdě žen a mužů celkem </t>
  </si>
  <si>
    <t>cizinci
Foreigners</t>
  </si>
  <si>
    <t>doktorský
doctoral</t>
  </si>
  <si>
    <t>magisterský
master</t>
  </si>
  <si>
    <t>bakalářský
bachelor</t>
  </si>
  <si>
    <r>
      <t xml:space="preserve">Občané ČR / </t>
    </r>
    <r>
      <rPr>
        <b/>
        <i/>
        <sz val="10"/>
        <rFont val="Arial"/>
        <family val="2"/>
        <charset val="238"/>
      </rPr>
      <t>Czech citizens</t>
    </r>
  </si>
  <si>
    <r>
      <t xml:space="preserve">Cizinci / </t>
    </r>
    <r>
      <rPr>
        <b/>
        <i/>
        <sz val="10"/>
        <rFont val="Arial"/>
        <family val="2"/>
        <charset val="238"/>
      </rPr>
      <t>Foreigners</t>
    </r>
  </si>
  <si>
    <t>Bakalářský / Bachelor</t>
  </si>
  <si>
    <r>
      <t xml:space="preserve">Doktorský / </t>
    </r>
    <r>
      <rPr>
        <b/>
        <i/>
        <sz val="10"/>
        <rFont val="Arial"/>
        <family val="2"/>
        <charset val="238"/>
      </rPr>
      <t>Doctoral</t>
    </r>
  </si>
  <si>
    <r>
      <t xml:space="preserve">Magisterský / </t>
    </r>
    <r>
      <rPr>
        <b/>
        <i/>
        <sz val="10"/>
        <rFont val="Arial"/>
        <family val="2"/>
        <charset val="238"/>
      </rPr>
      <t>Master</t>
    </r>
  </si>
  <si>
    <t>3 - 10. Absolventi středních odborných škol s maturitní zkouškou vybraných oborů vzdělávání</t>
  </si>
  <si>
    <t xml:space="preserve">           Graduates from secondary education with A-level examination of selected fields of education</t>
  </si>
  <si>
    <t>3 - 9. Žáci středních odborných škol s maturitní zkouškou ve vybraných oborech vzdělávání</t>
  </si>
  <si>
    <t xml:space="preserve">         Pupils in secondary education with A-level examination in selected fields of education</t>
  </si>
  <si>
    <t>3 - 8. Absolventi středních odborných škol s výučním listem ve vybraných oborech vzdělávání</t>
  </si>
  <si>
    <t xml:space="preserve">         Graduates from secondary education with apprenticeship certificate in selected fields 
         of education</t>
  </si>
  <si>
    <t>3 - 7. Žáci středních odborných škol s výučním listem ve vybraných oborech vzdělávání</t>
  </si>
  <si>
    <t xml:space="preserve">         Pupils in secondary education with apprenticeship certificate in selected fields of education</t>
  </si>
  <si>
    <t>3 - 13. Žáci nástavbového studia podle vybraných oborů vzdělávání</t>
  </si>
  <si>
    <t xml:space="preserve">           Pupils in follow-up courses by selected fields of education</t>
  </si>
  <si>
    <t>3 - 14. Absolventi nástavbového studia podle vybraných oborů vzdělávání</t>
  </si>
  <si>
    <t xml:space="preserve">           Graduates from follow-up courses by selected fields of education</t>
  </si>
  <si>
    <t>3 - 15. Studenti vyšších odborných škol podle oboru vzdělávání</t>
  </si>
  <si>
    <t xml:space="preserve">           Students in higher professional schools by field of education</t>
  </si>
  <si>
    <t>3 - 16. Absolventi vyšších odborných škol podle oboru vzdělávání</t>
  </si>
  <si>
    <t xml:space="preserve">           Graduates from higher professional schools by selected fields of education</t>
  </si>
  <si>
    <t>3 - 21. Studenti a absolventi veřejných a soukromých vysokých škol v Česku podle občanství</t>
  </si>
  <si>
    <t>3 - 32. Akademičtí pracovníci na veřejných a soukromých vysokých školách</t>
  </si>
  <si>
    <t>3 - 33. Průměrná hrubá měsíční mzda akademických pracovníků na veřejných a soukromých VŠ</t>
  </si>
  <si>
    <t>magisterská (ISCED 7)</t>
  </si>
  <si>
    <t>doktorská (ISCED 8)</t>
  </si>
  <si>
    <t>Pramen: MŠMT podle údajů Strukturální mzdové statistiky</t>
  </si>
  <si>
    <t>Source: MEYS according to Structural wages statistics</t>
  </si>
  <si>
    <t>Technické vědy
Engineering</t>
  </si>
  <si>
    <t xml:space="preserve">Přírodní vědy 
Natural sciences </t>
  </si>
  <si>
    <t>Společenské vědy
Social sciences</t>
  </si>
  <si>
    <t>Vzdělávání a výchova
Education</t>
  </si>
  <si>
    <t>Zdravotní péče
Health and welfare</t>
  </si>
  <si>
    <t>občané 
ČR
Czech citizens</t>
  </si>
  <si>
    <t>3 - 1. Děti, žáci a studenti v regionálním školství podle druhu školy</t>
  </si>
  <si>
    <t xml:space="preserve">         Children, pupils and students in regional education by type of school </t>
  </si>
  <si>
    <t>a) žáci, kteří přešli na víceleté střední školy</t>
  </si>
  <si>
    <t>Pupils who moved to multi-year secondary schools</t>
  </si>
  <si>
    <t xml:space="preserve">           Public and private university students and graduates in Czechia by citizenship</t>
  </si>
  <si>
    <t>Graf 3-17 Studenti veřejných a soukromých vysokých škol v Česku podle občanství</t>
  </si>
  <si>
    <t>Public and private university students in Czechia by citizenship</t>
  </si>
  <si>
    <r>
      <t>Celkem</t>
    </r>
    <r>
      <rPr>
        <vertAlign val="superscript"/>
        <sz val="8"/>
        <rFont val="Arial"/>
        <family val="2"/>
        <charset val="238"/>
      </rPr>
      <t xml:space="preserve">1)
</t>
    </r>
    <r>
      <rPr>
        <sz val="8"/>
        <rFont val="Arial"/>
        <family val="2"/>
        <charset val="238"/>
      </rPr>
      <t>Total</t>
    </r>
    <r>
      <rPr>
        <vertAlign val="superscript"/>
        <sz val="8"/>
        <rFont val="Arial"/>
        <family val="2"/>
        <charset val="238"/>
      </rPr>
      <t>1)</t>
    </r>
  </si>
  <si>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včetně "krátkého cyklu terciárního vzdělávání" (ISCED 5)</t>
    </r>
  </si>
  <si>
    <r>
      <rPr>
        <i/>
        <vertAlign val="superscript"/>
        <sz val="8"/>
        <color theme="1"/>
        <rFont val="Arial"/>
        <family val="2"/>
        <charset val="238"/>
      </rPr>
      <t xml:space="preserve"> 1)</t>
    </r>
    <r>
      <rPr>
        <i/>
        <sz val="8"/>
        <color theme="1"/>
        <rFont val="Arial"/>
        <family val="2"/>
        <charset val="238"/>
      </rPr>
      <t>including the  "Short-cycle tertiary education" (ISCED 5).</t>
    </r>
  </si>
  <si>
    <r>
      <t xml:space="preserve">Úroveň vzdělávání   </t>
    </r>
    <r>
      <rPr>
        <i/>
        <sz val="8"/>
        <rFont val="Arial"/>
        <family val="2"/>
        <charset val="238"/>
      </rPr>
      <t xml:space="preserve">Level of education </t>
    </r>
  </si>
  <si>
    <r>
      <t>bakalářská (ISCED 6)</t>
    </r>
    <r>
      <rPr>
        <vertAlign val="superscript"/>
        <sz val="8"/>
        <rFont val="Arial"/>
        <family val="2"/>
        <charset val="238"/>
      </rPr>
      <t>2)</t>
    </r>
  </si>
  <si>
    <r>
      <t>Bachelor (ISCED 6)</t>
    </r>
    <r>
      <rPr>
        <i/>
        <vertAlign val="superscript"/>
        <sz val="8"/>
        <rFont val="Arial"/>
        <family val="2"/>
        <charset val="238"/>
      </rPr>
      <t>2)</t>
    </r>
  </si>
  <si>
    <r>
      <t>*)</t>
    </r>
    <r>
      <rPr>
        <sz val="8"/>
        <color theme="1"/>
        <rFont val="Arial"/>
        <family val="2"/>
        <charset val="238"/>
      </rPr>
      <t>ISCED 6 dle mezinárodní klasifikace vzdělávání;</t>
    </r>
    <r>
      <rPr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v ČR</t>
    </r>
    <r>
      <rPr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zahrnuje i studenty vyšších odborných škol</t>
    </r>
  </si>
  <si>
    <t>*) ISCED 7 dle mezinárodní klasifikace vzdělávání</t>
  </si>
  <si>
    <t>*) ISCED 8 dle mezinárodní klasifikace vzdělávání</t>
  </si>
  <si>
    <t>Primární vzdělávání
(ISCED 1; 
v ČR 1. stupeň ZŠ)</t>
  </si>
  <si>
    <r>
      <t>Vzdělávání v raném dětství</t>
    </r>
    <r>
      <rPr>
        <sz val="8"/>
        <rFont val="Arial"/>
        <family val="2"/>
        <charset val="238"/>
      </rPr>
      <t xml:space="preserve">
(ISCED 0; v ČR zejména mateřské školy)</t>
    </r>
  </si>
  <si>
    <t>Nižší sekundární vzdělávání 
(ISCED 2; v ČR zejména 
2. stupeň ZŠ)</t>
  </si>
  <si>
    <r>
      <t>Early childhood education</t>
    </r>
    <r>
      <rPr>
        <i/>
        <sz val="8"/>
        <rFont val="Arial"/>
        <family val="2"/>
        <charset val="238"/>
      </rPr>
      <t xml:space="preserve">
(ISCED 0)</t>
    </r>
  </si>
  <si>
    <r>
      <t>Primary education</t>
    </r>
    <r>
      <rPr>
        <i/>
        <sz val="8"/>
        <rFont val="Arial"/>
        <family val="2"/>
        <charset val="238"/>
      </rPr>
      <t xml:space="preserve"> 
(ISCED 1)</t>
    </r>
  </si>
  <si>
    <r>
      <t>Lower secondary educ.</t>
    </r>
    <r>
      <rPr>
        <i/>
        <sz val="8"/>
        <rFont val="Arial"/>
        <family val="2"/>
        <charset val="238"/>
      </rPr>
      <t xml:space="preserve"> (ISCED 2)</t>
    </r>
  </si>
  <si>
    <t>Terciární  vzdělávání (ISCED 5-8; v ČR vyšší odborné a vysokoškolské vzdělávání)</t>
  </si>
  <si>
    <t>Vyšší sekundární vzdělávání 
(ISCED 3; v ČR vzdělávání na středních školách po splnění povinné školní docházky)</t>
  </si>
  <si>
    <r>
      <rPr>
        <vertAlign val="superscript"/>
        <sz val="8"/>
        <color theme="1"/>
        <rFont val="Arial"/>
        <family val="2"/>
        <charset val="238"/>
      </rPr>
      <t>*)</t>
    </r>
    <r>
      <rPr>
        <sz val="8"/>
        <color theme="1"/>
        <rFont val="Arial"/>
        <family val="2"/>
        <charset val="238"/>
      </rPr>
      <t xml:space="preserve"> v ČR zahrnuje učitele na 1. stupni základních škol</t>
    </r>
  </si>
  <si>
    <t>*) ISCED 3; v ČR zahrnuje učitele středních škol</t>
  </si>
  <si>
    <t>*) ISCED 7 according to according to the International Standard Classification of Education</t>
  </si>
  <si>
    <t>*) ISCED 8 according to according to the International Standard Classification of Education</t>
  </si>
  <si>
    <r>
      <t>3 - 40. Věkové složení učitelů primární úrovně vzdělávání (ISCED 1)</t>
    </r>
    <r>
      <rPr>
        <b/>
        <vertAlign val="superscript"/>
        <sz val="10"/>
        <rFont val="Arial"/>
        <family val="2"/>
        <charset val="238"/>
      </rPr>
      <t>*)</t>
    </r>
    <r>
      <rPr>
        <b/>
        <sz val="10"/>
        <rFont val="Arial"/>
        <family val="2"/>
        <charset val="238"/>
      </rPr>
      <t xml:space="preserve"> v zemích EU v roce 2020</t>
    </r>
  </si>
  <si>
    <r>
      <t xml:space="preserve">   Age distribution of teachers at the primary level of education (ISCED 1)</t>
    </r>
    <r>
      <rPr>
        <i/>
        <vertAlign val="superscript"/>
        <sz val="10"/>
        <rFont val="Arial"/>
        <family val="2"/>
        <charset val="238"/>
      </rPr>
      <t>*)</t>
    </r>
    <r>
      <rPr>
        <i/>
        <sz val="10"/>
        <rFont val="Arial"/>
        <family val="2"/>
        <charset val="238"/>
      </rPr>
      <t xml:space="preserve"> in the EU countries in 2020 </t>
    </r>
  </si>
  <si>
    <r>
      <t xml:space="preserve">2) </t>
    </r>
    <r>
      <rPr>
        <sz val="8"/>
        <color theme="1"/>
        <rFont val="Arial"/>
        <family val="2"/>
        <charset val="238"/>
      </rPr>
      <t>v ČR</t>
    </r>
    <r>
      <rPr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zahrnuje i studenty vyšších odborných škol</t>
    </r>
  </si>
  <si>
    <r>
      <rPr>
        <i/>
        <vertAlign val="superscript"/>
        <sz val="8"/>
        <color theme="1"/>
        <rFont val="Arial"/>
        <family val="2"/>
        <charset val="238"/>
      </rPr>
      <t>2)</t>
    </r>
    <r>
      <rPr>
        <i/>
        <sz val="8"/>
        <color theme="1"/>
        <rFont val="Arial"/>
        <family val="2"/>
        <charset val="238"/>
      </rPr>
      <t xml:space="preserve"> Includes also students of higher professional schools 
     in the Czech Republic.</t>
    </r>
  </si>
  <si>
    <t xml:space="preserve">           Share of women among all students of bachelor or equivalent level of education*) 
           in the EU countries in 2020</t>
  </si>
  <si>
    <t>3 - 35. Podíl žen mezi studenty bakalářské a jí odpovídající úrovně vzdělávání*) 
             v zemích EU v roce 2020</t>
  </si>
  <si>
    <r>
      <t xml:space="preserve">           Share of women among all students of master´level of education</t>
    </r>
    <r>
      <rPr>
        <i/>
        <vertAlign val="superscript"/>
        <sz val="10"/>
        <rFont val="Arial"/>
        <family val="2"/>
        <charset val="238"/>
      </rPr>
      <t>*)</t>
    </r>
    <r>
      <rPr>
        <i/>
        <sz val="10"/>
        <rFont val="Arial"/>
        <family val="2"/>
        <charset val="238"/>
      </rPr>
      <t xml:space="preserve"> in the EU countries in 2020</t>
    </r>
  </si>
  <si>
    <r>
      <t>3 - 36. Podíl žen mezi studenty magisterské úrovně vzdělávání</t>
    </r>
    <r>
      <rPr>
        <b/>
        <vertAlign val="superscript"/>
        <sz val="10"/>
        <rFont val="Arial"/>
        <family val="2"/>
        <charset val="238"/>
      </rPr>
      <t>*)</t>
    </r>
    <r>
      <rPr>
        <b/>
        <sz val="10"/>
        <rFont val="Arial"/>
        <family val="2"/>
        <charset val="238"/>
      </rPr>
      <t xml:space="preserve"> v zemích EU v roce 2020</t>
    </r>
  </si>
  <si>
    <r>
      <t>3 - 37. Podíl žen mezi studenty doktorské úrovně vzdělávání</t>
    </r>
    <r>
      <rPr>
        <b/>
        <vertAlign val="superscript"/>
        <sz val="10"/>
        <rFont val="Arial"/>
        <family val="2"/>
        <charset val="238"/>
      </rPr>
      <t>*)</t>
    </r>
    <r>
      <rPr>
        <b/>
        <sz val="10"/>
        <rFont val="Arial"/>
        <family val="2"/>
        <charset val="238"/>
      </rPr>
      <t xml:space="preserve"> v zemích EU v roce 2020</t>
    </r>
  </si>
  <si>
    <r>
      <t xml:space="preserve">           Share of women among all students of doctoral level of education</t>
    </r>
    <r>
      <rPr>
        <i/>
        <vertAlign val="superscript"/>
        <sz val="10"/>
        <rFont val="Arial"/>
        <family val="2"/>
        <charset val="238"/>
      </rPr>
      <t>*)</t>
    </r>
    <r>
      <rPr>
        <i/>
        <sz val="10"/>
        <rFont val="Arial"/>
        <family val="2"/>
        <charset val="238"/>
      </rPr>
      <t xml:space="preserve"> in the EU countries in 2020</t>
    </r>
  </si>
  <si>
    <r>
      <rPr>
        <i/>
        <vertAlign val="superscript"/>
        <sz val="8"/>
        <color theme="1"/>
        <rFont val="Arial"/>
        <family val="2"/>
        <charset val="238"/>
      </rPr>
      <t>*)</t>
    </r>
    <r>
      <rPr>
        <i/>
        <sz val="8"/>
        <color theme="1"/>
        <rFont val="Arial"/>
        <family val="2"/>
        <charset val="238"/>
      </rPr>
      <t xml:space="preserve"> ISCED 6 according to the International Standard Classification of Education; includes also students of higher professional schools in the Czech Republic.</t>
    </r>
  </si>
  <si>
    <t xml:space="preserve">Graf 3-21 Podíl žen mezi studenty VŠ vybraných skupin oborů dle studijního programu </t>
  </si>
  <si>
    <t xml:space="preserve">Graf 3-22 Podíl žen mezi absolventy VŠ vybraných skupin oborů dle státní příslušnosti </t>
  </si>
  <si>
    <r>
      <t xml:space="preserve">               </t>
    </r>
    <r>
      <rPr>
        <i/>
        <sz val="10"/>
        <rFont val="Arial"/>
        <family val="2"/>
        <charset val="238"/>
      </rPr>
      <t>Share of women among university graduates of selected groups of fields by nationality</t>
    </r>
  </si>
  <si>
    <t xml:space="preserve">                       Girls with disabilities in basic schools in the school year 2021/2022</t>
  </si>
  <si>
    <t xml:space="preserve">                       Boys with disabilities in basic schools in the school year 2021/2022</t>
  </si>
  <si>
    <t xml:space="preserve">                           Girls in vocational education with an apprenticeship certificate by their permanent residence in the school year 2021/22</t>
  </si>
  <si>
    <t xml:space="preserve">                              Boys in vocational education with an apprenticeship certificate by their permanent residence in the school year 2021/2022</t>
  </si>
  <si>
    <t xml:space="preserve">                    Girls in grammar schools by their permanent residence in the school year 2021/2022</t>
  </si>
  <si>
    <t xml:space="preserve">                    Boys in grammar schools by their permanent residence in the school year 2021/2022</t>
  </si>
  <si>
    <r>
      <t xml:space="preserve"> Ekonomika a podnikání / </t>
    </r>
    <r>
      <rPr>
        <i/>
        <sz val="8"/>
        <rFont val="Arial"/>
        <family val="2"/>
        <charset val="238"/>
      </rPr>
      <t>Business and administration</t>
    </r>
  </si>
  <si>
    <t>Students and graduates of universities in 2021</t>
  </si>
  <si>
    <r>
      <t>absolventi 
Graduate</t>
    </r>
    <r>
      <rPr>
        <i/>
        <sz val="8"/>
        <rFont val="Arial CE"/>
        <charset val="238"/>
      </rPr>
      <t>s</t>
    </r>
  </si>
  <si>
    <r>
      <t xml:space="preserve">absolventi 
</t>
    </r>
    <r>
      <rPr>
        <i/>
        <sz val="8"/>
        <rFont val="Arial CE"/>
        <charset val="238"/>
      </rPr>
      <t>Graduates</t>
    </r>
  </si>
  <si>
    <t>Graf 3-1 Děti a žáci v regionálním školství podle druhu školy</t>
  </si>
  <si>
    <t>Pupils who finished their compulsory school education prematurely</t>
  </si>
  <si>
    <r>
      <t xml:space="preserve">Žáci, kteří předčasně ukončili povinnou školní docházku
</t>
    </r>
    <r>
      <rPr>
        <i/>
        <sz val="8"/>
        <rFont val="Arial"/>
        <family val="2"/>
        <charset val="238"/>
      </rPr>
      <t>Pupils who finished their compulsory school education prematurely</t>
    </r>
  </si>
  <si>
    <t>Bricklayer, stove-fitter</t>
  </si>
  <si>
    <t xml:space="preserve">               Share of women among university students in selected broad fields of study </t>
  </si>
  <si>
    <r>
      <t xml:space="preserve">cizinci
</t>
    </r>
    <r>
      <rPr>
        <i/>
        <sz val="8"/>
        <rFont val="Arial"/>
        <family val="2"/>
        <charset val="238"/>
      </rPr>
      <t>Foreign-
ers</t>
    </r>
  </si>
  <si>
    <t xml:space="preserve">           Academics at public and private universities</t>
  </si>
  <si>
    <t xml:space="preserve">          Average gross monthly wages of academics at public and private universities </t>
  </si>
  <si>
    <t>Graf 3-26 Podíl žen mezi studenty terciárního vzdělávání v roce 2020</t>
  </si>
  <si>
    <t>Share of women among all tertiary students in 2020</t>
  </si>
  <si>
    <r>
      <rPr>
        <i/>
        <vertAlign val="superscript"/>
        <sz val="8"/>
        <color theme="1"/>
        <rFont val="Arial"/>
        <family val="2"/>
        <charset val="238"/>
      </rPr>
      <t>*)</t>
    </r>
    <r>
      <rPr>
        <i/>
        <sz val="8"/>
        <color theme="1"/>
        <rFont val="Arial"/>
        <family val="2"/>
        <charset val="238"/>
      </rPr>
      <t xml:space="preserve"> It includes teachers at the first stage of basic schools 
   (from the first to the fifth grade) in the Czech Rep.</t>
    </r>
  </si>
  <si>
    <t>Graf 3-29 Podíl učitelů starších 50 let na primární úrovni vzdělávání v roce 2020 (%)</t>
  </si>
  <si>
    <t>Share of teachers 50+ years old at the primary level of education in 2020 (%)</t>
  </si>
  <si>
    <t>Graf 3-30 Podíl učitelů starších 50 let na středních školách v roce 2020 (%)</t>
  </si>
  <si>
    <t>Share of teachers 50+ years old at secondary schools in 2020 (%)</t>
  </si>
  <si>
    <t>*) ISCED 3; includes teachers at secondary schools in the Czech Republic.</t>
  </si>
  <si>
    <t>Podíl učitelů starších 50 let na středních školáchv roce 2020 (%)</t>
  </si>
  <si>
    <t>Podíl učitelů starších 50 let na primární úrovni vzdělávání v roce 2020 (%)</t>
  </si>
  <si>
    <t>Podíl žen mezi studenty terciárního vzdělávání v roce 2020</t>
  </si>
  <si>
    <t>Podíl žen mezi učiteli primárního vzdělávání v roce 2020</t>
  </si>
  <si>
    <t>Podíl žen mezi učiteli terciárního vzdělávání v roce 2020</t>
  </si>
  <si>
    <t>Share of women among all primary education (ISCED 1) teachers in 2020</t>
  </si>
  <si>
    <t>Share of women among all tertiary education teachers in 2020</t>
  </si>
  <si>
    <t>Source: MEYS and calculation by the CZSO</t>
  </si>
  <si>
    <t>Kartogram 3-3 Dívky v odborném vzdělávání s výučním listem podle trvalého bydliště ve školním roce 2021/2022</t>
  </si>
  <si>
    <t>Kartogram 3-4 Chlapci v odborném vzdělávání s výučním listem podle trvalého bydliště ve školním roce 2021/2022</t>
  </si>
  <si>
    <t>Graf 3-27 Podíl žen mezi učiteli primárního vzdělávání v roce 2020</t>
  </si>
  <si>
    <t>Share of women among all primary education teachers in 2020</t>
  </si>
  <si>
    <t>Graf 3-28 Podíl žen mezi učiteli terciárního vzdělávání v roce 2020</t>
  </si>
  <si>
    <r>
      <t xml:space="preserve">ostatní
</t>
    </r>
    <r>
      <rPr>
        <i/>
        <sz val="8"/>
        <rFont val="Arial"/>
        <family val="2"/>
        <charset val="238"/>
      </rPr>
      <t xml:space="preserve"> other</t>
    </r>
  </si>
  <si>
    <r>
      <t xml:space="preserve">Bezpečnostně právní činn.
</t>
    </r>
    <r>
      <rPr>
        <i/>
        <sz val="8"/>
        <rFont val="Arial"/>
        <family val="2"/>
        <charset val="238"/>
      </rPr>
      <t>Security and legal activ.</t>
    </r>
  </si>
  <si>
    <r>
      <t xml:space="preserve">Výpočetní technika 
</t>
    </r>
    <r>
      <rPr>
        <i/>
        <sz val="8"/>
        <rFont val="Arial"/>
        <family val="2"/>
        <charset val="238"/>
      </rPr>
      <t>ICT</t>
    </r>
  </si>
  <si>
    <r>
      <t xml:space="preserve">ostatní
</t>
    </r>
    <r>
      <rPr>
        <i/>
        <sz val="8"/>
        <rFont val="Arial"/>
        <family val="2"/>
        <charset val="238"/>
      </rPr>
      <t>other</t>
    </r>
  </si>
  <si>
    <r>
      <t xml:space="preserve">Ošetřovatelství
</t>
    </r>
    <r>
      <rPr>
        <i/>
        <sz val="8"/>
        <rFont val="Arial"/>
        <family val="2"/>
        <charset val="238"/>
      </rPr>
      <t>Nursing</t>
    </r>
  </si>
  <si>
    <r>
      <t xml:space="preserve">Sociální práce a pedag.
</t>
    </r>
    <r>
      <rPr>
        <i/>
        <sz val="8"/>
        <rFont val="Arial"/>
        <family val="2"/>
        <charset val="238"/>
      </rPr>
      <t>Social work and 
 educ. science</t>
    </r>
  </si>
  <si>
    <r>
      <t xml:space="preserve">Předškolní a mimoškolní 
pedagogika
</t>
    </r>
    <r>
      <rPr>
        <i/>
        <sz val="8"/>
        <rFont val="Arial"/>
        <family val="2"/>
        <charset val="238"/>
      </rPr>
      <t>Pre-school and 
after-school teaching</t>
    </r>
  </si>
  <si>
    <r>
      <t xml:space="preserve"> Ekonomika a podnikání
 </t>
    </r>
    <r>
      <rPr>
        <i/>
        <sz val="8"/>
        <rFont val="Arial"/>
        <family val="2"/>
        <charset val="238"/>
      </rPr>
      <t>Business and administration</t>
    </r>
  </si>
  <si>
    <r>
      <t xml:space="preserve"> Výpočetní technika
 </t>
    </r>
    <r>
      <rPr>
        <i/>
        <sz val="8"/>
        <rFont val="Arial"/>
        <family val="2"/>
        <charset val="238"/>
      </rPr>
      <t>ICT</t>
    </r>
  </si>
  <si>
    <r>
      <t xml:space="preserve">Předškolní a mimoškolní pedagogika 
</t>
    </r>
    <r>
      <rPr>
        <i/>
        <sz val="8"/>
        <rFont val="Arial"/>
        <family val="2"/>
        <charset val="238"/>
      </rPr>
      <t>Pre-school and after-school teaching</t>
    </r>
  </si>
  <si>
    <r>
      <t>poměr k průměru mezd zaměstnanců s magisterskou či doktorskou úrovní vzdělání (%)</t>
    </r>
    <r>
      <rPr>
        <vertAlign val="superscript"/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>Ratio to the average gross monthly wage of employees 
with Master´s or Doctor´s level of  education (%)</t>
    </r>
  </si>
  <si>
    <r>
      <t xml:space="preserve">cizinci
</t>
    </r>
    <r>
      <rPr>
        <i/>
        <sz val="8"/>
        <rFont val="Arial"/>
        <family val="2"/>
        <charset val="238"/>
      </rPr>
      <t>Foreign-
ners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</si>
</sst>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#,##0\ &quot;Kč&quot;;\-#,##0\ &quot;Kč&quot;"/>
    <numFmt numFmtId="7" formatCode="#,##0.00\ &quot;Kč&quot;;\-#,##0.00\ &quot;Kč&quot;"/>
    <numFmt numFmtId="43" formatCode="_-* #,##0.00_-;\-* #,##0.00_-;_-* &quot;-&quot;??_-;_-@_-"/>
    <numFmt numFmtId="164" formatCode="#,##0&quot;  &quot;"/>
    <numFmt numFmtId="165" formatCode="\$#,##0\ ;\(\$#,##0\)"/>
    <numFmt numFmtId="166" formatCode="0.0"/>
    <numFmt numFmtId="167" formatCode="#,##0_ ;\-#,##0\ "/>
    <numFmt numFmtId="168" formatCode="_-* #,##0.00\ _K_č_-;\-* #,##0.00\ _K_č_-;_-* &quot;-&quot;??\ _K_č_-;_-@_-"/>
    <numFmt numFmtId="169" formatCode="#,##0.0"/>
    <numFmt numFmtId="170" formatCode="#,##0.0_ ;\-#,##0.0\ "/>
    <numFmt numFmtId="171" formatCode="#,##0_ ;[Red]\-#,##0\ ;\–\ "/>
    <numFmt numFmtId="172" formatCode="_(&quot;Kč&quot;* #,##0.00_);_(&quot;Kč&quot;* \(#,##0.00\);_(&quot;Kč&quot;* &quot;-&quot;??_);_(@_)"/>
    <numFmt numFmtId="173" formatCode="0.0_ ;\-0.0\ "/>
    <numFmt numFmtId="174" formatCode="#,##0.0_ ;[Red]\-#,##0.0\ ;\–\ "/>
    <numFmt numFmtId="175" formatCode="0.0%"/>
  </numFmts>
  <fonts count="83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System"/>
      <family val="2"/>
      <charset val="238"/>
    </font>
    <font>
      <sz val="10"/>
      <name val="Arial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10"/>
      <name val="Arial CE"/>
      <charset val="238"/>
    </font>
    <font>
      <b/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7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0"/>
      <name val="Arial Narrow"/>
      <family val="2"/>
      <charset val="238"/>
    </font>
    <font>
      <b/>
      <vertAlign val="superscript"/>
      <sz val="8"/>
      <name val="Arial"/>
      <family val="2"/>
      <charset val="238"/>
    </font>
    <font>
      <sz val="10"/>
      <name val="Times New Roman"/>
      <family val="1"/>
      <charset val="238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10"/>
      <color rgb="FF00B05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u/>
      <sz val="10"/>
      <color theme="10"/>
      <name val="Arial CE"/>
      <charset val="238"/>
    </font>
    <font>
      <sz val="8"/>
      <name val="Arial CE"/>
      <charset val="238"/>
    </font>
    <font>
      <sz val="11"/>
      <color theme="1"/>
      <name val="Arial"/>
      <family val="2"/>
      <charset val="238"/>
    </font>
    <font>
      <vertAlign val="superscript"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2"/>
      <name val="Arial CE"/>
      <charset val="238"/>
    </font>
    <font>
      <b/>
      <sz val="8"/>
      <color theme="0" tint="-0.249977111117893"/>
      <name val="Arial"/>
      <family val="2"/>
      <charset val="238"/>
    </font>
    <font>
      <sz val="8"/>
      <name val="Arial Narrow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i/>
      <sz val="8"/>
      <color theme="1"/>
      <name val="Arial"/>
      <family val="2"/>
      <charset val="238"/>
    </font>
    <font>
      <sz val="8"/>
      <color theme="0" tint="-0.249977111117893"/>
      <name val="Arial"/>
      <family val="2"/>
      <charset val="238"/>
    </font>
    <font>
      <sz val="10"/>
      <color theme="0" tint="-0.249977111117893"/>
      <name val="Arial CE"/>
      <charset val="238"/>
    </font>
    <font>
      <i/>
      <sz val="8"/>
      <color theme="0" tint="-0.249977111117893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8"/>
      <color rgb="FF00B050"/>
      <name val="Arial"/>
      <family val="2"/>
      <charset val="238"/>
    </font>
    <font>
      <i/>
      <vertAlign val="superscript"/>
      <sz val="10"/>
      <name val="Arial"/>
      <family val="2"/>
      <charset val="238"/>
    </font>
    <font>
      <i/>
      <vertAlign val="superscript"/>
      <sz val="8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0"/>
      <name val="Arial CE"/>
      <charset val="238"/>
    </font>
    <font>
      <b/>
      <sz val="10"/>
      <color rgb="FFFF0000"/>
      <name val="Arial CE"/>
      <charset val="238"/>
    </font>
    <font>
      <sz val="8"/>
      <color theme="0" tint="-0.34998626667073579"/>
      <name val="Arial"/>
      <family val="2"/>
      <charset val="238"/>
    </font>
    <font>
      <i/>
      <sz val="8"/>
      <color theme="0" tint="-0.34998626667073579"/>
      <name val="Arial"/>
      <family val="2"/>
      <charset val="238"/>
    </font>
    <font>
      <b/>
      <sz val="8"/>
      <color theme="0" tint="-0.34998626667073579"/>
      <name val="Arial"/>
      <family val="2"/>
      <charset val="238"/>
    </font>
    <font>
      <b/>
      <i/>
      <vertAlign val="superscript"/>
      <sz val="8"/>
      <name val="Arial"/>
      <family val="2"/>
      <charset val="238"/>
    </font>
    <font>
      <i/>
      <sz val="8"/>
      <name val="Arial CE"/>
      <charset val="238"/>
    </font>
    <font>
      <i/>
      <sz val="8"/>
      <name val="Arial Narrow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b/>
      <sz val="8"/>
      <name val="Arial Narrow"/>
      <family val="2"/>
      <charset val="238"/>
    </font>
    <font>
      <u/>
      <sz val="10"/>
      <color rgb="FF0563C1"/>
      <name val="Arial"/>
      <family val="2"/>
      <charset val="238"/>
    </font>
    <font>
      <b/>
      <sz val="10"/>
      <name val="Arial Narrow"/>
      <family val="2"/>
      <charset val="238"/>
    </font>
    <font>
      <b/>
      <sz val="10"/>
      <color rgb="FF00B050"/>
      <name val="Arial CE"/>
      <charset val="238"/>
    </font>
    <font>
      <b/>
      <sz val="8"/>
      <color rgb="FF00B05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C00000"/>
      <name val="Arial"/>
      <family val="2"/>
      <charset val="238"/>
    </font>
    <font>
      <b/>
      <sz val="9.5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i/>
      <sz val="8"/>
      <color theme="0" tint="-0.499984740745262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8"/>
      <color theme="0" tint="-0.499984740745262"/>
      <name val="Calibri"/>
      <family val="2"/>
      <charset val="238"/>
      <scheme val="minor"/>
    </font>
    <font>
      <sz val="8"/>
      <color theme="0" tint="-0.499984740745262"/>
      <name val="Arial CE"/>
      <charset val="238"/>
    </font>
    <font>
      <sz val="10"/>
      <color rgb="FFC00000"/>
      <name val="Arial"/>
      <family val="2"/>
      <charset val="238"/>
    </font>
    <font>
      <i/>
      <u/>
      <sz val="10"/>
      <color theme="10"/>
      <name val="Arial CE"/>
      <charset val="238"/>
    </font>
    <font>
      <sz val="10"/>
      <color rgb="FFFF0000"/>
      <name val="Arial CE"/>
      <charset val="238"/>
    </font>
    <font>
      <b/>
      <sz val="8"/>
      <name val="Arial CE"/>
      <charset val="238"/>
    </font>
    <font>
      <i/>
      <vertAlign val="superscript"/>
      <sz val="8"/>
      <color theme="1"/>
      <name val="Arial"/>
      <family val="2"/>
      <charset val="238"/>
    </font>
    <font>
      <sz val="9"/>
      <color rgb="FFFF0000"/>
      <name val="Arial CE"/>
      <charset val="238"/>
    </font>
    <font>
      <sz val="10"/>
      <color rgb="FF00B050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</borders>
  <cellStyleXfs count="118">
    <xf numFmtId="0" fontId="0" fillId="0" borderId="0"/>
    <xf numFmtId="10" fontId="4" fillId="0" borderId="0" applyFont="0" applyFill="0" applyBorder="0" applyAlignment="0" applyProtection="0"/>
    <xf numFmtId="0" fontId="4" fillId="0" borderId="1" applyNumberFormat="0" applyFont="0" applyFill="0" applyAlignment="0" applyProtection="0"/>
    <xf numFmtId="0" fontId="4" fillId="0" borderId="0" applyFont="0" applyFill="0" applyBorder="0" applyAlignment="0" applyProtection="0"/>
    <xf numFmtId="4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2" fillId="0" borderId="0"/>
    <xf numFmtId="3" fontId="5" fillId="0" borderId="0" applyBorder="0" applyProtection="0">
      <alignment wrapText="1"/>
    </xf>
    <xf numFmtId="3" fontId="5" fillId="0" borderId="0" applyBorder="0" applyProtection="0">
      <alignment wrapText="1"/>
    </xf>
    <xf numFmtId="0" fontId="1" fillId="0" borderId="0"/>
    <xf numFmtId="0" fontId="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5" fillId="0" borderId="0" applyBorder="0" applyProtection="0"/>
    <xf numFmtId="10" fontId="5" fillId="2" borderId="0" applyFont="0" applyFill="0" applyBorder="0" applyAlignment="0" applyProtection="0"/>
    <xf numFmtId="0" fontId="5" fillId="2" borderId="18" applyNumberFormat="0" applyFont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2" borderId="0" applyFont="0" applyFill="0" applyBorder="0" applyAlignment="0" applyProtection="0"/>
    <xf numFmtId="4" fontId="5" fillId="2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2" borderId="0" applyFont="0" applyFill="0" applyBorder="0" applyAlignment="0" applyProtection="0"/>
    <xf numFmtId="2" fontId="5" fillId="0" borderId="0" applyFont="0" applyFill="0" applyBorder="0" applyAlignment="0" applyProtection="0"/>
    <xf numFmtId="0" fontId="19" fillId="0" borderId="0" applyNumberFormat="0" applyFont="0" applyFill="0" applyAlignment="0" applyProtection="0"/>
    <xf numFmtId="0" fontId="20" fillId="0" borderId="0" applyNumberFormat="0" applyFont="0" applyFill="0" applyAlignment="0" applyProtection="0"/>
    <xf numFmtId="7" fontId="5" fillId="2" borderId="0" applyFont="0" applyFill="0" applyBorder="0" applyAlignment="0" applyProtection="0"/>
    <xf numFmtId="7" fontId="5" fillId="2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2" borderId="0" applyFont="0" applyFill="0" applyBorder="0" applyAlignment="0" applyProtection="0"/>
    <xf numFmtId="5" fontId="5" fillId="2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Border="0" applyProtection="0">
      <alignment vertical="top"/>
    </xf>
    <xf numFmtId="0" fontId="3" fillId="0" borderId="0"/>
    <xf numFmtId="3" fontId="5" fillId="0" borderId="0" applyBorder="0" applyProtection="0">
      <alignment wrapText="1"/>
    </xf>
    <xf numFmtId="3" fontId="5" fillId="0" borderId="0" applyBorder="0" applyProtection="0">
      <alignment wrapText="1"/>
    </xf>
    <xf numFmtId="3" fontId="5" fillId="0" borderId="0" applyBorder="0" applyProtection="0">
      <alignment wrapText="1"/>
    </xf>
    <xf numFmtId="0" fontId="5" fillId="0" borderId="0">
      <alignment vertical="top"/>
    </xf>
    <xf numFmtId="0" fontId="5" fillId="0" borderId="0" applyBorder="0" applyProtection="0"/>
    <xf numFmtId="0" fontId="5" fillId="0" borderId="0">
      <alignment vertical="top"/>
    </xf>
    <xf numFmtId="0" fontId="5" fillId="0" borderId="0">
      <alignment vertical="top"/>
    </xf>
    <xf numFmtId="0" fontId="5" fillId="0" borderId="0" applyBorder="0" applyProtection="0"/>
    <xf numFmtId="0" fontId="5" fillId="0" borderId="0" applyBorder="0" applyProtection="0"/>
    <xf numFmtId="0" fontId="5" fillId="0" borderId="0" applyBorder="0" applyProtection="0">
      <alignment vertical="center" wrapText="1"/>
    </xf>
    <xf numFmtId="0" fontId="21" fillId="0" borderId="0" applyBorder="0" applyProtection="0">
      <alignment vertical="center" wrapText="1"/>
    </xf>
    <xf numFmtId="3" fontId="5" fillId="0" borderId="0" applyBorder="0" applyProtection="0"/>
    <xf numFmtId="3" fontId="5" fillId="0" borderId="0"/>
    <xf numFmtId="0" fontId="5" fillId="0" borderId="0" applyBorder="0" applyProtection="0">
      <alignment vertical="center" wrapText="1"/>
    </xf>
    <xf numFmtId="0" fontId="5" fillId="0" borderId="0">
      <alignment vertical="top"/>
    </xf>
    <xf numFmtId="0" fontId="5" fillId="0" borderId="0">
      <alignment vertical="top"/>
    </xf>
    <xf numFmtId="0" fontId="5" fillId="0" borderId="0" applyBorder="0" applyProtection="0"/>
    <xf numFmtId="0" fontId="1" fillId="0" borderId="0"/>
    <xf numFmtId="0" fontId="1" fillId="0" borderId="0"/>
    <xf numFmtId="0" fontId="3" fillId="0" borderId="0" applyBorder="0">
      <alignment vertical="top"/>
    </xf>
    <xf numFmtId="2" fontId="5" fillId="2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18" applyNumberFormat="0" applyFont="0" applyBorder="0" applyAlignment="0" applyProtection="0"/>
    <xf numFmtId="0" fontId="19" fillId="0" borderId="0" applyNumberFormat="0" applyFill="0" applyBorder="0" applyAlignment="0" applyProtection="0"/>
    <xf numFmtId="0" fontId="19" fillId="2" borderId="0" applyNumberFormat="0" applyFont="0" applyFill="0" applyAlignment="0" applyProtection="0"/>
    <xf numFmtId="0" fontId="20" fillId="0" borderId="0" applyNumberFormat="0" applyFill="0" applyBorder="0" applyAlignment="0" applyProtection="0"/>
    <xf numFmtId="0" fontId="20" fillId="2" borderId="0" applyNumberFormat="0" applyFont="0" applyFill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5" fillId="0" borderId="0"/>
    <xf numFmtId="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5" fillId="2" borderId="0" applyFont="0" applyFill="0" applyBorder="0" applyAlignment="0" applyProtection="0"/>
    <xf numFmtId="5" fontId="5" fillId="2" borderId="0" applyFont="0" applyFill="0" applyBorder="0" applyAlignment="0" applyProtection="0"/>
    <xf numFmtId="5" fontId="5" fillId="0" borderId="0" applyFont="0" applyFill="0" applyBorder="0" applyAlignment="0" applyProtection="0"/>
    <xf numFmtId="0" fontId="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5" fillId="2" borderId="0" applyFont="0" applyFill="0" applyBorder="0" applyAlignment="0" applyProtection="0"/>
    <xf numFmtId="5" fontId="5" fillId="2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7" fontId="5" fillId="2" borderId="0" applyFont="0" applyFill="0" applyBorder="0" applyAlignment="0" applyProtection="0"/>
    <xf numFmtId="5" fontId="5" fillId="2" borderId="0" applyFont="0" applyFill="0" applyBorder="0" applyAlignment="0" applyProtection="0"/>
    <xf numFmtId="5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7" fontId="5" fillId="2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7" fontId="5" fillId="2" borderId="0" applyFont="0" applyFill="0" applyBorder="0" applyAlignment="0" applyProtection="0"/>
    <xf numFmtId="7" fontId="5" fillId="2" borderId="0" applyFont="0" applyFill="0" applyBorder="0" applyAlignment="0" applyProtection="0"/>
    <xf numFmtId="0" fontId="3" fillId="0" borderId="0"/>
    <xf numFmtId="0" fontId="3" fillId="0" borderId="0"/>
    <xf numFmtId="7" fontId="5" fillId="2" borderId="0" applyFont="0" applyFill="0" applyBorder="0" applyAlignment="0" applyProtection="0"/>
    <xf numFmtId="7" fontId="5" fillId="2" borderId="0" applyFont="0" applyFill="0" applyBorder="0" applyAlignment="0" applyProtection="0"/>
    <xf numFmtId="3" fontId="5" fillId="0" borderId="0"/>
    <xf numFmtId="3" fontId="5" fillId="0" borderId="0"/>
    <xf numFmtId="0" fontId="3" fillId="0" borderId="0"/>
    <xf numFmtId="0" fontId="5" fillId="3" borderId="0" applyFont="0" applyFill="0" applyBorder="0" applyAlignment="0" applyProtection="0"/>
    <xf numFmtId="0" fontId="25" fillId="0" borderId="0"/>
    <xf numFmtId="0" fontId="3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2" fontId="35" fillId="0" borderId="0" applyFont="0" applyFill="0" applyBorder="0" applyAlignment="0" applyProtection="0"/>
    <xf numFmtId="0" fontId="3" fillId="0" borderId="0"/>
    <xf numFmtId="0" fontId="3" fillId="0" borderId="0"/>
    <xf numFmtId="172" fontId="35" fillId="0" borderId="0" applyFont="0" applyFill="0" applyBorder="0" applyAlignment="0" applyProtection="0"/>
    <xf numFmtId="0" fontId="5" fillId="0" borderId="0">
      <alignment vertical="top"/>
    </xf>
    <xf numFmtId="0" fontId="3" fillId="0" borderId="0"/>
  </cellStyleXfs>
  <cellXfs count="696">
    <xf numFmtId="0" fontId="0" fillId="0" borderId="0" xfId="0"/>
    <xf numFmtId="0" fontId="8" fillId="0" borderId="0" xfId="0" applyFont="1" applyFill="1"/>
    <xf numFmtId="0" fontId="5" fillId="0" borderId="0" xfId="0" applyFont="1" applyFill="1"/>
    <xf numFmtId="0" fontId="9" fillId="0" borderId="0" xfId="0" applyFont="1" applyFill="1" applyAlignment="1">
      <alignment horizontal="right"/>
    </xf>
    <xf numFmtId="0" fontId="10" fillId="0" borderId="0" xfId="0" applyFont="1" applyFill="1"/>
    <xf numFmtId="0" fontId="12" fillId="0" borderId="0" xfId="0" applyFont="1" applyFill="1"/>
    <xf numFmtId="0" fontId="13" fillId="0" borderId="0" xfId="0" applyFont="1" applyFill="1" applyBorder="1" applyAlignment="1">
      <alignment horizontal="right"/>
    </xf>
    <xf numFmtId="0" fontId="12" fillId="0" borderId="9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indent="1"/>
    </xf>
    <xf numFmtId="0" fontId="13" fillId="0" borderId="4" xfId="0" applyFont="1" applyFill="1" applyBorder="1" applyAlignment="1">
      <alignment horizontal="left" indent="1"/>
    </xf>
    <xf numFmtId="0" fontId="12" fillId="0" borderId="11" xfId="0" applyFont="1" applyFill="1" applyBorder="1" applyAlignment="1">
      <alignment horizontal="left" indent="2"/>
    </xf>
    <xf numFmtId="0" fontId="11" fillId="0" borderId="0" xfId="0" applyFont="1" applyFill="1" applyAlignment="1"/>
    <xf numFmtId="0" fontId="5" fillId="0" borderId="0" xfId="0" applyFont="1" applyFill="1" applyAlignment="1"/>
    <xf numFmtId="0" fontId="14" fillId="0" borderId="11" xfId="0" applyFont="1" applyFill="1" applyBorder="1" applyAlignment="1">
      <alignment horizontal="left" indent="1"/>
    </xf>
    <xf numFmtId="164" fontId="12" fillId="0" borderId="0" xfId="9" applyNumberFormat="1" applyFont="1" applyFill="1" applyBorder="1"/>
    <xf numFmtId="0" fontId="14" fillId="0" borderId="11" xfId="0" applyFont="1" applyFill="1" applyBorder="1" applyAlignment="1">
      <alignment horizontal="left"/>
    </xf>
    <xf numFmtId="0" fontId="14" fillId="0" borderId="15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12" fillId="0" borderId="0" xfId="0" applyFont="1" applyFill="1" applyBorder="1" applyAlignment="1">
      <alignment horizontal="left" indent="2"/>
    </xf>
    <xf numFmtId="0" fontId="15" fillId="0" borderId="4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indent="1"/>
    </xf>
    <xf numFmtId="0" fontId="8" fillId="0" borderId="0" xfId="0" applyFont="1" applyFill="1" applyAlignment="1"/>
    <xf numFmtId="0" fontId="0" fillId="0" borderId="0" xfId="0" applyAlignment="1">
      <alignment horizontal="right" vertical="center" wrapText="1"/>
    </xf>
    <xf numFmtId="167" fontId="5" fillId="0" borderId="0" xfId="0" applyNumberFormat="1" applyFont="1" applyFill="1"/>
    <xf numFmtId="0" fontId="12" fillId="0" borderId="3" xfId="0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horizontal="right" indent="1"/>
    </xf>
    <xf numFmtId="3" fontId="12" fillId="0" borderId="2" xfId="9" applyNumberFormat="1" applyFont="1" applyFill="1" applyBorder="1" applyAlignment="1">
      <alignment horizontal="right" indent="1"/>
    </xf>
    <xf numFmtId="3" fontId="12" fillId="0" borderId="2" xfId="0" applyNumberFormat="1" applyFont="1" applyFill="1" applyBorder="1" applyAlignment="1">
      <alignment horizontal="right" indent="1"/>
    </xf>
    <xf numFmtId="3" fontId="14" fillId="0" borderId="11" xfId="7" applyNumberFormat="1" applyFont="1" applyFill="1" applyBorder="1" applyAlignment="1" applyProtection="1">
      <alignment horizontal="right" indent="1"/>
      <protection locked="0"/>
    </xf>
    <xf numFmtId="3" fontId="14" fillId="0" borderId="17" xfId="7" applyNumberFormat="1" applyFont="1" applyFill="1" applyBorder="1" applyAlignment="1" applyProtection="1">
      <alignment horizontal="right" indent="1"/>
      <protection locked="0"/>
    </xf>
    <xf numFmtId="0" fontId="13" fillId="0" borderId="0" xfId="0" applyFont="1" applyFill="1" applyBorder="1" applyAlignment="1"/>
    <xf numFmtId="0" fontId="14" fillId="0" borderId="0" xfId="0" applyFont="1" applyFill="1" applyAlignment="1"/>
    <xf numFmtId="0" fontId="12" fillId="0" borderId="0" xfId="0" applyFont="1"/>
    <xf numFmtId="0" fontId="17" fillId="0" borderId="0" xfId="0" applyFont="1" applyBorder="1"/>
    <xf numFmtId="0" fontId="26" fillId="0" borderId="0" xfId="0" applyFont="1"/>
    <xf numFmtId="0" fontId="12" fillId="0" borderId="0" xfId="0" applyFont="1" applyFill="1" applyBorder="1" applyAlignment="1" applyProtection="1">
      <alignment horizontal="center"/>
    </xf>
    <xf numFmtId="0" fontId="12" fillId="0" borderId="0" xfId="64" applyFont="1" applyFill="1" applyBorder="1" applyAlignment="1" applyProtection="1">
      <alignment horizontal="center" vertical="center"/>
      <protection locked="0"/>
    </xf>
    <xf numFmtId="166" fontId="26" fillId="0" borderId="0" xfId="0" applyNumberFormat="1" applyFont="1"/>
    <xf numFmtId="9" fontId="26" fillId="0" borderId="0" xfId="9" applyFont="1"/>
    <xf numFmtId="169" fontId="14" fillId="0" borderId="0" xfId="64" applyNumberFormat="1" applyFont="1" applyFill="1" applyBorder="1" applyAlignment="1" applyProtection="1">
      <alignment horizontal="right" vertical="center" indent="1"/>
      <protection locked="0"/>
    </xf>
    <xf numFmtId="0" fontId="14" fillId="0" borderId="0" xfId="107" applyFont="1" applyFill="1"/>
    <xf numFmtId="0" fontId="12" fillId="0" borderId="0" xfId="107" applyFont="1" applyFill="1"/>
    <xf numFmtId="3" fontId="14" fillId="0" borderId="11" xfId="0" applyNumberFormat="1" applyFont="1" applyFill="1" applyBorder="1" applyAlignment="1">
      <alignment horizontal="right" indent="1"/>
    </xf>
    <xf numFmtId="171" fontId="12" fillId="0" borderId="0" xfId="0" applyNumberFormat="1" applyFont="1"/>
    <xf numFmtId="0" fontId="12" fillId="0" borderId="0" xfId="0" applyFont="1" applyFill="1" applyBorder="1" applyAlignment="1">
      <alignment horizontal="left" indent="1"/>
    </xf>
    <xf numFmtId="9" fontId="12" fillId="0" borderId="2" xfId="9" applyFont="1" applyFill="1" applyBorder="1" applyAlignment="1">
      <alignment horizontal="right" indent="1"/>
    </xf>
    <xf numFmtId="0" fontId="14" fillId="0" borderId="0" xfId="0" applyFont="1"/>
    <xf numFmtId="9" fontId="12" fillId="0" borderId="0" xfId="9" applyFont="1" applyFill="1" applyBorder="1" applyAlignment="1">
      <alignment horizontal="right" indent="1"/>
    </xf>
    <xf numFmtId="3" fontId="14" fillId="0" borderId="19" xfId="7" applyNumberFormat="1" applyFont="1" applyFill="1" applyBorder="1" applyAlignment="1" applyProtection="1">
      <alignment horizontal="right" indent="1"/>
      <protection locked="0"/>
    </xf>
    <xf numFmtId="3" fontId="14" fillId="0" borderId="19" xfId="0" applyNumberFormat="1" applyFont="1" applyFill="1" applyBorder="1" applyAlignment="1">
      <alignment horizontal="right" indent="1"/>
    </xf>
    <xf numFmtId="0" fontId="14" fillId="0" borderId="4" xfId="0" applyFont="1" applyFill="1" applyBorder="1" applyAlignment="1"/>
    <xf numFmtId="0" fontId="14" fillId="0" borderId="0" xfId="0" applyFont="1" applyFill="1" applyBorder="1" applyAlignment="1"/>
    <xf numFmtId="0" fontId="0" fillId="0" borderId="0" xfId="0" applyBorder="1" applyAlignment="1">
      <alignment horizontal="right" vertical="center" wrapText="1"/>
    </xf>
    <xf numFmtId="0" fontId="12" fillId="0" borderId="11" xfId="0" applyFont="1" applyFill="1" applyBorder="1" applyAlignment="1"/>
    <xf numFmtId="0" fontId="13" fillId="0" borderId="4" xfId="0" applyFont="1" applyFill="1" applyBorder="1" applyAlignment="1">
      <alignment horizontal="left" indent="2"/>
    </xf>
    <xf numFmtId="0" fontId="13" fillId="0" borderId="0" xfId="0" applyFont="1" applyFill="1" applyBorder="1" applyAlignment="1">
      <alignment horizontal="left" indent="2"/>
    </xf>
    <xf numFmtId="0" fontId="28" fillId="0" borderId="0" xfId="0" applyFont="1" applyFill="1"/>
    <xf numFmtId="0" fontId="12" fillId="0" borderId="22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left" wrapText="1" indent="1"/>
    </xf>
    <xf numFmtId="0" fontId="12" fillId="0" borderId="11" xfId="0" applyFont="1" applyFill="1" applyBorder="1" applyAlignment="1">
      <alignment horizontal="left" wrapText="1" indent="1"/>
    </xf>
    <xf numFmtId="0" fontId="12" fillId="0" borderId="11" xfId="0" applyFont="1" applyFill="1" applyBorder="1" applyAlignment="1">
      <alignment horizontal="left" wrapText="1" indent="2"/>
    </xf>
    <xf numFmtId="0" fontId="13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wrapText="1" indent="1"/>
    </xf>
    <xf numFmtId="0" fontId="15" fillId="0" borderId="4" xfId="0" applyFont="1" applyFill="1" applyBorder="1" applyAlignment="1">
      <alignment horizontal="left"/>
    </xf>
    <xf numFmtId="0" fontId="8" fillId="0" borderId="0" xfId="0" applyFont="1" applyFill="1" applyAlignment="1">
      <alignment wrapText="1"/>
    </xf>
    <xf numFmtId="0" fontId="12" fillId="0" borderId="2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indent="1"/>
    </xf>
    <xf numFmtId="0" fontId="5" fillId="0" borderId="0" xfId="0" applyFont="1"/>
    <xf numFmtId="0" fontId="9" fillId="0" borderId="0" xfId="0" applyFont="1" applyFill="1" applyAlignment="1">
      <alignment horizontal="right" vertical="top"/>
    </xf>
    <xf numFmtId="0" fontId="32" fillId="0" borderId="0" xfId="0" applyFont="1"/>
    <xf numFmtId="0" fontId="5" fillId="0" borderId="0" xfId="0" applyFont="1" applyAlignment="1"/>
    <xf numFmtId="0" fontId="11" fillId="0" borderId="0" xfId="0" applyFont="1" applyFill="1" applyBorder="1" applyAlignment="1">
      <alignment horizontal="justify"/>
    </xf>
    <xf numFmtId="0" fontId="12" fillId="0" borderId="0" xfId="0" applyNumberFormat="1" applyFont="1" applyFill="1" applyBorder="1" applyAlignment="1"/>
    <xf numFmtId="166" fontId="12" fillId="0" borderId="23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167" fontId="12" fillId="0" borderId="2" xfId="0" applyNumberFormat="1" applyFont="1" applyFill="1" applyBorder="1" applyAlignment="1">
      <alignment horizontal="center"/>
    </xf>
    <xf numFmtId="166" fontId="12" fillId="0" borderId="27" xfId="0" applyNumberFormat="1" applyFont="1" applyFill="1" applyBorder="1" applyAlignment="1">
      <alignment horizontal="center" vertical="center" textRotation="90" wrapText="1"/>
    </xf>
    <xf numFmtId="166" fontId="12" fillId="0" borderId="23" xfId="0" applyNumberFormat="1" applyFont="1" applyFill="1" applyBorder="1" applyAlignment="1">
      <alignment horizontal="center" vertical="center" textRotation="90" wrapText="1"/>
    </xf>
    <xf numFmtId="0" fontId="27" fillId="0" borderId="0" xfId="0" applyFont="1"/>
    <xf numFmtId="0" fontId="14" fillId="0" borderId="11" xfId="0" applyFont="1" applyFill="1" applyBorder="1" applyAlignment="1">
      <alignment horizontal="left" wrapText="1"/>
    </xf>
    <xf numFmtId="166" fontId="12" fillId="0" borderId="0" xfId="0" applyNumberFormat="1" applyFont="1"/>
    <xf numFmtId="3" fontId="13" fillId="0" borderId="4" xfId="0" applyNumberFormat="1" applyFont="1" applyFill="1" applyBorder="1" applyAlignment="1">
      <alignment horizontal="left" indent="1"/>
    </xf>
    <xf numFmtId="3" fontId="5" fillId="0" borderId="0" xfId="0" applyNumberFormat="1" applyFont="1" applyFill="1"/>
    <xf numFmtId="0" fontId="16" fillId="0" borderId="0" xfId="0" applyFont="1" applyBorder="1" applyAlignment="1">
      <alignment horizontal="center" vertical="center" wrapText="1"/>
    </xf>
    <xf numFmtId="0" fontId="5" fillId="0" borderId="0" xfId="0" applyFont="1" applyFill="1" applyBorder="1"/>
    <xf numFmtId="0" fontId="26" fillId="0" borderId="0" xfId="0" applyFont="1" applyAlignment="1">
      <alignment wrapText="1"/>
    </xf>
    <xf numFmtId="0" fontId="36" fillId="0" borderId="0" xfId="0" applyFont="1" applyFill="1" applyAlignment="1"/>
    <xf numFmtId="0" fontId="36" fillId="0" borderId="0" xfId="0" applyFont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 indent="1"/>
    </xf>
    <xf numFmtId="0" fontId="12" fillId="0" borderId="2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wrapText="1"/>
    </xf>
    <xf numFmtId="0" fontId="12" fillId="0" borderId="22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3" fontId="26" fillId="0" borderId="0" xfId="0" applyNumberFormat="1" applyFont="1"/>
    <xf numFmtId="0" fontId="26" fillId="0" borderId="0" xfId="0" applyFont="1" applyFill="1" applyAlignment="1">
      <alignment wrapText="1"/>
    </xf>
    <xf numFmtId="0" fontId="31" fillId="0" borderId="0" xfId="0" applyFont="1" applyFill="1" applyBorder="1" applyAlignment="1">
      <alignment wrapText="1"/>
    </xf>
    <xf numFmtId="0" fontId="13" fillId="0" borderId="4" xfId="0" applyFont="1" applyFill="1" applyBorder="1" applyAlignment="1">
      <alignment horizontal="left" wrapText="1" indent="1"/>
    </xf>
    <xf numFmtId="169" fontId="26" fillId="0" borderId="0" xfId="0" applyNumberFormat="1" applyFont="1"/>
    <xf numFmtId="0" fontId="14" fillId="0" borderId="11" xfId="0" applyFont="1" applyFill="1" applyBorder="1" applyAlignment="1"/>
    <xf numFmtId="169" fontId="12" fillId="0" borderId="2" xfId="0" applyNumberFormat="1" applyFont="1" applyFill="1" applyBorder="1" applyAlignment="1">
      <alignment horizontal="right" indent="1"/>
    </xf>
    <xf numFmtId="0" fontId="12" fillId="0" borderId="11" xfId="0" applyFont="1" applyFill="1" applyBorder="1" applyAlignment="1">
      <alignment vertical="center" wrapText="1"/>
    </xf>
    <xf numFmtId="3" fontId="12" fillId="0" borderId="0" xfId="0" applyNumberFormat="1" applyFont="1"/>
    <xf numFmtId="3" fontId="14" fillId="0" borderId="0" xfId="0" applyNumberFormat="1" applyFont="1"/>
    <xf numFmtId="9" fontId="17" fillId="0" borderId="0" xfId="9" applyFont="1"/>
    <xf numFmtId="0" fontId="12" fillId="0" borderId="1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2" fillId="0" borderId="0" xfId="0" applyFont="1" applyFill="1" applyBorder="1" applyAlignment="1"/>
    <xf numFmtId="0" fontId="26" fillId="0" borderId="0" xfId="0" applyFont="1" applyFill="1"/>
    <xf numFmtId="0" fontId="26" fillId="0" borderId="0" xfId="0" applyFont="1" applyFill="1" applyBorder="1"/>
    <xf numFmtId="0" fontId="40" fillId="0" borderId="0" xfId="0" applyFont="1" applyFill="1"/>
    <xf numFmtId="3" fontId="12" fillId="0" borderId="0" xfId="0" applyNumberFormat="1" applyFont="1" applyFill="1" applyBorder="1"/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/>
    <xf numFmtId="0" fontId="40" fillId="0" borderId="0" xfId="0" applyFont="1" applyFill="1" applyAlignment="1">
      <alignment wrapText="1"/>
    </xf>
    <xf numFmtId="0" fontId="36" fillId="4" borderId="0" xfId="0" applyFont="1" applyFill="1" applyAlignment="1"/>
    <xf numFmtId="0" fontId="42" fillId="0" borderId="0" xfId="0" applyFont="1"/>
    <xf numFmtId="0" fontId="43" fillId="0" borderId="0" xfId="0" applyFont="1"/>
    <xf numFmtId="0" fontId="36" fillId="0" borderId="0" xfId="0" applyFont="1" applyBorder="1"/>
    <xf numFmtId="0" fontId="42" fillId="0" borderId="0" xfId="0" applyFont="1" applyFill="1" applyBorder="1" applyAlignment="1" applyProtection="1">
      <alignment horizontal="center"/>
    </xf>
    <xf numFmtId="0" fontId="42" fillId="0" borderId="0" xfId="0" applyFont="1" applyAlignment="1">
      <alignment wrapText="1"/>
    </xf>
    <xf numFmtId="0" fontId="42" fillId="0" borderId="0" xfId="0" applyFont="1" applyFill="1" applyBorder="1" applyAlignment="1" applyProtection="1">
      <alignment horizontal="center" vertical="center" wrapText="1"/>
    </xf>
    <xf numFmtId="166" fontId="42" fillId="0" borderId="0" xfId="0" applyNumberFormat="1" applyFont="1"/>
    <xf numFmtId="9" fontId="42" fillId="0" borderId="0" xfId="9" applyFont="1"/>
    <xf numFmtId="0" fontId="42" fillId="0" borderId="0" xfId="64" applyFont="1" applyFill="1" applyBorder="1" applyAlignment="1" applyProtection="1">
      <alignment horizontal="center" vertical="center"/>
      <protection locked="0"/>
    </xf>
    <xf numFmtId="9" fontId="42" fillId="0" borderId="0" xfId="0" applyNumberFormat="1" applyFont="1"/>
    <xf numFmtId="170" fontId="42" fillId="0" borderId="0" xfId="109" applyNumberFormat="1" applyFont="1" applyFill="1" applyBorder="1" applyAlignment="1"/>
    <xf numFmtId="0" fontId="36" fillId="0" borderId="0" xfId="107" applyFont="1" applyFill="1"/>
    <xf numFmtId="0" fontId="42" fillId="0" borderId="0" xfId="107" applyFont="1" applyFill="1"/>
    <xf numFmtId="0" fontId="42" fillId="0" borderId="0" xfId="107" applyFont="1"/>
    <xf numFmtId="0" fontId="42" fillId="0" borderId="0" xfId="108" applyFont="1" applyFill="1" applyBorder="1" applyAlignment="1">
      <alignment horizontal="center" wrapText="1"/>
    </xf>
    <xf numFmtId="0" fontId="8" fillId="0" borderId="0" xfId="116" applyFont="1" applyFill="1" applyAlignment="1"/>
    <xf numFmtId="0" fontId="9" fillId="0" borderId="0" xfId="116" applyFont="1" applyFill="1" applyAlignment="1">
      <alignment horizontal="left"/>
    </xf>
    <xf numFmtId="0" fontId="45" fillId="0" borderId="0" xfId="0" applyFont="1"/>
    <xf numFmtId="0" fontId="46" fillId="0" borderId="0" xfId="0" applyFont="1"/>
    <xf numFmtId="0" fontId="47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48" fillId="0" borderId="4" xfId="0" applyFont="1" applyFill="1" applyBorder="1" applyAlignment="1">
      <alignment horizontal="left" indent="1"/>
    </xf>
    <xf numFmtId="0" fontId="14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left" vertical="center"/>
    </xf>
    <xf numFmtId="3" fontId="14" fillId="0" borderId="0" xfId="0" applyNumberFormat="1" applyFont="1" applyFill="1" applyBorder="1" applyAlignment="1">
      <alignment horizontal="right" indent="1"/>
    </xf>
    <xf numFmtId="0" fontId="15" fillId="0" borderId="4" xfId="0" applyFont="1" applyFill="1" applyBorder="1" applyAlignment="1"/>
    <xf numFmtId="3" fontId="12" fillId="0" borderId="0" xfId="9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wrapText="1"/>
    </xf>
    <xf numFmtId="3" fontId="11" fillId="0" borderId="0" xfId="0" applyNumberFormat="1" applyFont="1" applyFill="1" applyAlignment="1" applyProtection="1">
      <protection locked="0"/>
    </xf>
    <xf numFmtId="0" fontId="26" fillId="0" borderId="0" xfId="0" applyFont="1" applyFill="1" applyBorder="1" applyAlignment="1"/>
    <xf numFmtId="167" fontId="26" fillId="0" borderId="0" xfId="0" applyNumberFormat="1" applyFont="1" applyFill="1" applyBorder="1" applyAlignment="1"/>
    <xf numFmtId="0" fontId="14" fillId="0" borderId="0" xfId="74" applyFont="1" applyFill="1" applyAlignment="1"/>
    <xf numFmtId="0" fontId="13" fillId="0" borderId="0" xfId="0" applyFont="1" applyFill="1" applyAlignment="1">
      <alignment horizontal="left" vertical="center"/>
    </xf>
    <xf numFmtId="0" fontId="12" fillId="0" borderId="0" xfId="0" applyFont="1" applyAlignment="1">
      <alignment wrapText="1"/>
    </xf>
    <xf numFmtId="0" fontId="13" fillId="0" borderId="0" xfId="0" applyFont="1"/>
    <xf numFmtId="0" fontId="13" fillId="0" borderId="0" xfId="0" applyFont="1" applyFill="1" applyAlignment="1"/>
    <xf numFmtId="0" fontId="14" fillId="0" borderId="0" xfId="0" applyFont="1" applyAlignment="1">
      <alignment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/>
    <xf numFmtId="0" fontId="11" fillId="0" borderId="0" xfId="0" applyFont="1" applyFill="1"/>
    <xf numFmtId="0" fontId="27" fillId="0" borderId="0" xfId="0" applyFont="1" applyFill="1" applyBorder="1"/>
    <xf numFmtId="0" fontId="18" fillId="0" borderId="0" xfId="17" applyAlignment="1">
      <alignment horizontal="center"/>
    </xf>
    <xf numFmtId="0" fontId="52" fillId="0" borderId="0" xfId="0" applyFont="1"/>
    <xf numFmtId="0" fontId="53" fillId="0" borderId="0" xfId="0" applyFont="1"/>
    <xf numFmtId="3" fontId="13" fillId="0" borderId="4" xfId="0" applyNumberFormat="1" applyFont="1" applyFill="1" applyBorder="1" applyAlignment="1">
      <alignment horizontal="left" indent="2"/>
    </xf>
    <xf numFmtId="0" fontId="17" fillId="0" borderId="0" xfId="0" applyFont="1" applyBorder="1" applyAlignment="1">
      <alignment wrapText="1"/>
    </xf>
    <xf numFmtId="166" fontId="26" fillId="0" borderId="0" xfId="0" applyNumberFormat="1" applyFont="1" applyAlignment="1">
      <alignment wrapText="1"/>
    </xf>
    <xf numFmtId="0" fontId="17" fillId="0" borderId="0" xfId="0" applyFont="1" applyFill="1" applyAlignment="1">
      <alignment wrapText="1"/>
    </xf>
    <xf numFmtId="3" fontId="12" fillId="0" borderId="0" xfId="0" applyNumberFormat="1" applyFont="1" applyFill="1" applyBorder="1" applyAlignment="1">
      <alignment wrapText="1"/>
    </xf>
    <xf numFmtId="0" fontId="12" fillId="5" borderId="0" xfId="0" applyFont="1" applyFill="1"/>
    <xf numFmtId="0" fontId="26" fillId="0" borderId="0" xfId="0" applyFont="1" applyAlignment="1"/>
    <xf numFmtId="0" fontId="0" fillId="0" borderId="0" xfId="0" applyAlignment="1"/>
    <xf numFmtId="0" fontId="12" fillId="0" borderId="0" xfId="0" applyFont="1" applyFill="1" applyBorder="1" applyAlignment="1" applyProtection="1">
      <alignment horizontal="left" vertical="top" wrapText="1"/>
    </xf>
    <xf numFmtId="0" fontId="26" fillId="0" borderId="0" xfId="0" applyFont="1" applyAlignment="1">
      <alignment horizontal="left" vertical="top" wrapText="1"/>
    </xf>
    <xf numFmtId="9" fontId="54" fillId="0" borderId="0" xfId="9" applyFont="1"/>
    <xf numFmtId="0" fontId="12" fillId="0" borderId="0" xfId="64" applyFont="1" applyFill="1" applyBorder="1" applyAlignment="1" applyProtection="1">
      <alignment horizontal="right" vertical="center"/>
      <protection locked="0"/>
    </xf>
    <xf numFmtId="9" fontId="54" fillId="0" borderId="0" xfId="0" applyNumberFormat="1" applyFont="1"/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4"/>
    </xf>
    <xf numFmtId="0" fontId="54" fillId="0" borderId="0" xfId="0" applyFont="1" applyAlignment="1">
      <alignment wrapText="1"/>
    </xf>
    <xf numFmtId="166" fontId="54" fillId="0" borderId="0" xfId="0" applyNumberFormat="1" applyFont="1"/>
    <xf numFmtId="0" fontId="12" fillId="0" borderId="0" xfId="12" applyFont="1" applyFill="1" applyAlignment="1">
      <alignment horizontal="left" vertical="top" wrapText="1"/>
    </xf>
    <xf numFmtId="0" fontId="54" fillId="0" borderId="0" xfId="12" applyFont="1" applyFill="1" applyAlignment="1">
      <alignment horizontal="left" wrapText="1"/>
    </xf>
    <xf numFmtId="0" fontId="54" fillId="0" borderId="0" xfId="0" applyFont="1" applyFill="1" applyBorder="1" applyAlignment="1" applyProtection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0" xfId="108" applyFont="1" applyFill="1" applyBorder="1" applyAlignment="1">
      <alignment horizontal="right" wrapText="1"/>
    </xf>
    <xf numFmtId="0" fontId="54" fillId="0" borderId="0" xfId="0" applyFont="1" applyAlignment="1">
      <alignment vertical="top" wrapText="1"/>
    </xf>
    <xf numFmtId="0" fontId="54" fillId="0" borderId="0" xfId="64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>
      <alignment horizontal="left" vertical="center" indent="1"/>
    </xf>
    <xf numFmtId="0" fontId="56" fillId="0" borderId="0" xfId="107" applyFont="1" applyFill="1" applyBorder="1"/>
    <xf numFmtId="0" fontId="54" fillId="0" borderId="0" xfId="107" applyFont="1" applyFill="1" applyBorder="1"/>
    <xf numFmtId="0" fontId="54" fillId="0" borderId="0" xfId="12" applyFont="1" applyFill="1" applyBorder="1" applyAlignment="1">
      <alignment horizontal="left" vertical="top" wrapText="1"/>
    </xf>
    <xf numFmtId="170" fontId="54" fillId="0" borderId="0" xfId="109" applyNumberFormat="1" applyFont="1" applyFill="1" applyBorder="1" applyAlignment="1"/>
    <xf numFmtId="0" fontId="55" fillId="0" borderId="0" xfId="0" applyFont="1" applyFill="1" applyAlignment="1">
      <alignment horizontal="left" vertical="center" indent="1"/>
    </xf>
    <xf numFmtId="0" fontId="54" fillId="0" borderId="0" xfId="0" applyFont="1"/>
    <xf numFmtId="0" fontId="12" fillId="0" borderId="0" xfId="107" applyFont="1" applyFill="1" applyAlignment="1">
      <alignment vertical="center" wrapText="1"/>
    </xf>
    <xf numFmtId="0" fontId="12" fillId="0" borderId="0" xfId="107" applyFont="1" applyFill="1" applyAlignment="1">
      <alignment horizontal="right" vertical="center" wrapText="1"/>
    </xf>
    <xf numFmtId="0" fontId="13" fillId="0" borderId="0" xfId="0" applyFont="1" applyFill="1" applyAlignment="1">
      <alignment horizontal="left" indent="3"/>
    </xf>
    <xf numFmtId="0" fontId="27" fillId="0" borderId="0" xfId="0" applyFont="1" applyBorder="1" applyAlignment="1">
      <alignment horizontal="left" indent="3"/>
    </xf>
    <xf numFmtId="3" fontId="8" fillId="0" borderId="0" xfId="0" applyNumberFormat="1" applyFont="1" applyFill="1"/>
    <xf numFmtId="0" fontId="42" fillId="0" borderId="0" xfId="0" applyFont="1" applyAlignment="1">
      <alignment horizontal="left" vertical="top" wrapText="1"/>
    </xf>
    <xf numFmtId="0" fontId="42" fillId="0" borderId="0" xfId="0" applyFont="1" applyFill="1" applyBorder="1" applyAlignment="1" applyProtection="1">
      <alignment horizontal="left" vertical="top" wrapText="1"/>
    </xf>
    <xf numFmtId="166" fontId="12" fillId="0" borderId="0" xfId="0" applyNumberFormat="1" applyFont="1" applyFill="1"/>
    <xf numFmtId="0" fontId="54" fillId="0" borderId="0" xfId="0" applyFont="1" applyFill="1" applyBorder="1" applyAlignment="1" applyProtection="1">
      <alignment horizontal="left" vertical="center" wrapText="1"/>
    </xf>
    <xf numFmtId="166" fontId="54" fillId="0" borderId="0" xfId="0" applyNumberFormat="1" applyFont="1" applyFill="1"/>
    <xf numFmtId="0" fontId="54" fillId="0" borderId="0" xfId="64" applyFont="1" applyFill="1" applyBorder="1" applyAlignment="1" applyProtection="1">
      <alignment horizontal="center" vertical="center"/>
      <protection locked="0"/>
    </xf>
    <xf numFmtId="0" fontId="54" fillId="0" borderId="0" xfId="0" applyFont="1" applyBorder="1"/>
    <xf numFmtId="0" fontId="54" fillId="0" borderId="0" xfId="0" applyFont="1" applyBorder="1" applyAlignment="1">
      <alignment wrapText="1"/>
    </xf>
    <xf numFmtId="0" fontId="54" fillId="0" borderId="0" xfId="0" applyFont="1" applyBorder="1" applyAlignment="1">
      <alignment horizontal="left" vertical="top" wrapText="1"/>
    </xf>
    <xf numFmtId="9" fontId="54" fillId="0" borderId="0" xfId="9" applyFont="1" applyBorder="1"/>
    <xf numFmtId="9" fontId="54" fillId="0" borderId="0" xfId="0" applyNumberFormat="1" applyFont="1" applyBorder="1"/>
    <xf numFmtId="170" fontId="12" fillId="0" borderId="0" xfId="109" applyNumberFormat="1" applyFont="1" applyFill="1" applyBorder="1" applyAlignment="1"/>
    <xf numFmtId="3" fontId="26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54" fillId="0" borderId="0" xfId="0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right"/>
    </xf>
    <xf numFmtId="169" fontId="26" fillId="0" borderId="0" xfId="0" applyNumberFormat="1" applyFont="1" applyBorder="1" applyAlignment="1">
      <alignment wrapText="1"/>
    </xf>
    <xf numFmtId="9" fontId="26" fillId="0" borderId="0" xfId="9" applyFont="1" applyBorder="1" applyAlignment="1">
      <alignment wrapText="1"/>
    </xf>
    <xf numFmtId="166" fontId="54" fillId="0" borderId="0" xfId="0" applyNumberFormat="1" applyFont="1" applyAlignment="1">
      <alignment wrapText="1"/>
    </xf>
    <xf numFmtId="169" fontId="54" fillId="0" borderId="0" xfId="0" applyNumberFormat="1" applyFont="1" applyAlignment="1">
      <alignment wrapText="1"/>
    </xf>
    <xf numFmtId="169" fontId="54" fillId="0" borderId="0" xfId="0" applyNumberFormat="1" applyFont="1"/>
    <xf numFmtId="9" fontId="5" fillId="0" borderId="0" xfId="0" applyNumberFormat="1" applyFont="1" applyFill="1"/>
    <xf numFmtId="3" fontId="0" fillId="0" borderId="0" xfId="0" applyNumberFormat="1"/>
    <xf numFmtId="9" fontId="0" fillId="0" borderId="0" xfId="0" applyNumberFormat="1"/>
    <xf numFmtId="0" fontId="33" fillId="0" borderId="0" xfId="0" applyFont="1"/>
    <xf numFmtId="0" fontId="12" fillId="0" borderId="0" xfId="0" applyFont="1" applyAlignment="1">
      <alignment horizontal="right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right"/>
      <protection locked="0"/>
    </xf>
    <xf numFmtId="0" fontId="11" fillId="0" borderId="0" xfId="0" applyFont="1" applyFill="1" applyAlignment="1">
      <alignment horizontal="left" indent="1"/>
    </xf>
    <xf numFmtId="0" fontId="12" fillId="0" borderId="11" xfId="0" applyFont="1" applyFill="1" applyBorder="1" applyAlignment="1">
      <alignment horizontal="left" wrapText="1"/>
    </xf>
    <xf numFmtId="0" fontId="14" fillId="0" borderId="0" xfId="0" applyFont="1" applyFill="1"/>
    <xf numFmtId="169" fontId="26" fillId="0" borderId="0" xfId="0" applyNumberFormat="1" applyFont="1" applyAlignment="1">
      <alignment wrapText="1"/>
    </xf>
    <xf numFmtId="0" fontId="8" fillId="0" borderId="0" xfId="0" applyFont="1" applyFill="1" applyAlignment="1">
      <alignment horizontal="left" vertical="center"/>
    </xf>
    <xf numFmtId="167" fontId="12" fillId="0" borderId="2" xfId="9" applyNumberFormat="1" applyFont="1" applyFill="1" applyBorder="1" applyAlignment="1"/>
    <xf numFmtId="9" fontId="12" fillId="0" borderId="2" xfId="9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167" fontId="12" fillId="0" borderId="2" xfId="9" applyNumberFormat="1" applyFont="1" applyFill="1" applyBorder="1" applyAlignment="1">
      <alignment horizontal="right"/>
    </xf>
    <xf numFmtId="0" fontId="15" fillId="0" borderId="16" xfId="0" applyFont="1" applyFill="1" applyBorder="1" applyAlignment="1">
      <alignment horizontal="left"/>
    </xf>
    <xf numFmtId="3" fontId="14" fillId="0" borderId="11" xfId="0" applyNumberFormat="1" applyFont="1" applyFill="1" applyBorder="1" applyAlignment="1">
      <alignment horizontal="center"/>
    </xf>
    <xf numFmtId="3" fontId="12" fillId="0" borderId="2" xfId="9" applyNumberFormat="1" applyFont="1" applyFill="1" applyBorder="1" applyAlignment="1">
      <alignment horizontal="center"/>
    </xf>
    <xf numFmtId="167" fontId="14" fillId="0" borderId="2" xfId="9" applyNumberFormat="1" applyFont="1" applyFill="1" applyBorder="1" applyAlignment="1"/>
    <xf numFmtId="170" fontId="14" fillId="0" borderId="4" xfId="9" applyNumberFormat="1" applyFont="1" applyFill="1" applyBorder="1" applyAlignment="1"/>
    <xf numFmtId="170" fontId="12" fillId="0" borderId="4" xfId="9" applyNumberFormat="1" applyFont="1" applyFill="1" applyBorder="1" applyAlignment="1"/>
    <xf numFmtId="0" fontId="12" fillId="0" borderId="0" xfId="0" applyFont="1" applyFill="1" applyBorder="1" applyAlignment="1">
      <alignment horizontal="left" wrapText="1" indent="1"/>
    </xf>
    <xf numFmtId="167" fontId="12" fillId="0" borderId="0" xfId="9" applyNumberFormat="1" applyFont="1" applyFill="1" applyBorder="1" applyAlignment="1"/>
    <xf numFmtId="3" fontId="12" fillId="0" borderId="0" xfId="9" applyNumberFormat="1" applyFont="1" applyFill="1" applyBorder="1" applyAlignment="1">
      <alignment horizontal="right" indent="1"/>
    </xf>
    <xf numFmtId="170" fontId="12" fillId="0" borderId="0" xfId="9" applyNumberFormat="1" applyFont="1" applyFill="1" applyBorder="1" applyAlignment="1"/>
    <xf numFmtId="167" fontId="14" fillId="0" borderId="2" xfId="9" applyNumberFormat="1" applyFont="1" applyFill="1" applyBorder="1" applyAlignment="1">
      <alignment horizontal="right"/>
    </xf>
    <xf numFmtId="170" fontId="14" fillId="0" borderId="4" xfId="9" applyNumberFormat="1" applyFont="1" applyFill="1" applyBorder="1" applyAlignment="1">
      <alignment horizontal="right"/>
    </xf>
    <xf numFmtId="170" fontId="12" fillId="0" borderId="4" xfId="9" applyNumberFormat="1" applyFont="1" applyFill="1" applyBorder="1" applyAlignment="1">
      <alignment horizontal="right"/>
    </xf>
    <xf numFmtId="167" fontId="12" fillId="0" borderId="0" xfId="9" applyNumberFormat="1" applyFont="1" applyFill="1" applyBorder="1" applyAlignment="1">
      <alignment horizontal="right"/>
    </xf>
    <xf numFmtId="170" fontId="12" fillId="0" borderId="0" xfId="9" applyNumberFormat="1" applyFont="1" applyFill="1" applyBorder="1" applyAlignment="1">
      <alignment horizontal="right"/>
    </xf>
    <xf numFmtId="167" fontId="12" fillId="0" borderId="2" xfId="9" applyNumberFormat="1" applyFont="1" applyFill="1" applyBorder="1" applyAlignment="1">
      <alignment horizontal="center"/>
    </xf>
    <xf numFmtId="0" fontId="13" fillId="0" borderId="4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 wrapText="1"/>
    </xf>
    <xf numFmtId="169" fontId="12" fillId="0" borderId="2" xfId="0" applyNumberFormat="1" applyFont="1" applyFill="1" applyBorder="1" applyAlignment="1">
      <alignment horizontal="center"/>
    </xf>
    <xf numFmtId="170" fontId="14" fillId="0" borderId="2" xfId="0" applyNumberFormat="1" applyFont="1" applyFill="1" applyBorder="1" applyAlignment="1"/>
    <xf numFmtId="170" fontId="12" fillId="0" borderId="2" xfId="0" applyNumberFormat="1" applyFont="1" applyFill="1" applyBorder="1" applyAlignment="1"/>
    <xf numFmtId="167" fontId="14" fillId="0" borderId="11" xfId="7" applyNumberFormat="1" applyFont="1" applyFill="1" applyBorder="1" applyAlignment="1" applyProtection="1">
      <protection locked="0"/>
    </xf>
    <xf numFmtId="167" fontId="12" fillId="0" borderId="2" xfId="0" applyNumberFormat="1" applyFont="1" applyFill="1" applyBorder="1" applyAlignment="1"/>
    <xf numFmtId="167" fontId="14" fillId="0" borderId="17" xfId="7" applyNumberFormat="1" applyFont="1" applyFill="1" applyBorder="1" applyAlignment="1" applyProtection="1">
      <protection locked="0"/>
    </xf>
    <xf numFmtId="170" fontId="14" fillId="0" borderId="11" xfId="7" applyNumberFormat="1" applyFont="1" applyFill="1" applyBorder="1" applyAlignment="1" applyProtection="1">
      <protection locked="0"/>
    </xf>
    <xf numFmtId="170" fontId="14" fillId="0" borderId="17" xfId="7" applyNumberFormat="1" applyFont="1" applyFill="1" applyBorder="1" applyAlignment="1" applyProtection="1">
      <protection locked="0"/>
    </xf>
    <xf numFmtId="170" fontId="12" fillId="0" borderId="2" xfId="0" applyNumberFormat="1" applyFont="1" applyFill="1" applyBorder="1" applyAlignment="1">
      <alignment horizontal="center"/>
    </xf>
    <xf numFmtId="0" fontId="32" fillId="0" borderId="0" xfId="0" applyFont="1" applyFill="1"/>
    <xf numFmtId="0" fontId="0" fillId="0" borderId="0" xfId="0" applyFill="1"/>
    <xf numFmtId="0" fontId="11" fillId="0" borderId="0" xfId="0" applyFont="1" applyFill="1" applyAlignment="1">
      <alignment wrapText="1"/>
    </xf>
    <xf numFmtId="0" fontId="60" fillId="0" borderId="0" xfId="0" applyFont="1" applyFill="1"/>
    <xf numFmtId="169" fontId="27" fillId="0" borderId="0" xfId="0" applyNumberFormat="1" applyFont="1" applyBorder="1"/>
    <xf numFmtId="169" fontId="26" fillId="0" borderId="0" xfId="0" applyNumberFormat="1" applyFont="1" applyBorder="1"/>
    <xf numFmtId="9" fontId="26" fillId="0" borderId="0" xfId="9" applyFont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12" fillId="0" borderId="0" xfId="0" applyFont="1" applyBorder="1"/>
    <xf numFmtId="9" fontId="12" fillId="0" borderId="0" xfId="9" applyFont="1" applyBorder="1"/>
    <xf numFmtId="0" fontId="15" fillId="0" borderId="0" xfId="0" applyFont="1" applyFill="1" applyBorder="1" applyAlignment="1"/>
    <xf numFmtId="169" fontId="27" fillId="0" borderId="0" xfId="0" applyNumberFormat="1" applyFont="1"/>
    <xf numFmtId="166" fontId="12" fillId="0" borderId="0" xfId="0" applyNumberFormat="1" applyFont="1" applyFill="1" applyBorder="1" applyAlignment="1">
      <alignment horizontal="center" vertical="center" wrapText="1"/>
    </xf>
    <xf numFmtId="166" fontId="26" fillId="0" borderId="0" xfId="9" applyNumberFormat="1" applyFont="1"/>
    <xf numFmtId="9" fontId="12" fillId="0" borderId="0" xfId="9" applyFont="1" applyFill="1" applyBorder="1" applyAlignment="1">
      <alignment horizontal="center"/>
    </xf>
    <xf numFmtId="0" fontId="51" fillId="0" borderId="0" xfId="0" applyFont="1" applyAlignment="1"/>
    <xf numFmtId="0" fontId="47" fillId="0" borderId="0" xfId="0" applyFont="1" applyAlignment="1"/>
    <xf numFmtId="0" fontId="51" fillId="0" borderId="0" xfId="0" applyFont="1" applyFill="1" applyAlignment="1"/>
    <xf numFmtId="0" fontId="52" fillId="0" borderId="0" xfId="0" applyFont="1" applyFill="1"/>
    <xf numFmtId="0" fontId="12" fillId="0" borderId="0" xfId="0" applyFont="1" applyFill="1" applyAlignment="1">
      <alignment wrapText="1"/>
    </xf>
    <xf numFmtId="0" fontId="26" fillId="0" borderId="0" xfId="0" applyFont="1" applyFill="1" applyAlignment="1">
      <alignment horizontal="left" vertical="top" wrapText="1"/>
    </xf>
    <xf numFmtId="166" fontId="26" fillId="0" borderId="0" xfId="0" applyNumberFormat="1" applyFont="1" applyFill="1"/>
    <xf numFmtId="0" fontId="12" fillId="0" borderId="0" xfId="0" applyFont="1" applyFill="1" applyAlignment="1">
      <alignment horizontal="right" vertical="center" wrapText="1"/>
    </xf>
    <xf numFmtId="0" fontId="50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wrapText="1" indent="2"/>
    </xf>
    <xf numFmtId="0" fontId="13" fillId="0" borderId="0" xfId="0" applyFont="1" applyFill="1" applyBorder="1" applyAlignment="1">
      <alignment horizontal="left" wrapText="1" indent="1"/>
    </xf>
    <xf numFmtId="0" fontId="12" fillId="0" borderId="23" xfId="0" applyFont="1" applyFill="1" applyBorder="1" applyAlignment="1">
      <alignment horizontal="center" vertical="center" wrapText="1"/>
    </xf>
    <xf numFmtId="167" fontId="14" fillId="0" borderId="11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indent="1"/>
    </xf>
    <xf numFmtId="0" fontId="13" fillId="0" borderId="0" xfId="0" applyFont="1" applyFill="1" applyAlignment="1">
      <alignment horizontal="right"/>
    </xf>
    <xf numFmtId="0" fontId="63" fillId="0" borderId="0" xfId="110" applyFont="1" applyFill="1"/>
    <xf numFmtId="0" fontId="12" fillId="0" borderId="3" xfId="0" applyFont="1" applyFill="1" applyBorder="1" applyAlignment="1">
      <alignment horizontal="center" vertical="center" wrapText="1"/>
    </xf>
    <xf numFmtId="0" fontId="16" fillId="0" borderId="0" xfId="0" applyFont="1"/>
    <xf numFmtId="0" fontId="12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 applyAlignment="1"/>
    <xf numFmtId="0" fontId="12" fillId="0" borderId="0" xfId="0" applyFont="1" applyFill="1" applyBorder="1" applyAlignment="1">
      <alignment horizontal="center" vertical="center"/>
    </xf>
    <xf numFmtId="0" fontId="0" fillId="0" borderId="0" xfId="0" applyBorder="1"/>
    <xf numFmtId="0" fontId="14" fillId="0" borderId="0" xfId="0" applyFont="1" applyFill="1" applyBorder="1" applyAlignment="1">
      <alignment horizontal="left" wrapText="1"/>
    </xf>
    <xf numFmtId="3" fontId="14" fillId="0" borderId="0" xfId="7" applyNumberFormat="1" applyFont="1" applyFill="1" applyBorder="1" applyAlignment="1" applyProtection="1">
      <alignment horizontal="right" indent="1"/>
      <protection locked="0"/>
    </xf>
    <xf numFmtId="3" fontId="12" fillId="0" borderId="0" xfId="0" applyNumberFormat="1" applyFont="1" applyFill="1" applyBorder="1" applyAlignment="1">
      <alignment horizontal="right" indent="1"/>
    </xf>
    <xf numFmtId="0" fontId="14" fillId="0" borderId="0" xfId="0" applyFont="1" applyFill="1" applyBorder="1" applyAlignment="1">
      <alignment horizontal="left" wrapText="1" inden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167" fontId="26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2" fillId="0" borderId="23" xfId="0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left" indent="1"/>
    </xf>
    <xf numFmtId="0" fontId="11" fillId="0" borderId="0" xfId="0" applyFont="1" applyFill="1" applyBorder="1"/>
    <xf numFmtId="0" fontId="8" fillId="0" borderId="0" xfId="0" applyFont="1" applyFill="1" applyAlignment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167" fontId="5" fillId="0" borderId="0" xfId="0" applyNumberFormat="1" applyFont="1"/>
    <xf numFmtId="167" fontId="14" fillId="0" borderId="4" xfId="9" applyNumberFormat="1" applyFont="1" applyFill="1" applyBorder="1" applyAlignment="1"/>
    <xf numFmtId="167" fontId="12" fillId="0" borderId="4" xfId="9" applyNumberFormat="1" applyFont="1" applyFill="1" applyBorder="1" applyAlignment="1"/>
    <xf numFmtId="0" fontId="12" fillId="0" borderId="21" xfId="0" applyFont="1" applyBorder="1" applyAlignment="1">
      <alignment horizontal="center" vertical="center" wrapText="1"/>
    </xf>
    <xf numFmtId="3" fontId="14" fillId="0" borderId="2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166" fontId="5" fillId="0" borderId="0" xfId="0" applyNumberFormat="1" applyFont="1" applyFill="1"/>
    <xf numFmtId="166" fontId="12" fillId="0" borderId="0" xfId="9" applyNumberFormat="1" applyFont="1" applyFill="1" applyBorder="1" applyAlignment="1">
      <alignment horizontal="right"/>
    </xf>
    <xf numFmtId="0" fontId="11" fillId="0" borderId="0" xfId="0" applyFont="1"/>
    <xf numFmtId="169" fontId="12" fillId="0" borderId="4" xfId="0" applyNumberFormat="1" applyFont="1" applyFill="1" applyBorder="1" applyAlignment="1">
      <alignment horizontal="right" indent="1"/>
    </xf>
    <xf numFmtId="0" fontId="13" fillId="0" borderId="0" xfId="0" applyFont="1" applyFill="1" applyBorder="1"/>
    <xf numFmtId="0" fontId="14" fillId="0" borderId="0" xfId="0" applyFont="1" applyBorder="1" applyAlignment="1">
      <alignment horizontal="left" wrapText="1"/>
    </xf>
    <xf numFmtId="170" fontId="14" fillId="0" borderId="0" xfId="0" applyNumberFormat="1" applyFont="1" applyFill="1" applyBorder="1" applyAlignment="1"/>
    <xf numFmtId="170" fontId="0" fillId="0" borderId="0" xfId="0" applyNumberFormat="1" applyBorder="1"/>
    <xf numFmtId="0" fontId="12" fillId="0" borderId="0" xfId="0" applyFont="1" applyBorder="1" applyAlignment="1">
      <alignment horizontal="left" indent="1"/>
    </xf>
    <xf numFmtId="170" fontId="12" fillId="0" borderId="0" xfId="0" applyNumberFormat="1" applyFont="1" applyFill="1" applyBorder="1" applyAlignment="1"/>
    <xf numFmtId="0" fontId="12" fillId="0" borderId="22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174" fontId="64" fillId="0" borderId="0" xfId="7" applyNumberFormat="1" applyFont="1" applyFill="1" applyBorder="1" applyAlignment="1" applyProtection="1">
      <alignment horizontal="right" vertical="center"/>
      <protection locked="0"/>
    </xf>
    <xf numFmtId="0" fontId="12" fillId="0" borderId="34" xfId="0" applyFont="1" applyFill="1" applyBorder="1" applyAlignment="1">
      <alignment horizontal="left" indent="1"/>
    </xf>
    <xf numFmtId="0" fontId="14" fillId="0" borderId="34" xfId="0" applyFont="1" applyFill="1" applyBorder="1" applyAlignment="1">
      <alignment horizontal="left" indent="1"/>
    </xf>
    <xf numFmtId="0" fontId="14" fillId="0" borderId="34" xfId="0" applyFont="1" applyFill="1" applyBorder="1" applyAlignment="1">
      <alignment horizontal="left"/>
    </xf>
    <xf numFmtId="0" fontId="66" fillId="0" borderId="0" xfId="0" applyFont="1" applyFill="1" applyBorder="1" applyAlignment="1"/>
    <xf numFmtId="170" fontId="12" fillId="0" borderId="0" xfId="0" applyNumberFormat="1" applyFont="1" applyFill="1" applyBorder="1"/>
    <xf numFmtId="167" fontId="14" fillId="0" borderId="0" xfId="7" applyNumberFormat="1" applyFont="1" applyFill="1" applyBorder="1" applyAlignment="1" applyProtection="1">
      <protection locked="0"/>
    </xf>
    <xf numFmtId="170" fontId="14" fillId="0" borderId="0" xfId="7" applyNumberFormat="1" applyFont="1" applyFill="1" applyBorder="1" applyAlignment="1" applyProtection="1">
      <protection locked="0"/>
    </xf>
    <xf numFmtId="167" fontId="12" fillId="0" borderId="0" xfId="0" applyNumberFormat="1" applyFont="1" applyFill="1" applyBorder="1" applyAlignment="1"/>
    <xf numFmtId="167" fontId="14" fillId="0" borderId="0" xfId="7" applyNumberFormat="1" applyFont="1" applyFill="1" applyBorder="1" applyAlignment="1" applyProtection="1">
      <alignment horizontal="right"/>
      <protection locked="0"/>
    </xf>
    <xf numFmtId="167" fontId="12" fillId="0" borderId="0" xfId="0" applyNumberFormat="1" applyFont="1" applyFill="1" applyBorder="1" applyAlignment="1">
      <alignment horizontal="right"/>
    </xf>
    <xf numFmtId="0" fontId="12" fillId="5" borderId="0" xfId="0" applyFont="1" applyFill="1" applyBorder="1"/>
    <xf numFmtId="167" fontId="14" fillId="0" borderId="0" xfId="7" applyNumberFormat="1" applyFont="1" applyFill="1" applyBorder="1" applyProtection="1">
      <protection locked="0"/>
    </xf>
    <xf numFmtId="167" fontId="12" fillId="0" borderId="0" xfId="0" applyNumberFormat="1" applyFont="1" applyFill="1" applyBorder="1"/>
    <xf numFmtId="170" fontId="14" fillId="0" borderId="0" xfId="7" applyNumberFormat="1" applyFont="1" applyFill="1" applyBorder="1" applyProtection="1">
      <protection locked="0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/>
    </xf>
    <xf numFmtId="0" fontId="40" fillId="0" borderId="0" xfId="0" applyFont="1" applyFill="1" applyBorder="1"/>
    <xf numFmtId="0" fontId="42" fillId="0" borderId="0" xfId="0" applyFont="1" applyFill="1" applyBorder="1"/>
    <xf numFmtId="0" fontId="43" fillId="0" borderId="0" xfId="0" applyFont="1" applyFill="1" applyBorder="1"/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11" fillId="0" borderId="0" xfId="0" applyFont="1" applyFill="1" applyBorder="1" applyAlignment="1"/>
    <xf numFmtId="0" fontId="12" fillId="0" borderId="0" xfId="0" applyFont="1" applyFill="1" applyBorder="1"/>
    <xf numFmtId="3" fontId="12" fillId="0" borderId="0" xfId="7" applyNumberFormat="1" applyFont="1" applyFill="1" applyBorder="1" applyAlignment="1" applyProtection="1">
      <alignment horizontal="right" indent="1"/>
      <protection locked="0"/>
    </xf>
    <xf numFmtId="3" fontId="68" fillId="0" borderId="0" xfId="0" applyNumberFormat="1" applyFont="1" applyFill="1"/>
    <xf numFmtId="0" fontId="11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left" indent="1"/>
    </xf>
    <xf numFmtId="3" fontId="13" fillId="0" borderId="0" xfId="0" applyNumberFormat="1" applyFont="1" applyFill="1" applyBorder="1" applyAlignment="1">
      <alignment horizontal="left" indent="2"/>
    </xf>
    <xf numFmtId="0" fontId="8" fillId="0" borderId="0" xfId="0" applyFont="1" applyFill="1" applyBorder="1" applyAlignment="1"/>
    <xf numFmtId="0" fontId="13" fillId="0" borderId="0" xfId="0" applyFont="1" applyFill="1" applyBorder="1" applyAlignment="1">
      <alignment horizontal="left" wrapText="1" indent="1"/>
    </xf>
    <xf numFmtId="0" fontId="12" fillId="0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Fill="1" applyAlignment="1"/>
    <xf numFmtId="0" fontId="13" fillId="0" borderId="0" xfId="0" applyFont="1" applyFill="1" applyBorder="1" applyAlignment="1">
      <alignment horizontal="left" wrapText="1" inden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167" fontId="14" fillId="0" borderId="0" xfId="9" applyNumberFormat="1" applyFont="1" applyFill="1" applyBorder="1" applyAlignment="1">
      <alignment horizontal="right"/>
    </xf>
    <xf numFmtId="167" fontId="14" fillId="0" borderId="0" xfId="9" applyNumberFormat="1" applyFont="1" applyFill="1" applyBorder="1" applyAlignment="1"/>
    <xf numFmtId="170" fontId="14" fillId="0" borderId="0" xfId="9" applyNumberFormat="1" applyFont="1" applyFill="1" applyBorder="1" applyAlignment="1">
      <alignment horizontal="right"/>
    </xf>
    <xf numFmtId="167" fontId="14" fillId="0" borderId="4" xfId="9" applyNumberFormat="1" applyFont="1" applyFill="1" applyBorder="1" applyAlignment="1">
      <alignment horizontal="right"/>
    </xf>
    <xf numFmtId="167" fontId="12" fillId="0" borderId="4" xfId="9" applyNumberFormat="1" applyFont="1" applyFill="1" applyBorder="1" applyAlignment="1">
      <alignment horizontal="right"/>
    </xf>
    <xf numFmtId="167" fontId="5" fillId="0" borderId="0" xfId="0" applyNumberFormat="1" applyFont="1" applyFill="1" applyBorder="1"/>
    <xf numFmtId="9" fontId="26" fillId="0" borderId="0" xfId="9" applyFont="1" applyFill="1"/>
    <xf numFmtId="170" fontId="14" fillId="0" borderId="0" xfId="9" applyNumberFormat="1" applyFont="1" applyFill="1" applyBorder="1" applyAlignment="1"/>
    <xf numFmtId="0" fontId="12" fillId="0" borderId="0" xfId="0" applyFont="1" applyBorder="1" applyAlignment="1">
      <alignment wrapText="1"/>
    </xf>
    <xf numFmtId="166" fontId="26" fillId="0" borderId="0" xfId="0" applyNumberFormat="1" applyFont="1" applyBorder="1"/>
    <xf numFmtId="3" fontId="12" fillId="0" borderId="0" xfId="0" applyNumberFormat="1" applyFont="1" applyBorder="1"/>
    <xf numFmtId="3" fontId="14" fillId="0" borderId="0" xfId="0" applyNumberFormat="1" applyFont="1" applyBorder="1"/>
    <xf numFmtId="9" fontId="17" fillId="0" borderId="0" xfId="9" applyFont="1" applyBorder="1"/>
    <xf numFmtId="166" fontId="26" fillId="0" borderId="0" xfId="0" applyNumberFormat="1" applyFont="1" applyBorder="1" applyAlignment="1">
      <alignment wrapText="1"/>
    </xf>
    <xf numFmtId="0" fontId="23" fillId="0" borderId="0" xfId="0" applyFont="1" applyFill="1" applyBorder="1"/>
    <xf numFmtId="167" fontId="0" fillId="0" borderId="0" xfId="0" applyNumberFormat="1" applyFill="1"/>
    <xf numFmtId="167" fontId="62" fillId="0" borderId="12" xfId="0" applyNumberFormat="1" applyFont="1" applyFill="1" applyBorder="1" applyAlignment="1"/>
    <xf numFmtId="167" fontId="62" fillId="0" borderId="19" xfId="0" applyNumberFormat="1" applyFont="1" applyFill="1" applyBorder="1" applyAlignment="1"/>
    <xf numFmtId="167" fontId="37" fillId="0" borderId="34" xfId="0" applyNumberFormat="1" applyFont="1" applyFill="1" applyBorder="1" applyAlignment="1"/>
    <xf numFmtId="167" fontId="37" fillId="0" borderId="2" xfId="0" applyNumberFormat="1" applyFont="1" applyFill="1" applyBorder="1" applyAlignment="1"/>
    <xf numFmtId="167" fontId="62" fillId="0" borderId="34" xfId="0" applyNumberFormat="1" applyFont="1" applyFill="1" applyBorder="1" applyAlignment="1"/>
    <xf numFmtId="167" fontId="62" fillId="0" borderId="2" xfId="0" applyNumberFormat="1" applyFont="1" applyFill="1" applyBorder="1" applyAlignment="1"/>
    <xf numFmtId="167" fontId="37" fillId="0" borderId="34" xfId="0" applyNumberFormat="1" applyFont="1" applyFill="1" applyBorder="1" applyAlignment="1">
      <alignment horizontal="right"/>
    </xf>
    <xf numFmtId="0" fontId="27" fillId="0" borderId="0" xfId="0" applyFont="1" applyFill="1"/>
    <xf numFmtId="0" fontId="18" fillId="0" borderId="0" xfId="17" applyFill="1" applyAlignment="1">
      <alignment horizontal="center"/>
    </xf>
    <xf numFmtId="170" fontId="14" fillId="0" borderId="2" xfId="0" applyNumberFormat="1" applyFont="1" applyFill="1" applyBorder="1" applyAlignment="1">
      <alignment horizontal="right"/>
    </xf>
    <xf numFmtId="170" fontId="12" fillId="0" borderId="2" xfId="0" applyNumberFormat="1" applyFont="1" applyFill="1" applyBorder="1" applyAlignment="1">
      <alignment horizontal="right"/>
    </xf>
    <xf numFmtId="167" fontId="14" fillId="0" borderId="12" xfId="0" applyNumberFormat="1" applyFont="1" applyFill="1" applyBorder="1" applyAlignment="1">
      <alignment horizontal="right"/>
    </xf>
    <xf numFmtId="167" fontId="12" fillId="0" borderId="34" xfId="0" applyNumberFormat="1" applyFont="1" applyFill="1" applyBorder="1" applyAlignment="1">
      <alignment horizontal="center"/>
    </xf>
    <xf numFmtId="167" fontId="12" fillId="0" borderId="34" xfId="0" applyNumberFormat="1" applyFont="1" applyFill="1" applyBorder="1" applyAlignment="1">
      <alignment horizontal="right"/>
    </xf>
    <xf numFmtId="167" fontId="14" fillId="0" borderId="34" xfId="0" applyNumberFormat="1" applyFont="1" applyFill="1" applyBorder="1" applyAlignment="1">
      <alignment horizontal="right"/>
    </xf>
    <xf numFmtId="167" fontId="14" fillId="0" borderId="19" xfId="0" applyNumberFormat="1" applyFont="1" applyFill="1" applyBorder="1" applyAlignment="1"/>
    <xf numFmtId="167" fontId="14" fillId="0" borderId="12" xfId="0" applyNumberFormat="1" applyFont="1" applyFill="1" applyBorder="1" applyAlignment="1"/>
    <xf numFmtId="167" fontId="12" fillId="0" borderId="34" xfId="0" applyNumberFormat="1" applyFont="1" applyFill="1" applyBorder="1" applyAlignment="1"/>
    <xf numFmtId="167" fontId="14" fillId="0" borderId="2" xfId="0" applyNumberFormat="1" applyFont="1" applyFill="1" applyBorder="1" applyAlignment="1"/>
    <xf numFmtId="167" fontId="14" fillId="0" borderId="34" xfId="0" applyNumberFormat="1" applyFont="1" applyFill="1" applyBorder="1" applyAlignment="1"/>
    <xf numFmtId="173" fontId="14" fillId="0" borderId="19" xfId="9" applyNumberFormat="1" applyFont="1" applyFill="1" applyBorder="1" applyAlignment="1">
      <alignment horizontal="right"/>
    </xf>
    <xf numFmtId="173" fontId="12" fillId="0" borderId="2" xfId="9" applyNumberFormat="1" applyFont="1" applyFill="1" applyBorder="1" applyAlignment="1">
      <alignment horizontal="right"/>
    </xf>
    <xf numFmtId="173" fontId="14" fillId="0" borderId="2" xfId="9" applyNumberFormat="1" applyFont="1" applyFill="1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 vertical="center"/>
    </xf>
    <xf numFmtId="0" fontId="54" fillId="0" borderId="0" xfId="0" applyFont="1" applyAlignment="1">
      <alignment horizontal="left" vertical="top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67" fillId="0" borderId="0" xfId="0" applyFont="1" applyFill="1"/>
    <xf numFmtId="0" fontId="12" fillId="0" borderId="0" xfId="108" applyFont="1" applyFill="1" applyBorder="1" applyAlignment="1">
      <alignment horizontal="right"/>
    </xf>
    <xf numFmtId="0" fontId="54" fillId="0" borderId="0" xfId="64" applyFont="1" applyFill="1" applyBorder="1" applyAlignment="1" applyProtection="1">
      <alignment horizontal="right" vertical="center" wrapText="1"/>
      <protection locked="0"/>
    </xf>
    <xf numFmtId="0" fontId="67" fillId="0" borderId="0" xfId="0" applyFont="1"/>
    <xf numFmtId="3" fontId="14" fillId="0" borderId="34" xfId="0" applyNumberFormat="1" applyFont="1" applyFill="1" applyBorder="1" applyAlignment="1">
      <alignment horizontal="right" indent="1"/>
    </xf>
    <xf numFmtId="0" fontId="8" fillId="0" borderId="0" xfId="0" applyFont="1" applyFill="1" applyAlignment="1"/>
    <xf numFmtId="0" fontId="12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 indent="2"/>
    </xf>
    <xf numFmtId="3" fontId="14" fillId="0" borderId="34" xfId="7" applyNumberFormat="1" applyFont="1" applyFill="1" applyBorder="1" applyAlignment="1" applyProtection="1">
      <alignment horizontal="right" indent="1"/>
      <protection locked="0"/>
    </xf>
    <xf numFmtId="3" fontId="12" fillId="0" borderId="2" xfId="0" applyNumberFormat="1" applyFont="1" applyFill="1" applyBorder="1" applyAlignment="1">
      <alignment horizontal="center"/>
    </xf>
    <xf numFmtId="0" fontId="14" fillId="0" borderId="34" xfId="0" applyFont="1" applyFill="1" applyBorder="1" applyAlignment="1">
      <alignment horizontal="left" wrapText="1"/>
    </xf>
    <xf numFmtId="167" fontId="14" fillId="0" borderId="11" xfId="0" applyNumberFormat="1" applyFont="1" applyFill="1" applyBorder="1" applyAlignment="1">
      <alignment horizontal="center" vertical="center"/>
    </xf>
    <xf numFmtId="167" fontId="12" fillId="0" borderId="2" xfId="9" applyNumberFormat="1" applyFont="1" applyFill="1" applyBorder="1" applyAlignment="1">
      <alignment horizontal="center" vertical="center"/>
    </xf>
    <xf numFmtId="9" fontId="12" fillId="0" borderId="2" xfId="9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left" wrapText="1" indent="2"/>
    </xf>
    <xf numFmtId="0" fontId="14" fillId="0" borderId="11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175" fontId="0" fillId="0" borderId="0" xfId="0" applyNumberFormat="1" applyBorder="1" applyAlignment="1">
      <alignment horizontal="left" vertical="center" wrapText="1"/>
    </xf>
    <xf numFmtId="175" fontId="0" fillId="0" borderId="0" xfId="0" applyNumberFormat="1" applyBorder="1"/>
    <xf numFmtId="0" fontId="70" fillId="0" borderId="0" xfId="0" applyFont="1" applyFill="1" applyBorder="1"/>
    <xf numFmtId="0" fontId="12" fillId="0" borderId="32" xfId="0" applyFont="1" applyFill="1" applyBorder="1" applyAlignment="1">
      <alignment horizontal="center" vertical="center"/>
    </xf>
    <xf numFmtId="175" fontId="12" fillId="0" borderId="0" xfId="9" applyNumberFormat="1" applyFont="1" applyFill="1" applyBorder="1" applyAlignment="1">
      <alignment horizontal="right"/>
    </xf>
    <xf numFmtId="0" fontId="8" fillId="0" borderId="0" xfId="0" applyFont="1" applyFill="1" applyAlignment="1">
      <alignment horizontal="center"/>
    </xf>
    <xf numFmtId="0" fontId="12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/>
    <xf numFmtId="0" fontId="13" fillId="0" borderId="0" xfId="0" applyFont="1" applyFill="1" applyBorder="1" applyAlignment="1">
      <alignment horizontal="left" wrapText="1" inden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6" fontId="26" fillId="6" borderId="0" xfId="0" applyNumberFormat="1" applyFont="1" applyFill="1"/>
    <xf numFmtId="166" fontId="54" fillId="6" borderId="0" xfId="0" applyNumberFormat="1" applyFont="1" applyFill="1"/>
    <xf numFmtId="166" fontId="13" fillId="0" borderId="0" xfId="0" applyNumberFormat="1" applyFont="1" applyFill="1" applyAlignment="1">
      <alignment vertical="center"/>
    </xf>
    <xf numFmtId="166" fontId="12" fillId="0" borderId="0" xfId="0" applyNumberFormat="1" applyFont="1" applyAlignment="1">
      <alignment vertical="center"/>
    </xf>
    <xf numFmtId="166" fontId="26" fillId="0" borderId="0" xfId="0" applyNumberFormat="1" applyFont="1" applyAlignment="1">
      <alignment vertical="center"/>
    </xf>
    <xf numFmtId="166" fontId="14" fillId="0" borderId="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175" fontId="54" fillId="0" borderId="0" xfId="9" applyNumberFormat="1" applyFont="1"/>
    <xf numFmtId="0" fontId="71" fillId="0" borderId="0" xfId="0" applyFont="1" applyBorder="1" applyAlignment="1">
      <alignment horizontal="left" vertical="center" wrapText="1"/>
    </xf>
    <xf numFmtId="0" fontId="73" fillId="0" borderId="0" xfId="0" applyFont="1" applyFill="1" applyBorder="1" applyAlignment="1"/>
    <xf numFmtId="0" fontId="71" fillId="0" borderId="0" xfId="0" applyFont="1" applyFill="1" applyBorder="1"/>
    <xf numFmtId="0" fontId="74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lef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0" fontId="31" fillId="0" borderId="0" xfId="0" applyFont="1" applyBorder="1"/>
    <xf numFmtId="0" fontId="31" fillId="0" borderId="0" xfId="0" applyFont="1" applyBorder="1" applyAlignment="1">
      <alignment horizontal="center" vertical="center"/>
    </xf>
    <xf numFmtId="175" fontId="31" fillId="0" borderId="0" xfId="0" applyNumberFormat="1" applyFont="1" applyBorder="1"/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right" vertical="center" wrapText="1"/>
    </xf>
    <xf numFmtId="166" fontId="0" fillId="0" borderId="0" xfId="0" applyNumberFormat="1" applyFill="1" applyBorder="1"/>
    <xf numFmtId="170" fontId="0" fillId="0" borderId="0" xfId="0" applyNumberFormat="1"/>
    <xf numFmtId="3" fontId="14" fillId="0" borderId="0" xfId="0" applyNumberFormat="1" applyFont="1" applyFill="1" applyBorder="1" applyAlignment="1">
      <alignment horizontal="center"/>
    </xf>
    <xf numFmtId="3" fontId="12" fillId="0" borderId="0" xfId="9" applyNumberFormat="1" applyFont="1" applyFill="1" applyBorder="1" applyAlignment="1">
      <alignment horizontal="center"/>
    </xf>
    <xf numFmtId="0" fontId="12" fillId="0" borderId="0" xfId="108" applyFont="1" applyFill="1" applyBorder="1" applyAlignment="1">
      <alignment horizontal="right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65" fillId="0" borderId="0" xfId="0" applyFont="1" applyFill="1" applyBorder="1"/>
    <xf numFmtId="0" fontId="65" fillId="0" borderId="0" xfId="0" applyFont="1" applyFill="1" applyBorder="1" applyAlignment="1">
      <alignment vertical="center"/>
    </xf>
    <xf numFmtId="0" fontId="10" fillId="0" borderId="0" xfId="0" applyFont="1" applyFill="1" applyBorder="1"/>
    <xf numFmtId="3" fontId="14" fillId="0" borderId="33" xfId="0" applyNumberFormat="1" applyFont="1" applyFill="1" applyBorder="1" applyAlignment="1">
      <alignment horizontal="right" indent="1"/>
    </xf>
    <xf numFmtId="170" fontId="14" fillId="0" borderId="2" xfId="0" applyNumberFormat="1" applyFont="1" applyFill="1" applyBorder="1"/>
    <xf numFmtId="170" fontId="12" fillId="0" borderId="2" xfId="0" applyNumberFormat="1" applyFont="1" applyFill="1" applyBorder="1"/>
    <xf numFmtId="167" fontId="14" fillId="0" borderId="11" xfId="7" applyNumberFormat="1" applyFont="1" applyFill="1" applyBorder="1" applyProtection="1">
      <protection locked="0"/>
    </xf>
    <xf numFmtId="167" fontId="12" fillId="0" borderId="2" xfId="0" applyNumberFormat="1" applyFont="1" applyFill="1" applyBorder="1"/>
    <xf numFmtId="167" fontId="14" fillId="0" borderId="17" xfId="7" applyNumberFormat="1" applyFont="1" applyFill="1" applyBorder="1" applyProtection="1">
      <protection locked="0"/>
    </xf>
    <xf numFmtId="170" fontId="14" fillId="0" borderId="11" xfId="7" applyNumberFormat="1" applyFont="1" applyFill="1" applyBorder="1" applyProtection="1">
      <protection locked="0"/>
    </xf>
    <xf numFmtId="170" fontId="14" fillId="0" borderId="17" xfId="7" applyNumberFormat="1" applyFont="1" applyFill="1" applyBorder="1" applyProtection="1">
      <protection locked="0"/>
    </xf>
    <xf numFmtId="167" fontId="14" fillId="0" borderId="34" xfId="7" applyNumberFormat="1" applyFont="1" applyFill="1" applyBorder="1" applyProtection="1">
      <protection locked="0"/>
    </xf>
    <xf numFmtId="170" fontId="14" fillId="0" borderId="34" xfId="7" applyNumberFormat="1" applyFont="1" applyFill="1" applyBorder="1" applyProtection="1">
      <protection locked="0"/>
    </xf>
    <xf numFmtId="0" fontId="34" fillId="0" borderId="0" xfId="0" applyFont="1" applyFill="1" applyAlignment="1">
      <alignment vertical="center"/>
    </xf>
    <xf numFmtId="167" fontId="27" fillId="0" borderId="0" xfId="0" applyNumberFormat="1" applyFont="1" applyFill="1" applyAlignment="1">
      <alignment horizontal="right"/>
    </xf>
    <xf numFmtId="0" fontId="31" fillId="0" borderId="0" xfId="0" applyFont="1" applyBorder="1" applyAlignment="1">
      <alignment wrapText="1"/>
    </xf>
    <xf numFmtId="0" fontId="76" fillId="0" borderId="0" xfId="0" applyFont="1" applyFill="1"/>
    <xf numFmtId="0" fontId="12" fillId="0" borderId="11" xfId="0" applyFont="1" applyFill="1" applyBorder="1" applyAlignment="1">
      <alignment horizontal="left" vertical="center" wrapText="1"/>
    </xf>
    <xf numFmtId="169" fontId="14" fillId="0" borderId="11" xfId="7" applyNumberFormat="1" applyFont="1" applyFill="1" applyBorder="1" applyAlignment="1" applyProtection="1">
      <alignment horizontal="right" indent="1"/>
      <protection locked="0"/>
    </xf>
    <xf numFmtId="0" fontId="30" fillId="0" borderId="0" xfId="110" applyAlignment="1">
      <alignment horizontal="right"/>
    </xf>
    <xf numFmtId="0" fontId="13" fillId="0" borderId="4" xfId="0" applyFont="1" applyFill="1" applyBorder="1" applyAlignment="1">
      <alignment horizontal="left" vertical="center" indent="1"/>
    </xf>
    <xf numFmtId="0" fontId="13" fillId="0" borderId="0" xfId="0" applyFont="1" applyFill="1" applyBorder="1" applyAlignment="1">
      <alignment horizontal="left" vertical="center" indent="1"/>
    </xf>
    <xf numFmtId="167" fontId="0" fillId="0" borderId="0" xfId="0" applyNumberFormat="1" applyFill="1" applyBorder="1"/>
    <xf numFmtId="0" fontId="77" fillId="0" borderId="0" xfId="110" applyFont="1" applyAlignment="1">
      <alignment horizontal="right"/>
    </xf>
    <xf numFmtId="0" fontId="30" fillId="0" borderId="0" xfId="110" applyFill="1" applyAlignment="1">
      <alignment horizontal="right" vertical="center"/>
    </xf>
    <xf numFmtId="0" fontId="30" fillId="0" borderId="0" xfId="110" applyFill="1" applyAlignment="1">
      <alignment horizontal="right"/>
    </xf>
    <xf numFmtId="0" fontId="30" fillId="0" borderId="0" xfId="110" applyFill="1" applyAlignment="1">
      <alignment horizontal="right" vertical="top"/>
    </xf>
    <xf numFmtId="0" fontId="77" fillId="0" borderId="0" xfId="110" applyFont="1" applyFill="1" applyAlignment="1">
      <alignment horizontal="right" vertical="center"/>
    </xf>
    <xf numFmtId="0" fontId="77" fillId="0" borderId="0" xfId="110" applyFont="1" applyFill="1" applyAlignment="1">
      <alignment horizontal="right"/>
    </xf>
    <xf numFmtId="0" fontId="77" fillId="0" borderId="0" xfId="110" applyFont="1" applyFill="1" applyAlignment="1">
      <alignment horizontal="right" vertical="top"/>
    </xf>
    <xf numFmtId="0" fontId="12" fillId="0" borderId="11" xfId="0" applyFont="1" applyFill="1" applyBorder="1" applyAlignment="1">
      <alignment horizontal="left" vertical="center" wrapText="1" indent="1"/>
    </xf>
    <xf numFmtId="0" fontId="67" fillId="0" borderId="0" xfId="0" applyFont="1" applyFill="1" applyBorder="1"/>
    <xf numFmtId="0" fontId="43" fillId="0" borderId="0" xfId="0" applyFont="1" applyBorder="1"/>
    <xf numFmtId="0" fontId="42" fillId="0" borderId="0" xfId="0" applyFont="1" applyBorder="1"/>
    <xf numFmtId="166" fontId="42" fillId="0" borderId="0" xfId="0" applyNumberFormat="1" applyFont="1" applyBorder="1"/>
    <xf numFmtId="0" fontId="42" fillId="0" borderId="0" xfId="107" applyFont="1" applyFill="1" applyBorder="1"/>
    <xf numFmtId="0" fontId="42" fillId="0" borderId="0" xfId="12" applyFont="1" applyFill="1" applyBorder="1" applyAlignment="1">
      <alignment horizontal="center" wrapText="1"/>
    </xf>
    <xf numFmtId="0" fontId="56" fillId="0" borderId="0" xfId="0" applyFont="1" applyFill="1" applyBorder="1" applyAlignment="1"/>
    <xf numFmtId="0" fontId="36" fillId="0" borderId="0" xfId="107" applyFont="1" applyFill="1" applyBorder="1"/>
    <xf numFmtId="0" fontId="42" fillId="0" borderId="0" xfId="107" applyFont="1" applyBorder="1"/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8" fillId="0" borderId="0" xfId="0" applyFont="1" applyFill="1" applyAlignment="1"/>
    <xf numFmtId="0" fontId="11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left" indent="2"/>
    </xf>
    <xf numFmtId="0" fontId="11" fillId="0" borderId="0" xfId="0" applyFont="1" applyFill="1" applyAlignment="1">
      <alignment horizontal="left" indent="3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14" fillId="0" borderId="11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78" fillId="0" borderId="0" xfId="0" applyFont="1"/>
    <xf numFmtId="10" fontId="12" fillId="0" borderId="0" xfId="0" applyNumberFormat="1" applyFont="1"/>
    <xf numFmtId="167" fontId="0" fillId="0" borderId="0" xfId="0" applyNumberFormat="1"/>
    <xf numFmtId="0" fontId="31" fillId="0" borderId="0" xfId="117" applyFont="1" applyAlignment="1">
      <alignment horizontal="left" indent="1"/>
    </xf>
    <xf numFmtId="3" fontId="31" fillId="0" borderId="0" xfId="113" applyNumberFormat="1" applyFont="1" applyAlignment="1">
      <alignment horizontal="right"/>
    </xf>
    <xf numFmtId="3" fontId="79" fillId="0" borderId="0" xfId="113" applyNumberFormat="1" applyFont="1" applyAlignment="1">
      <alignment horizontal="right"/>
    </xf>
    <xf numFmtId="166" fontId="10" fillId="0" borderId="0" xfId="0" applyNumberFormat="1" applyFont="1" applyFill="1"/>
    <xf numFmtId="0" fontId="8" fillId="0" borderId="0" xfId="0" applyFont="1" applyFill="1" applyAlignment="1">
      <alignment horizontal="left" indent="3"/>
    </xf>
    <xf numFmtId="0" fontId="8" fillId="0" borderId="0" xfId="0" applyFont="1" applyFill="1" applyAlignment="1">
      <alignment horizontal="left" indent="6"/>
    </xf>
    <xf numFmtId="166" fontId="12" fillId="0" borderId="28" xfId="0" applyNumberFormat="1" applyFont="1" applyFill="1" applyBorder="1" applyAlignment="1">
      <alignment horizontal="center" vertical="center" wrapText="1"/>
    </xf>
    <xf numFmtId="175" fontId="5" fillId="0" borderId="0" xfId="0" applyNumberFormat="1" applyFont="1" applyFill="1"/>
    <xf numFmtId="0" fontId="3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 indent="2"/>
    </xf>
    <xf numFmtId="175" fontId="5" fillId="0" borderId="0" xfId="0" applyNumberFormat="1" applyFont="1" applyFill="1" applyBorder="1"/>
    <xf numFmtId="0" fontId="5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0" fontId="27" fillId="0" borderId="0" xfId="63" applyFont="1" applyFill="1" applyAlignment="1">
      <alignment vertical="center" wrapText="1"/>
    </xf>
    <xf numFmtId="167" fontId="27" fillId="0" borderId="0" xfId="0" applyNumberFormat="1" applyFont="1" applyFill="1" applyAlignment="1">
      <alignment vertical="center" wrapText="1"/>
    </xf>
    <xf numFmtId="0" fontId="34" fillId="0" borderId="0" xfId="0" applyFont="1" applyFill="1" applyAlignment="1">
      <alignment horizontal="left" vertical="center" indent="1"/>
    </xf>
    <xf numFmtId="167" fontId="27" fillId="0" borderId="0" xfId="0" applyNumberFormat="1" applyFont="1" applyFill="1" applyAlignment="1">
      <alignment horizontal="left" vertical="center" wrapText="1"/>
    </xf>
    <xf numFmtId="0" fontId="26" fillId="0" borderId="0" xfId="0" applyFont="1" applyFill="1" applyAlignment="1">
      <alignment vertical="top"/>
    </xf>
    <xf numFmtId="167" fontId="32" fillId="0" borderId="0" xfId="0" applyNumberFormat="1" applyFont="1" applyFill="1"/>
    <xf numFmtId="0" fontId="27" fillId="0" borderId="0" xfId="0" applyFont="1" applyFill="1" applyAlignment="1">
      <alignment horizontal="left" vertical="top" wrapText="1" indent="1"/>
    </xf>
    <xf numFmtId="0" fontId="63" fillId="0" borderId="0" xfId="110" applyFont="1" applyFill="1" applyAlignment="1">
      <alignment horizontal="center" vertical="center"/>
    </xf>
    <xf numFmtId="0" fontId="12" fillId="0" borderId="4" xfId="0" applyFont="1" applyFill="1" applyBorder="1" applyAlignment="1">
      <alignment horizontal="left" wrapText="1" indent="1"/>
    </xf>
    <xf numFmtId="0" fontId="81" fillId="0" borderId="0" xfId="0" applyFont="1" applyFill="1" applyAlignment="1">
      <alignment vertical="top" wrapText="1"/>
    </xf>
    <xf numFmtId="0" fontId="31" fillId="0" borderId="0" xfId="0" applyFont="1"/>
    <xf numFmtId="0" fontId="58" fillId="0" borderId="0" xfId="0" applyFont="1" applyAlignment="1">
      <alignment horizontal="right"/>
    </xf>
    <xf numFmtId="0" fontId="28" fillId="0" borderId="0" xfId="0" applyFont="1" applyFill="1" applyBorder="1"/>
    <xf numFmtId="0" fontId="82" fillId="0" borderId="0" xfId="0" applyFont="1"/>
    <xf numFmtId="0" fontId="0" fillId="0" borderId="0" xfId="0" applyAlignment="1">
      <alignment wrapText="1"/>
    </xf>
    <xf numFmtId="0" fontId="8" fillId="0" borderId="0" xfId="0" applyFont="1" applyFill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wrapText="1"/>
    </xf>
    <xf numFmtId="0" fontId="12" fillId="0" borderId="20" xfId="0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center"/>
    </xf>
    <xf numFmtId="0" fontId="12" fillId="0" borderId="14" xfId="0" applyFont="1" applyFill="1" applyBorder="1" applyAlignment="1">
      <alignment horizontal="center"/>
    </xf>
    <xf numFmtId="0" fontId="11" fillId="0" borderId="0" xfId="0" applyFont="1" applyFill="1" applyAlignment="1">
      <alignment horizontal="center" wrapText="1"/>
    </xf>
    <xf numFmtId="0" fontId="8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69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top" wrapText="1"/>
    </xf>
    <xf numFmtId="0" fontId="69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8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8" fillId="0" borderId="0" xfId="0" applyFont="1" applyFill="1" applyAlignment="1">
      <alignment horizontal="center" vertical="top"/>
    </xf>
    <xf numFmtId="0" fontId="12" fillId="0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 indent="3"/>
    </xf>
    <xf numFmtId="0" fontId="12" fillId="0" borderId="7" xfId="0" applyFont="1" applyFill="1" applyBorder="1" applyAlignment="1">
      <alignment horizontal="center" vertical="center" wrapText="1"/>
    </xf>
    <xf numFmtId="0" fontId="8" fillId="0" borderId="0" xfId="0" applyFont="1" applyFill="1" applyAlignment="1"/>
    <xf numFmtId="0" fontId="12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0" fillId="0" borderId="0" xfId="0" applyFont="1" applyFill="1" applyBorder="1" applyAlignment="1">
      <alignment horizontal="right" vertical="center" wrapText="1"/>
    </xf>
    <xf numFmtId="0" fontId="8" fillId="0" borderId="0" xfId="0" applyFont="1" applyFill="1" applyAlignment="1">
      <alignment horizontal="left"/>
    </xf>
    <xf numFmtId="0" fontId="12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 indent="2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wrapText="1"/>
    </xf>
    <xf numFmtId="0" fontId="50" fillId="0" borderId="0" xfId="0" applyFont="1" applyFill="1" applyBorder="1" applyAlignment="1">
      <alignment horizontal="left" wrapText="1" indent="2"/>
    </xf>
    <xf numFmtId="0" fontId="12" fillId="0" borderId="26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3" fontId="11" fillId="0" borderId="0" xfId="0" applyNumberFormat="1" applyFont="1" applyFill="1" applyAlignment="1" applyProtection="1">
      <alignment horizontal="center" wrapText="1"/>
      <protection locked="0"/>
    </xf>
    <xf numFmtId="3" fontId="11" fillId="0" borderId="0" xfId="0" applyNumberFormat="1" applyFont="1" applyFill="1" applyAlignment="1" applyProtection="1">
      <alignment horizontal="center"/>
      <protection locked="0"/>
    </xf>
    <xf numFmtId="0" fontId="38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2" fillId="0" borderId="34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26" fillId="0" borderId="0" xfId="63" applyFont="1" applyFill="1" applyAlignment="1">
      <alignment horizontal="center" vertical="center" wrapText="1"/>
    </xf>
    <xf numFmtId="0" fontId="27" fillId="0" borderId="0" xfId="63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indent="1"/>
    </xf>
    <xf numFmtId="167" fontId="27" fillId="0" borderId="0" xfId="0" applyNumberFormat="1" applyFont="1" applyFill="1" applyAlignment="1">
      <alignment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167" fontId="27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wrapText="1"/>
    </xf>
    <xf numFmtId="17" fontId="11" fillId="0" borderId="0" xfId="0" applyNumberFormat="1" applyFont="1" applyFill="1" applyAlignment="1">
      <alignment horizontal="left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3" xfId="0" applyFont="1" applyFill="1" applyBorder="1" applyAlignment="1">
      <alignment horizontal="center" vertical="center" textRotation="90" wrapText="1"/>
    </xf>
    <xf numFmtId="0" fontId="26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wrapText="1"/>
    </xf>
    <xf numFmtId="17" fontId="11" fillId="0" borderId="0" xfId="0" applyNumberFormat="1" applyFont="1" applyFill="1" applyAlignment="1">
      <alignment horizontal="left"/>
    </xf>
    <xf numFmtId="0" fontId="8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left" vertical="top" wrapText="1" indent="1"/>
    </xf>
    <xf numFmtId="0" fontId="54" fillId="0" borderId="0" xfId="107" applyFont="1" applyBorder="1" applyAlignment="1">
      <alignment horizontal="left" vertical="top" wrapText="1"/>
    </xf>
    <xf numFmtId="0" fontId="56" fillId="0" borderId="0" xfId="0" applyFont="1" applyAlignment="1">
      <alignment horizontal="left" vertical="top" wrapText="1"/>
    </xf>
    <xf numFmtId="0" fontId="56" fillId="0" borderId="0" xfId="0" applyFont="1" applyBorder="1" applyAlignment="1">
      <alignment horizontal="left" vertical="top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2" fillId="0" borderId="0" xfId="107" applyFont="1" applyFill="1" applyAlignment="1">
      <alignment horizontal="left" vertical="top" wrapText="1"/>
    </xf>
    <xf numFmtId="0" fontId="12" fillId="0" borderId="0" xfId="107" applyFont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12" fillId="0" borderId="0" xfId="107" applyFont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54" fillId="0" borderId="0" xfId="107" applyFont="1" applyFill="1" applyBorder="1" applyAlignment="1">
      <alignment horizontal="left" vertical="top" wrapText="1"/>
    </xf>
  </cellXfs>
  <cellStyles count="118">
    <cellStyle name="% procenta" xfId="1"/>
    <cellStyle name="% procenta 2" xfId="24"/>
    <cellStyle name="Celkem" xfId="2" builtinId="25" customBuiltin="1"/>
    <cellStyle name="Celkem 2" xfId="25"/>
    <cellStyle name="Comma0" xfId="26"/>
    <cellStyle name="Currency0" xfId="27"/>
    <cellStyle name="Currency0 2" xfId="28"/>
    <cellStyle name="Currency0 2 2" xfId="77"/>
    <cellStyle name="Currency0 2 2 2" xfId="91"/>
    <cellStyle name="Currency0 2 3" xfId="86"/>
    <cellStyle name="Čárka 2" xfId="29"/>
    <cellStyle name="Čárka 2 2" xfId="30"/>
    <cellStyle name="Čárka 2 2 2" xfId="78"/>
    <cellStyle name="Čárka 2 2 2 2" xfId="92"/>
    <cellStyle name="Čárka 2 2 3" xfId="87"/>
    <cellStyle name="Date" xfId="31"/>
    <cellStyle name="Datum" xfId="3"/>
    <cellStyle name="Datum 2" xfId="33"/>
    <cellStyle name="Datum 3" xfId="32"/>
    <cellStyle name="Finanční" xfId="4"/>
    <cellStyle name="Finanční 2" xfId="34"/>
    <cellStyle name="Finanční0" xfId="5"/>
    <cellStyle name="Finanční0 2" xfId="36"/>
    <cellStyle name="Finanční0 3" xfId="35"/>
    <cellStyle name="Fixed" xfId="37"/>
    <cellStyle name="Heading 1" xfId="38"/>
    <cellStyle name="Heading 2" xfId="39"/>
    <cellStyle name="Hypertextový odkaz" xfId="110" builtinId="8"/>
    <cellStyle name="Hypertextový odkaz 2" xfId="17"/>
    <cellStyle name="Hypertextový odkaz 2 2" xfId="98"/>
    <cellStyle name="Hypertextový odkaz 3" xfId="96"/>
    <cellStyle name="Hypertextový odkaz 4" xfId="75"/>
    <cellStyle name="Měna 2" xfId="41"/>
    <cellStyle name="Měna 2 2" xfId="79"/>
    <cellStyle name="Měna 2 2 2" xfId="93"/>
    <cellStyle name="Měna 2 3" xfId="88"/>
    <cellStyle name="Měna 3" xfId="97"/>
    <cellStyle name="Měna 4" xfId="99"/>
    <cellStyle name="Měna 5" xfId="100"/>
    <cellStyle name="Měna 6" xfId="103"/>
    <cellStyle name="Měna 7" xfId="104"/>
    <cellStyle name="Měna 8" xfId="40"/>
    <cellStyle name="Měna0" xfId="6"/>
    <cellStyle name="Měna0 2" xfId="43"/>
    <cellStyle name="Měna0 2 2" xfId="44"/>
    <cellStyle name="Měna0 2 2 2" xfId="80"/>
    <cellStyle name="Měna0 2 2 2 2" xfId="94"/>
    <cellStyle name="Měna0 2 2 3" xfId="89"/>
    <cellStyle name="Měna0 3" xfId="45"/>
    <cellStyle name="Měna0 3 2" xfId="81"/>
    <cellStyle name="Měna0 3 2 2" xfId="95"/>
    <cellStyle name="Měna0 3 3" xfId="90"/>
    <cellStyle name="Měna0 4" xfId="42"/>
    <cellStyle name="měny 2" xfId="112"/>
    <cellStyle name="měny 2 2" xfId="115"/>
    <cellStyle name="normal" xfId="111"/>
    <cellStyle name="Normální" xfId="0" builtinId="0"/>
    <cellStyle name="Normální 10" xfId="21"/>
    <cellStyle name="normální 10 2" xfId="46"/>
    <cellStyle name="normální 11" xfId="47"/>
    <cellStyle name="normální 12" xfId="48"/>
    <cellStyle name="normální 12 2" xfId="49"/>
    <cellStyle name="normální 13" xfId="50"/>
    <cellStyle name="normální 14" xfId="51"/>
    <cellStyle name="normální 15" xfId="52"/>
    <cellStyle name="normální 16" xfId="53"/>
    <cellStyle name="normální 16 2" xfId="54"/>
    <cellStyle name="normální 17" xfId="55"/>
    <cellStyle name="normální 17 2" xfId="56"/>
    <cellStyle name="normální 18" xfId="83"/>
    <cellStyle name="Normální 19" xfId="101"/>
    <cellStyle name="Normální 2" xfId="7"/>
    <cellStyle name="normální 2 10" xfId="106"/>
    <cellStyle name="normální 2 11" xfId="109"/>
    <cellStyle name="Normální 2 2" xfId="14"/>
    <cellStyle name="Normální 2 3" xfId="57"/>
    <cellStyle name="Normální 2 4" xfId="58"/>
    <cellStyle name="Normální 2 5" xfId="59"/>
    <cellStyle name="Normální 2 6" xfId="85"/>
    <cellStyle name="normální 2 7" xfId="22"/>
    <cellStyle name="normální 2 8" xfId="60"/>
    <cellStyle name="normální 2 9" xfId="105"/>
    <cellStyle name="Normální 20" xfId="102"/>
    <cellStyle name="normální 3" xfId="12"/>
    <cellStyle name="normální 3 2" xfId="82"/>
    <cellStyle name="normální 3 3" xfId="76"/>
    <cellStyle name="normální 4" xfId="15"/>
    <cellStyle name="Normální 5" xfId="16"/>
    <cellStyle name="normální 5 2" xfId="61"/>
    <cellStyle name="Normální 6" xfId="18"/>
    <cellStyle name="normální 6 2" xfId="63"/>
    <cellStyle name="normální 6 3" xfId="62"/>
    <cellStyle name="Normální 61" xfId="113"/>
    <cellStyle name="Normální 64" xfId="117"/>
    <cellStyle name="Normální 68" xfId="114"/>
    <cellStyle name="Normální 7" xfId="19"/>
    <cellStyle name="normální 7 2" xfId="64"/>
    <cellStyle name="normální 7 3" xfId="23"/>
    <cellStyle name="normální 8" xfId="13"/>
    <cellStyle name="normální 8 2" xfId="66"/>
    <cellStyle name="normální 8 3" xfId="65"/>
    <cellStyle name="Normální 9" xfId="20"/>
    <cellStyle name="normální 9 2" xfId="67"/>
    <cellStyle name="normální_5 2" xfId="107"/>
    <cellStyle name="normální_List1" xfId="116"/>
    <cellStyle name="Normální_List1_1" xfId="108"/>
    <cellStyle name="Pevný" xfId="8"/>
    <cellStyle name="Pevný 2" xfId="68"/>
    <cellStyle name="procent 2" xfId="84"/>
    <cellStyle name="Procenta" xfId="9" builtinId="5"/>
    <cellStyle name="Procenta 2" xfId="69"/>
    <cellStyle name="Total" xfId="70"/>
    <cellStyle name="Záhlaví 1" xfId="10"/>
    <cellStyle name="Záhlaví 1 2" xfId="72"/>
    <cellStyle name="Záhlaví 1 3" xfId="71"/>
    <cellStyle name="Záhlaví 2" xfId="11"/>
    <cellStyle name="Záhlaví 2 2" xfId="74"/>
    <cellStyle name="Záhlaví 2 3" xfId="73"/>
  </cellStyles>
  <dxfs count="0"/>
  <tableStyles count="0" defaultTableStyle="TableStyleMedium9" defaultPivotStyle="PivotStyleLight16"/>
  <colors>
    <mruColors>
      <color rgb="FF8A0000"/>
      <color rgb="FF033B73"/>
      <color rgb="FFF79747"/>
      <color rgb="FFFF8181"/>
      <color rgb="FF80BEFC"/>
      <color rgb="FF0563C1"/>
      <color rgb="FFEC7C81"/>
      <color rgb="FF4FB8FF"/>
      <color rgb="FF7C1217"/>
      <color rgb="FFF4B2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8766705885902E-2"/>
          <c:y val="5.7561355701481708E-2"/>
          <c:w val="0.40577203343003176"/>
          <c:h val="0.59325159072799283"/>
        </c:manualLayout>
      </c:layout>
      <c:lineChart>
        <c:grouping val="standard"/>
        <c:varyColors val="0"/>
        <c:ser>
          <c:idx val="0"/>
          <c:order val="0"/>
          <c:tx>
            <c:strRef>
              <c:f>Grafy!$B$7</c:f>
              <c:strCache>
                <c:ptCount val="1"/>
                <c:pt idx="0">
                  <c:v> mateřské školy
 Nursery schools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Grafy!$A$9:$A$29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Grafy!$B$9:$B$29</c:f>
              <c:numCache>
                <c:formatCode>0.0</c:formatCode>
                <c:ptCount val="21"/>
                <c:pt idx="0">
                  <c:v>134.4272926829268</c:v>
                </c:pt>
                <c:pt idx="1">
                  <c:v>135.52500000000001</c:v>
                </c:pt>
                <c:pt idx="2">
                  <c:v>136.886</c:v>
                </c:pt>
                <c:pt idx="3">
                  <c:v>136.93</c:v>
                </c:pt>
                <c:pt idx="4">
                  <c:v>134.727</c:v>
                </c:pt>
                <c:pt idx="5">
                  <c:v>136.60400000000001</c:v>
                </c:pt>
                <c:pt idx="6">
                  <c:v>139.80799999999999</c:v>
                </c:pt>
                <c:pt idx="7">
                  <c:v>144.50200000000001</c:v>
                </c:pt>
                <c:pt idx="8">
                  <c:v>150.613</c:v>
                </c:pt>
                <c:pt idx="9">
                  <c:v>157.79900000000001</c:v>
                </c:pt>
                <c:pt idx="10">
                  <c:v>164.387</c:v>
                </c:pt>
                <c:pt idx="11">
                  <c:v>170.70500000000001</c:v>
                </c:pt>
                <c:pt idx="12">
                  <c:v>175.04900000000001</c:v>
                </c:pt>
                <c:pt idx="13">
                  <c:v>176.57400000000001</c:v>
                </c:pt>
                <c:pt idx="14">
                  <c:v>176.41800000000001</c:v>
                </c:pt>
                <c:pt idx="15">
                  <c:v>174.05799999999999</c:v>
                </c:pt>
                <c:pt idx="16">
                  <c:v>174.333</c:v>
                </c:pt>
                <c:pt idx="17">
                  <c:v>174.77199999999999</c:v>
                </c:pt>
                <c:pt idx="18">
                  <c:v>175.54</c:v>
                </c:pt>
                <c:pt idx="19">
                  <c:v>172.011</c:v>
                </c:pt>
                <c:pt idx="20">
                  <c:v>173.62799999999999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A-4C9C-ADB7-5502ADDC44AE}"/>
            </c:ext>
          </c:extLst>
        </c:ser>
        <c:ser>
          <c:idx val="1"/>
          <c:order val="1"/>
          <c:tx>
            <c:strRef>
              <c:f>Grafy!$C$7</c:f>
              <c:strCache>
                <c:ptCount val="1"/>
                <c:pt idx="0">
                  <c:v> základní školy
 Basic schools</c:v>
                </c:pt>
              </c:strCache>
            </c:strRef>
          </c:tx>
          <c:spPr>
            <a:ln w="22225" cap="rnd">
              <a:solidFill>
                <a:srgbClr val="FF9933"/>
              </a:solidFill>
              <a:round/>
            </a:ln>
            <a:effectLst/>
          </c:spPr>
          <c:marker>
            <c:symbol val="none"/>
          </c:marker>
          <c:cat>
            <c:strRef>
              <c:f>Grafy!$A$9:$A$29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Grafy!$C$9:$C$29</c:f>
              <c:numCache>
                <c:formatCode>0.0</c:formatCode>
                <c:ptCount val="21"/>
                <c:pt idx="0">
                  <c:v>518.46799999999996</c:v>
                </c:pt>
                <c:pt idx="1">
                  <c:v>501.38499999999999</c:v>
                </c:pt>
                <c:pt idx="2">
                  <c:v>482.36099999999999</c:v>
                </c:pt>
                <c:pt idx="3">
                  <c:v>462.983</c:v>
                </c:pt>
                <c:pt idx="4">
                  <c:v>442.20600000000002</c:v>
                </c:pt>
                <c:pt idx="5">
                  <c:v>422.041</c:v>
                </c:pt>
                <c:pt idx="6">
                  <c:v>406.77600000000001</c:v>
                </c:pt>
                <c:pt idx="7">
                  <c:v>392.745</c:v>
                </c:pt>
                <c:pt idx="8">
                  <c:v>382.74799999999999</c:v>
                </c:pt>
                <c:pt idx="9">
                  <c:v>381.02800000000002</c:v>
                </c:pt>
                <c:pt idx="10">
                  <c:v>384.21199999999999</c:v>
                </c:pt>
                <c:pt idx="11">
                  <c:v>391.11500000000001</c:v>
                </c:pt>
                <c:pt idx="12">
                  <c:v>400.89400000000001</c:v>
                </c:pt>
                <c:pt idx="13">
                  <c:v>414.33100000000002</c:v>
                </c:pt>
                <c:pt idx="14">
                  <c:v>427.435</c:v>
                </c:pt>
                <c:pt idx="15">
                  <c:v>440.24</c:v>
                </c:pt>
                <c:pt idx="16">
                  <c:v>449.654</c:v>
                </c:pt>
                <c:pt idx="17">
                  <c:v>456.75700000000001</c:v>
                </c:pt>
                <c:pt idx="18">
                  <c:v>462.90300000000002</c:v>
                </c:pt>
                <c:pt idx="19">
                  <c:v>467.608</c:v>
                </c:pt>
                <c:pt idx="20">
                  <c:v>469.05500000000001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A-4C9C-ADB7-5502ADDC44AE}"/>
            </c:ext>
          </c:extLst>
        </c:ser>
        <c:ser>
          <c:idx val="2"/>
          <c:order val="2"/>
          <c:tx>
            <c:strRef>
              <c:f>Grafy!$D$7</c:f>
              <c:strCache>
                <c:ptCount val="1"/>
                <c:pt idx="0">
                  <c:v> střední školy
 Secondary schools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Grafy!$A$9:$A$29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Grafy!$D$9:$D$29</c:f>
              <c:numCache>
                <c:formatCode>0.0</c:formatCode>
                <c:ptCount val="21"/>
                <c:pt idx="0">
                  <c:v>280.12</c:v>
                </c:pt>
                <c:pt idx="1">
                  <c:v>282.46499999999997</c:v>
                </c:pt>
                <c:pt idx="2">
                  <c:v>284.45299999999997</c:v>
                </c:pt>
                <c:pt idx="3">
                  <c:v>287.38299999999998</c:v>
                </c:pt>
                <c:pt idx="4">
                  <c:v>287.26299999999998</c:v>
                </c:pt>
                <c:pt idx="5">
                  <c:v>287.185</c:v>
                </c:pt>
                <c:pt idx="6">
                  <c:v>283.399</c:v>
                </c:pt>
                <c:pt idx="7">
                  <c:v>281.52699999999999</c:v>
                </c:pt>
                <c:pt idx="8">
                  <c:v>275.82900000000001</c:v>
                </c:pt>
                <c:pt idx="9">
                  <c:v>262.88900000000001</c:v>
                </c:pt>
                <c:pt idx="10">
                  <c:v>247.40199999999999</c:v>
                </c:pt>
                <c:pt idx="11">
                  <c:v>232.209</c:v>
                </c:pt>
                <c:pt idx="12">
                  <c:v>220.83</c:v>
                </c:pt>
                <c:pt idx="13">
                  <c:v>214.988</c:v>
                </c:pt>
                <c:pt idx="14">
                  <c:v>210.875</c:v>
                </c:pt>
                <c:pt idx="15">
                  <c:v>209.63200000000001</c:v>
                </c:pt>
                <c:pt idx="16">
                  <c:v>208.05699999999999</c:v>
                </c:pt>
                <c:pt idx="17">
                  <c:v>208.30799999999999</c:v>
                </c:pt>
                <c:pt idx="18">
                  <c:v>209.80699999999999</c:v>
                </c:pt>
                <c:pt idx="19">
                  <c:v>214.51400000000001</c:v>
                </c:pt>
                <c:pt idx="20">
                  <c:v>220.87700000000001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A-4C9C-ADB7-5502ADDC4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8063940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osob   </a:t>
                </a:r>
                <a:r>
                  <a:rPr lang="cs-CZ" i="1"/>
                  <a:t>Persons (thous.)</a:t>
                </a:r>
              </a:p>
            </c:rich>
          </c:tx>
          <c:layout>
            <c:manualLayout>
              <c:xMode val="edge"/>
              <c:yMode val="edge"/>
              <c:x val="3.971572518952372E-3"/>
              <c:y val="4.397660378517121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10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2023022984195934E-2"/>
          <c:y val="0.86274630526531948"/>
          <c:w val="0.89680083575079428"/>
          <c:h val="0.10947596638571726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61028147343634E-2"/>
          <c:y val="3.8098571011956843E-2"/>
          <c:w val="0.38810899857030068"/>
          <c:h val="0.51372240234676547"/>
        </c:manualLayout>
      </c:layout>
      <c:lineChart>
        <c:grouping val="standard"/>
        <c:varyColors val="0"/>
        <c:ser>
          <c:idx val="0"/>
          <c:order val="0"/>
          <c:tx>
            <c:strRef>
              <c:f>Grafy!$B$220</c:f>
              <c:strCache>
                <c:ptCount val="1"/>
                <c:pt idx="0">
                  <c:v>odborné s maturitní zkouškou
Secondary vocational education 
with A-level examination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Grafy!$A$221:$A$236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Grafy!$B$221:$B$236</c:f>
              <c:numCache>
                <c:formatCode>0.0</c:formatCode>
                <c:ptCount val="16"/>
                <c:pt idx="0">
                  <c:v>29.942</c:v>
                </c:pt>
                <c:pt idx="1">
                  <c:v>29.859000000000002</c:v>
                </c:pt>
                <c:pt idx="2">
                  <c:v>29.312000000000001</c:v>
                </c:pt>
                <c:pt idx="3">
                  <c:v>29.277999999999999</c:v>
                </c:pt>
                <c:pt idx="4">
                  <c:v>28.036999999999999</c:v>
                </c:pt>
                <c:pt idx="5">
                  <c:v>24.638999999999999</c:v>
                </c:pt>
                <c:pt idx="6">
                  <c:v>24.856999999999999</c:v>
                </c:pt>
                <c:pt idx="7">
                  <c:v>24.521999999999998</c:v>
                </c:pt>
                <c:pt idx="8">
                  <c:v>20.501999999999999</c:v>
                </c:pt>
                <c:pt idx="9">
                  <c:v>19.291</c:v>
                </c:pt>
                <c:pt idx="10">
                  <c:v>17.556999999999999</c:v>
                </c:pt>
                <c:pt idx="11">
                  <c:v>17.637</c:v>
                </c:pt>
                <c:pt idx="12">
                  <c:v>17.308</c:v>
                </c:pt>
                <c:pt idx="13">
                  <c:v>17.885000000000002</c:v>
                </c:pt>
                <c:pt idx="14">
                  <c:v>19.074000000000002</c:v>
                </c:pt>
                <c:pt idx="15">
                  <c:v>21.721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D-467B-AD2D-E588617D1DE8}"/>
            </c:ext>
          </c:extLst>
        </c:ser>
        <c:ser>
          <c:idx val="1"/>
          <c:order val="1"/>
          <c:tx>
            <c:strRef>
              <c:f>Grafy!$C$220</c:f>
              <c:strCache>
                <c:ptCount val="1"/>
                <c:pt idx="0">
                  <c:v>všeobecné s maturitní zkouškou (gymnázia)
Secondary general education 
with A-level examination (grammar schools)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Grafy!$A$221:$A$236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Grafy!$C$221:$C$236</c:f>
              <c:numCache>
                <c:formatCode>0.0</c:formatCode>
                <c:ptCount val="16"/>
                <c:pt idx="0">
                  <c:v>14.978999999999999</c:v>
                </c:pt>
                <c:pt idx="1">
                  <c:v>14.926</c:v>
                </c:pt>
                <c:pt idx="2">
                  <c:v>14.991</c:v>
                </c:pt>
                <c:pt idx="3">
                  <c:v>15</c:v>
                </c:pt>
                <c:pt idx="4">
                  <c:v>14.932</c:v>
                </c:pt>
                <c:pt idx="5">
                  <c:v>14.484</c:v>
                </c:pt>
                <c:pt idx="6">
                  <c:v>14.704000000000001</c:v>
                </c:pt>
                <c:pt idx="7">
                  <c:v>13.666</c:v>
                </c:pt>
                <c:pt idx="8">
                  <c:v>12.539</c:v>
                </c:pt>
                <c:pt idx="9">
                  <c:v>12.241</c:v>
                </c:pt>
                <c:pt idx="10">
                  <c:v>12.103999999999999</c:v>
                </c:pt>
                <c:pt idx="11">
                  <c:v>12.295999999999999</c:v>
                </c:pt>
                <c:pt idx="12">
                  <c:v>11.952</c:v>
                </c:pt>
                <c:pt idx="13">
                  <c:v>12.446999999999999</c:v>
                </c:pt>
                <c:pt idx="14">
                  <c:v>12.569000000000001</c:v>
                </c:pt>
                <c:pt idx="15">
                  <c:v>12.569000000000001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D-467B-AD2D-E588617D1DE8}"/>
            </c:ext>
          </c:extLst>
        </c:ser>
        <c:ser>
          <c:idx val="2"/>
          <c:order val="2"/>
          <c:tx>
            <c:strRef>
              <c:f>Grafy!$D$220</c:f>
              <c:strCache>
                <c:ptCount val="1"/>
                <c:pt idx="0">
                  <c:v>odborné s výučním listem
Secondary education 
with apprenticeship certificate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Grafy!$A$221:$A$236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Grafy!$D$221:$D$236</c:f>
              <c:numCache>
                <c:formatCode>0.0</c:formatCode>
                <c:ptCount val="16"/>
                <c:pt idx="0">
                  <c:v>13.808999999999999</c:v>
                </c:pt>
                <c:pt idx="1">
                  <c:v>13.047000000000001</c:v>
                </c:pt>
                <c:pt idx="2">
                  <c:v>11.989000000000001</c:v>
                </c:pt>
                <c:pt idx="3">
                  <c:v>11.262</c:v>
                </c:pt>
                <c:pt idx="4">
                  <c:v>9.6340000000000003</c:v>
                </c:pt>
                <c:pt idx="5">
                  <c:v>9.6460000000000008</c:v>
                </c:pt>
                <c:pt idx="6">
                  <c:v>9.1379999999999999</c:v>
                </c:pt>
                <c:pt idx="7">
                  <c:v>8.2780000000000005</c:v>
                </c:pt>
                <c:pt idx="8">
                  <c:v>8.2330000000000005</c:v>
                </c:pt>
                <c:pt idx="9">
                  <c:v>7.8109999999999999</c:v>
                </c:pt>
                <c:pt idx="10">
                  <c:v>7.38</c:v>
                </c:pt>
                <c:pt idx="11">
                  <c:v>7.7519999999999998</c:v>
                </c:pt>
                <c:pt idx="12">
                  <c:v>7.4009999999999998</c:v>
                </c:pt>
                <c:pt idx="13">
                  <c:v>7.0439999999999996</c:v>
                </c:pt>
                <c:pt idx="14">
                  <c:v>7.7510000000000003</c:v>
                </c:pt>
                <c:pt idx="15">
                  <c:v>8.0879999999999992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D-467B-AD2D-E588617D1DE8}"/>
            </c:ext>
          </c:extLst>
        </c:ser>
        <c:ser>
          <c:idx val="3"/>
          <c:order val="3"/>
          <c:tx>
            <c:strRef>
              <c:f>Grafy!$E$220</c:f>
              <c:strCache>
                <c:ptCount val="1"/>
                <c:pt idx="0">
                  <c:v> nástavbové studium
 Follow-up courses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Grafy!$A$221:$A$236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Grafy!$E$221:$E$236</c:f>
              <c:numCache>
                <c:formatCode>0.0</c:formatCode>
                <c:ptCount val="16"/>
                <c:pt idx="0">
                  <c:v>6.1920000000000002</c:v>
                </c:pt>
                <c:pt idx="1">
                  <c:v>6.2939999999999996</c:v>
                </c:pt>
                <c:pt idx="2">
                  <c:v>5.4829999999999997</c:v>
                </c:pt>
                <c:pt idx="3">
                  <c:v>5.8330000000000002</c:v>
                </c:pt>
                <c:pt idx="4">
                  <c:v>5.6539999999999999</c:v>
                </c:pt>
                <c:pt idx="5">
                  <c:v>4.1870000000000003</c:v>
                </c:pt>
                <c:pt idx="6">
                  <c:v>3.5169999999999999</c:v>
                </c:pt>
                <c:pt idx="7">
                  <c:v>3.2069999999999999</c:v>
                </c:pt>
                <c:pt idx="8">
                  <c:v>2.327</c:v>
                </c:pt>
                <c:pt idx="9">
                  <c:v>1.5369999999999999</c:v>
                </c:pt>
                <c:pt idx="10">
                  <c:v>1.2689999999999999</c:v>
                </c:pt>
                <c:pt idx="11">
                  <c:v>1.1240000000000001</c:v>
                </c:pt>
                <c:pt idx="12">
                  <c:v>1.0109999999999999</c:v>
                </c:pt>
                <c:pt idx="13">
                  <c:v>1.111</c:v>
                </c:pt>
                <c:pt idx="14">
                  <c:v>1.1519999999999999</c:v>
                </c:pt>
                <c:pt idx="15">
                  <c:v>1.407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8D-467B-AD2D-E588617D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1A21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osob </a:t>
                </a:r>
                <a:r>
                  <a:rPr lang="cs-CZ"/>
                  <a:t> </a:t>
                </a:r>
                <a:r>
                  <a:rPr lang="cs-CZ" i="1"/>
                  <a:t>Persons (thous.)</a:t>
                </a:r>
              </a:p>
            </c:rich>
          </c:tx>
          <c:layout>
            <c:manualLayout>
              <c:xMode val="edge"/>
              <c:yMode val="edge"/>
              <c:x val="1.0481104496084331E-2"/>
              <c:y val="0.10003862129846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1A210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5"/>
        <c:minorUnit val="1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0140103176758085E-2"/>
          <c:y val="0.70794057605544403"/>
          <c:w val="0.86963800317039563"/>
          <c:h val="0.2548460364023124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56214296742322E-2"/>
          <c:y val="3.0535258922018634E-2"/>
          <c:w val="0.89711867331462458"/>
          <c:h val="0.76121055982164598"/>
        </c:manualLayout>
      </c:layout>
      <c:lineChart>
        <c:grouping val="standard"/>
        <c:varyColors val="0"/>
        <c:ser>
          <c:idx val="0"/>
          <c:order val="0"/>
          <c:tx>
            <c:strRef>
              <c:f>Grafy!$B$239</c:f>
              <c:strCache>
                <c:ptCount val="1"/>
                <c:pt idx="0">
                  <c:v>odborné s maturitní zkouškou
Secondary vocational education 
with A-level examination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Grafy!$A$240:$A$255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Grafy!$B$240:$B$255</c:f>
              <c:numCache>
                <c:formatCode>0.0</c:formatCode>
                <c:ptCount val="16"/>
                <c:pt idx="0">
                  <c:v>24.616</c:v>
                </c:pt>
                <c:pt idx="1">
                  <c:v>25.07</c:v>
                </c:pt>
                <c:pt idx="2">
                  <c:v>24.774000000000001</c:v>
                </c:pt>
                <c:pt idx="3">
                  <c:v>24.341000000000001</c:v>
                </c:pt>
                <c:pt idx="4">
                  <c:v>23.838999999999999</c:v>
                </c:pt>
                <c:pt idx="5">
                  <c:v>22.823</c:v>
                </c:pt>
                <c:pt idx="6">
                  <c:v>21.620999999999999</c:v>
                </c:pt>
                <c:pt idx="7">
                  <c:v>21.082999999999998</c:v>
                </c:pt>
                <c:pt idx="8">
                  <c:v>17.994</c:v>
                </c:pt>
                <c:pt idx="9">
                  <c:v>16.177</c:v>
                </c:pt>
                <c:pt idx="10">
                  <c:v>14.87</c:v>
                </c:pt>
                <c:pt idx="11">
                  <c:v>14.917</c:v>
                </c:pt>
                <c:pt idx="12">
                  <c:v>15.343</c:v>
                </c:pt>
                <c:pt idx="13">
                  <c:v>16</c:v>
                </c:pt>
                <c:pt idx="14">
                  <c:v>17.382000000000001</c:v>
                </c:pt>
                <c:pt idx="15">
                  <c:v>18.978000000000002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9C0-92A6-1F0C741ED2D6}"/>
            </c:ext>
          </c:extLst>
        </c:ser>
        <c:ser>
          <c:idx val="1"/>
          <c:order val="1"/>
          <c:tx>
            <c:strRef>
              <c:f>Grafy!$C$239</c:f>
              <c:strCache>
                <c:ptCount val="1"/>
                <c:pt idx="0">
                  <c:v>všeobecné s maturitní zkouškou (gymnázia)
Secondary general education 
with A-level examination (grammar schools)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Grafy!$A$240:$A$255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Grafy!$C$240:$C$255</c:f>
              <c:numCache>
                <c:formatCode>0.0</c:formatCode>
                <c:ptCount val="16"/>
                <c:pt idx="0">
                  <c:v>9.1809999999999992</c:v>
                </c:pt>
                <c:pt idx="1">
                  <c:v>9.4250000000000007</c:v>
                </c:pt>
                <c:pt idx="2">
                  <c:v>9.4540000000000006</c:v>
                </c:pt>
                <c:pt idx="3">
                  <c:v>9.7010000000000005</c:v>
                </c:pt>
                <c:pt idx="4">
                  <c:v>9.4489999999999998</c:v>
                </c:pt>
                <c:pt idx="5">
                  <c:v>9.5259999999999998</c:v>
                </c:pt>
                <c:pt idx="6">
                  <c:v>9.26</c:v>
                </c:pt>
                <c:pt idx="7">
                  <c:v>9.11</c:v>
                </c:pt>
                <c:pt idx="8">
                  <c:v>8.7050000000000001</c:v>
                </c:pt>
                <c:pt idx="9">
                  <c:v>8.35</c:v>
                </c:pt>
                <c:pt idx="10">
                  <c:v>8.1750000000000007</c:v>
                </c:pt>
                <c:pt idx="11">
                  <c:v>8.17</c:v>
                </c:pt>
                <c:pt idx="12">
                  <c:v>8.3949999999999996</c:v>
                </c:pt>
                <c:pt idx="13">
                  <c:v>8.5909999999999993</c:v>
                </c:pt>
                <c:pt idx="14">
                  <c:v>8.7050000000000001</c:v>
                </c:pt>
                <c:pt idx="15">
                  <c:v>8.7050000000000001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9C0-92A6-1F0C741ED2D6}"/>
            </c:ext>
          </c:extLst>
        </c:ser>
        <c:ser>
          <c:idx val="2"/>
          <c:order val="2"/>
          <c:tx>
            <c:strRef>
              <c:f>Grafy!$D$239</c:f>
              <c:strCache>
                <c:ptCount val="1"/>
                <c:pt idx="0">
                  <c:v>odborné s výučním listem
Secondary education 
with apprenticeship certificate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Grafy!$A$240:$A$255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Grafy!$D$240:$D$255</c:f>
              <c:numCache>
                <c:formatCode>0.0</c:formatCode>
                <c:ptCount val="16"/>
                <c:pt idx="0">
                  <c:v>25.193999999999999</c:v>
                </c:pt>
                <c:pt idx="1">
                  <c:v>23.248000000000001</c:v>
                </c:pt>
                <c:pt idx="2">
                  <c:v>22.013999999999999</c:v>
                </c:pt>
                <c:pt idx="3">
                  <c:v>20.29</c:v>
                </c:pt>
                <c:pt idx="4">
                  <c:v>18.247</c:v>
                </c:pt>
                <c:pt idx="5">
                  <c:v>18.847000000000001</c:v>
                </c:pt>
                <c:pt idx="6">
                  <c:v>18.847000000000001</c:v>
                </c:pt>
                <c:pt idx="7">
                  <c:v>17.155000000000001</c:v>
                </c:pt>
                <c:pt idx="8">
                  <c:v>16.456</c:v>
                </c:pt>
                <c:pt idx="9">
                  <c:v>15.831</c:v>
                </c:pt>
                <c:pt idx="10">
                  <c:v>14.715</c:v>
                </c:pt>
                <c:pt idx="11">
                  <c:v>14.492000000000001</c:v>
                </c:pt>
                <c:pt idx="12">
                  <c:v>14.516</c:v>
                </c:pt>
                <c:pt idx="13">
                  <c:v>14.287000000000001</c:v>
                </c:pt>
                <c:pt idx="14">
                  <c:v>15.489000000000001</c:v>
                </c:pt>
                <c:pt idx="15">
                  <c:v>15.92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8-49C0-92A6-1F0C741ED2D6}"/>
            </c:ext>
          </c:extLst>
        </c:ser>
        <c:ser>
          <c:idx val="3"/>
          <c:order val="3"/>
          <c:tx>
            <c:strRef>
              <c:f>Grafy!$E$239</c:f>
              <c:strCache>
                <c:ptCount val="1"/>
                <c:pt idx="0">
                  <c:v> nástavbové studium
 Follow-up courses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Grafy!$A$240:$A$255</c:f>
              <c:strCache>
                <c:ptCount val="16"/>
                <c:pt idx="0">
                  <c:v>2005/
2006</c:v>
                </c:pt>
                <c:pt idx="1">
                  <c:v>2006/
2007</c:v>
                </c:pt>
                <c:pt idx="2">
                  <c:v>2007/
2008</c:v>
                </c:pt>
                <c:pt idx="3">
                  <c:v>2008/
2009</c:v>
                </c:pt>
                <c:pt idx="4">
                  <c:v>2009/
2010</c:v>
                </c:pt>
                <c:pt idx="5">
                  <c:v>2010/
2011</c:v>
                </c:pt>
                <c:pt idx="6">
                  <c:v>2011/
2012</c:v>
                </c:pt>
                <c:pt idx="7">
                  <c:v>2012/
2013</c:v>
                </c:pt>
                <c:pt idx="8">
                  <c:v>2013/
2014</c:v>
                </c:pt>
                <c:pt idx="9">
                  <c:v>2014/
2015</c:v>
                </c:pt>
                <c:pt idx="10">
                  <c:v>2015/
2016</c:v>
                </c:pt>
                <c:pt idx="11">
                  <c:v>2016/
2017</c:v>
                </c:pt>
                <c:pt idx="12">
                  <c:v>2017/
2018</c:v>
                </c:pt>
                <c:pt idx="13">
                  <c:v>2018/
2019</c:v>
                </c:pt>
                <c:pt idx="14">
                  <c:v>2019/
2020</c:v>
                </c:pt>
                <c:pt idx="15">
                  <c:v>2020/
2021</c:v>
                </c:pt>
              </c:strCache>
            </c:strRef>
          </c:cat>
          <c:val>
            <c:numRef>
              <c:f>Grafy!$E$240:$E$255</c:f>
              <c:numCache>
                <c:formatCode>0.0</c:formatCode>
                <c:ptCount val="16"/>
                <c:pt idx="0">
                  <c:v>7.99</c:v>
                </c:pt>
                <c:pt idx="1">
                  <c:v>7.7370000000000001</c:v>
                </c:pt>
                <c:pt idx="2">
                  <c:v>6.86</c:v>
                </c:pt>
                <c:pt idx="3">
                  <c:v>6.9059999999999997</c:v>
                </c:pt>
                <c:pt idx="4">
                  <c:v>6.1559999999999997</c:v>
                </c:pt>
                <c:pt idx="5">
                  <c:v>4.7859999999999996</c:v>
                </c:pt>
                <c:pt idx="6">
                  <c:v>4.2220000000000004</c:v>
                </c:pt>
                <c:pt idx="7">
                  <c:v>3.456</c:v>
                </c:pt>
                <c:pt idx="8">
                  <c:v>2.7349999999999999</c:v>
                </c:pt>
                <c:pt idx="9">
                  <c:v>2.0009999999999999</c:v>
                </c:pt>
                <c:pt idx="10">
                  <c:v>1.67</c:v>
                </c:pt>
                <c:pt idx="11">
                  <c:v>1.6</c:v>
                </c:pt>
                <c:pt idx="12">
                  <c:v>1.512</c:v>
                </c:pt>
                <c:pt idx="13">
                  <c:v>1.466</c:v>
                </c:pt>
                <c:pt idx="14">
                  <c:v>1.647</c:v>
                </c:pt>
                <c:pt idx="15">
                  <c:v>1.9430000000000001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A8-49C0-92A6-1F0C741ED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5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43508950039697"/>
          <c:y val="1.1823336897702602E-2"/>
          <c:w val="0.56069723987124431"/>
          <c:h val="0.68529686875560303"/>
        </c:manualLayout>
      </c:layout>
      <c:doughnutChart>
        <c:varyColors val="1"/>
        <c:ser>
          <c:idx val="0"/>
          <c:order val="0"/>
          <c:tx>
            <c:strRef>
              <c:f>Grafy!$B$262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1-419C-A3A3-CFD9B9445A7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91-419C-A3A3-CFD9B9445A7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91-419C-A3A3-CFD9B9445A7C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91-419C-A3A3-CFD9B9445A7C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1-419C-A3A3-CFD9B9445A7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1-419C-A3A3-CFD9B9445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Grafy!$A$263:$A$266</c:f>
              <c:strCache>
                <c:ptCount val="4"/>
                <c:pt idx="0">
                  <c:v> Kuchařka, servírka
 Cook, waitress</c:v>
                </c:pt>
                <c:pt idx="1">
                  <c:v> Kadeřnice
 Hairdresser</c:v>
                </c:pt>
                <c:pt idx="2">
                  <c:v> Cukrářka
 Confectioner</c:v>
                </c:pt>
                <c:pt idx="3">
                  <c:v> ostatní
 other</c:v>
                </c:pt>
              </c:strCache>
            </c:strRef>
          </c:cat>
          <c:val>
            <c:numRef>
              <c:f>Grafy!$B$263:$B$266</c:f>
              <c:numCache>
                <c:formatCode>#,##0</c:formatCode>
                <c:ptCount val="4"/>
                <c:pt idx="0">
                  <c:v>7353</c:v>
                </c:pt>
                <c:pt idx="1">
                  <c:v>6016</c:v>
                </c:pt>
                <c:pt idx="2">
                  <c:v>4500</c:v>
                </c:pt>
                <c:pt idx="3">
                  <c:v>13978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91-419C-A3A3-CFD9B9445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6346219700034"/>
          <c:y val="0.73137833079507042"/>
          <c:w val="0.7911069132048032"/>
          <c:h val="0.24977933313891318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32713840062923"/>
          <c:y val="2.2077865266841645E-2"/>
          <c:w val="0.56212695635267818"/>
          <c:h val="0.66514651740398723"/>
        </c:manualLayout>
      </c:layout>
      <c:doughnutChart>
        <c:varyColors val="1"/>
        <c:ser>
          <c:idx val="0"/>
          <c:order val="0"/>
          <c:tx>
            <c:strRef>
              <c:f>Grafy!$B$270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F-4969-8AA7-74FA879FAF0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FF-4969-8AA7-74FA879FAF00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FF-4969-8AA7-74FA879FAF00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F-4969-8AA7-74FA879FAF00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F-4969-8AA7-74FA879FAF00}"/>
                </c:ext>
              </c:extLst>
            </c:dLbl>
            <c:dLbl>
              <c:idx val="3"/>
              <c:layout>
                <c:manualLayout>
                  <c:x val="-2.244668911335582E-2"/>
                  <c:y val="-0.14873844202756095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F-4969-8AA7-74FA879FA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Grafy!$A$271:$A$274</c:f>
              <c:strCache>
                <c:ptCount val="4"/>
                <c:pt idx="0">
                  <c:v> Automechanik
 Car mechanic</c:v>
                </c:pt>
                <c:pt idx="1">
                  <c:v> Elektrikář
 Electrician</c:v>
                </c:pt>
                <c:pt idx="2">
                  <c:v> Kuchař, číšník
 Cook, waiter</c:v>
                </c:pt>
                <c:pt idx="3">
                  <c:v> ostatní
 other</c:v>
                </c:pt>
              </c:strCache>
            </c:strRef>
          </c:cat>
          <c:val>
            <c:numRef>
              <c:f>Grafy!$B$271:$B$274</c:f>
              <c:numCache>
                <c:formatCode>#,##0</c:formatCode>
                <c:ptCount val="4"/>
                <c:pt idx="0">
                  <c:v>8107</c:v>
                </c:pt>
                <c:pt idx="1">
                  <c:v>7410</c:v>
                </c:pt>
                <c:pt idx="2">
                  <c:v>5967</c:v>
                </c:pt>
                <c:pt idx="3">
                  <c:v>37925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FF-4969-8AA7-74FA879FA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9244094488189"/>
          <c:y val="0.72988120165268666"/>
          <c:w val="0.78124374453193346"/>
          <c:h val="0.25008177268114845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4655884755287"/>
          <c:y val="1.5683498278311545E-2"/>
          <c:w val="0.51079614292483433"/>
          <c:h val="0.70617027710245894"/>
        </c:manualLayout>
      </c:layout>
      <c:doughnutChart>
        <c:varyColors val="1"/>
        <c:ser>
          <c:idx val="0"/>
          <c:order val="0"/>
          <c:tx>
            <c:strRef>
              <c:f>Grafy!$B$282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B-4B08-B035-C539E957E4C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9B-4B08-B035-C539E957E4C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9B-4B08-B035-C539E957E4CC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B-4B08-B035-C539E957E4CC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B-4B08-B035-C539E957E4CC}"/>
                </c:ext>
              </c:extLst>
            </c:dLbl>
            <c:dLbl>
              <c:idx val="3"/>
              <c:layout>
                <c:manualLayout>
                  <c:x val="-4.4444413337243506E-3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B-4B08-B035-C539E957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Grafy!$A$283:$A$286</c:f>
              <c:strCache>
                <c:ptCount val="4"/>
                <c:pt idx="0">
                  <c:v> Kuchařka, servírka
 Cook, waitress</c:v>
                </c:pt>
                <c:pt idx="1">
                  <c:v> Kadeřnice
 Hairdresser</c:v>
                </c:pt>
                <c:pt idx="2">
                  <c:v> Cukrářka
 Confectioner</c:v>
                </c:pt>
                <c:pt idx="3">
                  <c:v> ostatní
 other</c:v>
                </c:pt>
              </c:strCache>
            </c:strRef>
          </c:cat>
          <c:val>
            <c:numRef>
              <c:f>Grafy!$B$283:$B$286</c:f>
              <c:numCache>
                <c:formatCode>#,##0</c:formatCode>
                <c:ptCount val="4"/>
                <c:pt idx="0">
                  <c:v>1890</c:v>
                </c:pt>
                <c:pt idx="1">
                  <c:v>1548</c:v>
                </c:pt>
                <c:pt idx="2">
                  <c:v>1117</c:v>
                </c:pt>
                <c:pt idx="3">
                  <c:v>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9B-4B08-B035-C539E957E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698088249745663"/>
          <c:y val="0.74234380958790402"/>
          <c:w val="0.80830534273430976"/>
          <c:h val="0.24058640105884199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3999965120638"/>
          <c:y val="1.8936646680632812E-2"/>
          <c:w val="0.50600012207776357"/>
          <c:h val="0.70187147664839156"/>
        </c:manualLayout>
      </c:layout>
      <c:doughnutChart>
        <c:varyColors val="1"/>
        <c:ser>
          <c:idx val="0"/>
          <c:order val="0"/>
          <c:tx>
            <c:strRef>
              <c:f>Grafy!$B$290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6-4AF4-B0AB-9F249B619E2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C6-4AF4-B0AB-9F249B619E21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C6-4AF4-B0AB-9F249B619E21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6-4AF4-B0AB-9F249B619E21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6-4AF4-B0AB-9F249B619E21}"/>
                </c:ext>
              </c:extLst>
            </c:dLbl>
            <c:dLbl>
              <c:idx val="3"/>
              <c:layout>
                <c:manualLayout>
                  <c:x val="-1.7718715393133997E-2"/>
                  <c:y val="-0.1262002743484224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6-4AF4-B0AB-9F249B619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Grafy!$A$291:$A$294</c:f>
              <c:strCache>
                <c:ptCount val="4"/>
                <c:pt idx="0">
                  <c:v> Elektrikář 
 Electrician</c:v>
                </c:pt>
                <c:pt idx="1">
                  <c:v> Automechanik
 Car mechanic</c:v>
                </c:pt>
                <c:pt idx="2">
                  <c:v> Kuchař, číšník
 Cook, waiter</c:v>
                </c:pt>
                <c:pt idx="3">
                  <c:v> ostatní
 other</c:v>
                </c:pt>
              </c:strCache>
            </c:strRef>
          </c:cat>
          <c:val>
            <c:numRef>
              <c:f>Grafy!$B$291:$B$294</c:f>
              <c:numCache>
                <c:formatCode>#,##0</c:formatCode>
                <c:ptCount val="4"/>
                <c:pt idx="0">
                  <c:v>2172</c:v>
                </c:pt>
                <c:pt idx="1">
                  <c:v>1985</c:v>
                </c:pt>
                <c:pt idx="2">
                  <c:v>1540</c:v>
                </c:pt>
                <c:pt idx="3">
                  <c:v>10223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C6-4AF4-B0AB-9F249B619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528793951652334E-2"/>
          <c:y val="0.74212281435835004"/>
          <c:w val="0.79339298425815907"/>
          <c:h val="0.24329973246097863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90902369598169"/>
          <c:y val="4.5688374173371023E-2"/>
          <c:w val="0.65360799970426231"/>
          <c:h val="0.67418187419949061"/>
        </c:manualLayout>
      </c:layout>
      <c:doughnutChart>
        <c:varyColors val="1"/>
        <c:ser>
          <c:idx val="0"/>
          <c:order val="0"/>
          <c:tx>
            <c:strRef>
              <c:f>Grafy!$B$302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51-4255-BE99-00C41751CD0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51-4255-BE99-00C41751CD08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51-4255-BE99-00C41751CD08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51-4255-BE99-00C41751CD08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1-4255-BE99-00C41751CD08}"/>
                </c:ext>
              </c:extLst>
            </c:dLbl>
            <c:dLbl>
              <c:idx val="3"/>
              <c:layout>
                <c:manualLayout>
                  <c:x val="-9.0395512396641269E-3"/>
                  <c:y val="-1.550387596899229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51-4255-BE99-00C41751C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Grafy!$A$303:$A$306</c:f>
              <c:strCache>
                <c:ptCount val="4"/>
                <c:pt idx="0">
                  <c:v> Ekonomika a podnikání / Business and administration</c:v>
                </c:pt>
                <c:pt idx="1">
                  <c:v> Ošetřovatelství / Nursing</c:v>
                </c:pt>
                <c:pt idx="2">
                  <c:v> Lyceum / Lyceum</c:v>
                </c:pt>
                <c:pt idx="3">
                  <c:v> ostatní / other</c:v>
                </c:pt>
              </c:strCache>
            </c:strRef>
          </c:cat>
          <c:val>
            <c:numRef>
              <c:f>Grafy!$B$303:$B$306</c:f>
              <c:numCache>
                <c:formatCode>#,##0</c:formatCode>
                <c:ptCount val="4"/>
                <c:pt idx="0">
                  <c:v>18746</c:v>
                </c:pt>
                <c:pt idx="1">
                  <c:v>12895</c:v>
                </c:pt>
                <c:pt idx="2">
                  <c:v>10648</c:v>
                </c:pt>
                <c:pt idx="3">
                  <c:v>63159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51-4255-BE99-00C41751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197740112994352E-3"/>
          <c:y val="0.72999125109361329"/>
          <c:w val="0.96836158192090394"/>
          <c:h val="0.26210584142098514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212311483573"/>
          <c:y val="3.9590325672298129E-2"/>
          <c:w val="0.61133858267716534"/>
          <c:h val="0.67854246942536434"/>
        </c:manualLayout>
      </c:layout>
      <c:doughnutChart>
        <c:varyColors val="1"/>
        <c:ser>
          <c:idx val="0"/>
          <c:order val="0"/>
          <c:tx>
            <c:strRef>
              <c:f>Grafy!$B$310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6-4DFB-90F4-D041A5A9CBF7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26-4DFB-90F4-D041A5A9CBF7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26-4DFB-90F4-D041A5A9CBF7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6-4DFB-90F4-D041A5A9CBF7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6-4DFB-90F4-D041A5A9CBF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6-4DFB-90F4-D041A5A9C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Grafy!$A$311:$A$314</c:f>
              <c:strCache>
                <c:ptCount val="4"/>
                <c:pt idx="0">
                  <c:v> Výpočetní technika / ICT</c:v>
                </c:pt>
                <c:pt idx="1">
                  <c:v> Elektrotechnika / Electrical engineering</c:v>
                </c:pt>
                <c:pt idx="2">
                  <c:v> Ekonomika a podnikání / Business and administration</c:v>
                </c:pt>
                <c:pt idx="3">
                  <c:v> ostatní / other</c:v>
                </c:pt>
              </c:strCache>
            </c:strRef>
          </c:cat>
          <c:val>
            <c:numRef>
              <c:f>Grafy!$B$311:$B$314</c:f>
              <c:numCache>
                <c:formatCode>#,##0</c:formatCode>
                <c:ptCount val="4"/>
                <c:pt idx="0">
                  <c:v>15691</c:v>
                </c:pt>
                <c:pt idx="1">
                  <c:v>13714</c:v>
                </c:pt>
                <c:pt idx="2">
                  <c:v>11565</c:v>
                </c:pt>
                <c:pt idx="3">
                  <c:v>57544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26-4DFB-90F4-D041A5A9C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86358288286053E-2"/>
          <c:y val="0.72580361612724686"/>
          <c:w val="0.87314853668369818"/>
          <c:h val="0.26376076247220753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57600762624442"/>
          <c:y val="2.2530262075449527E-2"/>
          <c:w val="0.589315629285869"/>
          <c:h val="0.62251672766256327"/>
        </c:manualLayout>
      </c:layout>
      <c:doughnutChart>
        <c:varyColors val="1"/>
        <c:ser>
          <c:idx val="0"/>
          <c:order val="0"/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8-47B0-95DC-10F49B91F26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8-47B0-95DC-10F49B91F26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B8-47B0-95DC-10F49B91F26A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8-47B0-95DC-10F49B91F26A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8-47B0-95DC-10F49B91F26A}"/>
                </c:ext>
              </c:extLst>
            </c:dLbl>
            <c:dLbl>
              <c:idx val="3"/>
              <c:layout>
                <c:manualLayout>
                  <c:x val="-1.3114749584011178E-2"/>
                  <c:y val="-5.633802816901412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8-47B0-95DC-10F49B91F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Grafy!$A$323:$A$326</c:f>
              <c:strCache>
                <c:ptCount val="4"/>
                <c:pt idx="0">
                  <c:v> Ekonomika a podnikání
 Business and administration</c:v>
                </c:pt>
                <c:pt idx="1">
                  <c:v>Ošetřovatelství
Nursing</c:v>
                </c:pt>
                <c:pt idx="2">
                  <c:v>Předškolní a mimoškolní pedagogika 
Pre-school and after-school teaching</c:v>
                </c:pt>
                <c:pt idx="3">
                  <c:v> ostatní / other</c:v>
                </c:pt>
              </c:strCache>
            </c:strRef>
          </c:cat>
          <c:val>
            <c:numRef>
              <c:f>Grafy!$B$323:$B$326</c:f>
              <c:numCache>
                <c:formatCode>#,##0</c:formatCode>
                <c:ptCount val="4"/>
                <c:pt idx="0">
                  <c:v>3851</c:v>
                </c:pt>
                <c:pt idx="1">
                  <c:v>2476</c:v>
                </c:pt>
                <c:pt idx="2">
                  <c:v>2452</c:v>
                </c:pt>
                <c:pt idx="3">
                  <c:v>12942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B8-47B0-95DC-10F49B91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873111099179271E-2"/>
          <c:y val="0.66292043718415783"/>
          <c:w val="0.92836627570565411"/>
          <c:h val="0.33200963685509466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95715353461612"/>
          <c:y val="3.0337542663363345E-2"/>
          <c:w val="0.61900123411725849"/>
          <c:h val="0.59157693226454955"/>
        </c:manualLayout>
      </c:layout>
      <c:doughnutChart>
        <c:varyColors val="1"/>
        <c:ser>
          <c:idx val="0"/>
          <c:order val="0"/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7-4361-A03C-755FAC57AD8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37-4361-A03C-755FAC57AD8F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37-4361-A03C-755FAC57AD8F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7-4361-A03C-755FAC57AD8F}"/>
              </c:ext>
            </c:extLst>
          </c:dPt>
          <c:dLbls>
            <c:dLbl>
              <c:idx val="1"/>
              <c:tx>
                <c:rich>
                  <a:bodyPr/>
                  <a:lstStyle/>
                  <a:p>
                    <a:fld id="{4C76D05D-3B10-401F-81FB-86DFE595E391}" type="VALUE">
                      <a:rPr lang="en-US"/>
                      <a:pPr/>
                      <a:t>[HODNOTA]</a:t>
                    </a:fld>
                    <a:r>
                      <a:rPr lang="en-US" baseline="0"/>
                      <a:t>
14%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037-4361-A03C-755FAC57AD8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7-4361-A03C-755FAC57AD8F}"/>
                </c:ext>
              </c:extLst>
            </c:dLbl>
            <c:dLbl>
              <c:idx val="3"/>
              <c:layout>
                <c:manualLayout>
                  <c:x val="-1.3377926421404682E-2"/>
                  <c:y val="-6.6193853427896021E-2"/>
                </c:manualLayout>
              </c:layout>
              <c:tx>
                <c:rich>
                  <a:bodyPr/>
                  <a:lstStyle/>
                  <a:p>
                    <a:fld id="{F3071070-FD9C-4A0D-88CC-C4F8A60C3AD0}" type="VALUE">
                      <a:rPr lang="en-US"/>
                      <a:pPr/>
                      <a:t>[HODNOTA]</a:t>
                    </a:fld>
                    <a:r>
                      <a:rPr lang="en-US" baseline="0"/>
                      <a:t>
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037-4361-A03C-755FAC57A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Grafy!$A$331:$A$334</c:f>
              <c:strCache>
                <c:ptCount val="4"/>
                <c:pt idx="0">
                  <c:v> Výpočetní technika
 ICT</c:v>
                </c:pt>
                <c:pt idx="1">
                  <c:v> Elektrotechnika
 Electrical engineering</c:v>
                </c:pt>
                <c:pt idx="2">
                  <c:v> Ekonomika a podnikání / 
 Business and administration</c:v>
                </c:pt>
                <c:pt idx="3">
                  <c:v> ostatní / other</c:v>
                </c:pt>
              </c:strCache>
            </c:strRef>
          </c:cat>
          <c:val>
            <c:numRef>
              <c:f>Grafy!$B$331:$B$334</c:f>
              <c:numCache>
                <c:formatCode>#,##0</c:formatCode>
                <c:ptCount val="4"/>
                <c:pt idx="0">
                  <c:v>2974</c:v>
                </c:pt>
                <c:pt idx="1">
                  <c:v>2580</c:v>
                </c:pt>
                <c:pt idx="2">
                  <c:v>2041</c:v>
                </c:pt>
                <c:pt idx="3">
                  <c:v>11383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37-4361-A03C-755FAC57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837339868940226E-2"/>
          <c:y val="0.6551958782929912"/>
          <c:w val="0.95678964878554063"/>
          <c:h val="0.3313361082389954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569942571075418E-2"/>
          <c:y val="4.3274799164536026E-2"/>
          <c:w val="0.89486011485784911"/>
          <c:h val="0.76015234972148793"/>
        </c:manualLayout>
      </c:layout>
      <c:lineChart>
        <c:grouping val="standard"/>
        <c:varyColors val="0"/>
        <c:ser>
          <c:idx val="0"/>
          <c:order val="0"/>
          <c:tx>
            <c:strRef>
              <c:f>Grafy!$B$33</c:f>
              <c:strCache>
                <c:ptCount val="1"/>
                <c:pt idx="0">
                  <c:v> mateřské školy
 Nursery schools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Grafy!$A$35:$A$55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Grafy!$B$35:$B$55</c:f>
              <c:numCache>
                <c:formatCode>0.0</c:formatCode>
                <c:ptCount val="21"/>
                <c:pt idx="0">
                  <c:v>148.21470731707319</c:v>
                </c:pt>
                <c:pt idx="1">
                  <c:v>149.42500000000001</c:v>
                </c:pt>
                <c:pt idx="2">
                  <c:v>149.45400000000001</c:v>
                </c:pt>
                <c:pt idx="3">
                  <c:v>149.30000000000001</c:v>
                </c:pt>
                <c:pt idx="4">
                  <c:v>147.45599999999999</c:v>
                </c:pt>
                <c:pt idx="5">
                  <c:v>148.815</c:v>
                </c:pt>
                <c:pt idx="6">
                  <c:v>151.386</c:v>
                </c:pt>
                <c:pt idx="7">
                  <c:v>157.11799999999999</c:v>
                </c:pt>
                <c:pt idx="8">
                  <c:v>163.39500000000001</c:v>
                </c:pt>
                <c:pt idx="9">
                  <c:v>170.81299999999999</c:v>
                </c:pt>
                <c:pt idx="10">
                  <c:v>178.13399999999999</c:v>
                </c:pt>
                <c:pt idx="11">
                  <c:v>183.63499999999999</c:v>
                </c:pt>
                <c:pt idx="12">
                  <c:v>188.51900000000001</c:v>
                </c:pt>
                <c:pt idx="13">
                  <c:v>191.029</c:v>
                </c:pt>
                <c:pt idx="14">
                  <c:v>190.94300000000001</c:v>
                </c:pt>
                <c:pt idx="15">
                  <c:v>188.595</c:v>
                </c:pt>
                <c:pt idx="16">
                  <c:v>188.423</c:v>
                </c:pt>
                <c:pt idx="17">
                  <c:v>189.00399999999999</c:v>
                </c:pt>
                <c:pt idx="18">
                  <c:v>189.369</c:v>
                </c:pt>
                <c:pt idx="19">
                  <c:v>185.58699999999999</c:v>
                </c:pt>
                <c:pt idx="20">
                  <c:v>186.86199999999999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1-48C6-B852-61B49133A88E}"/>
            </c:ext>
          </c:extLst>
        </c:ser>
        <c:ser>
          <c:idx val="1"/>
          <c:order val="1"/>
          <c:tx>
            <c:strRef>
              <c:f>Grafy!$C$33</c:f>
              <c:strCache>
                <c:ptCount val="1"/>
                <c:pt idx="0">
                  <c:v> základní školy
 Basic schools</c:v>
                </c:pt>
              </c:strCache>
            </c:strRef>
          </c:tx>
          <c:spPr>
            <a:ln w="22225" cap="rnd">
              <a:solidFill>
                <a:srgbClr val="FF9933"/>
              </a:solidFill>
              <a:round/>
            </a:ln>
            <a:effectLst/>
          </c:spPr>
          <c:marker>
            <c:symbol val="none"/>
          </c:marker>
          <c:cat>
            <c:strRef>
              <c:f>Grafy!$A$35:$A$55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Grafy!$C$35:$C$55</c:f>
              <c:numCache>
                <c:formatCode>0.0</c:formatCode>
                <c:ptCount val="21"/>
                <c:pt idx="0">
                  <c:v>553.38599999999997</c:v>
                </c:pt>
                <c:pt idx="1">
                  <c:v>535.98700000000008</c:v>
                </c:pt>
                <c:pt idx="2">
                  <c:v>516.37</c:v>
                </c:pt>
                <c:pt idx="3">
                  <c:v>495.87700000000001</c:v>
                </c:pt>
                <c:pt idx="4">
                  <c:v>474.36900000000003</c:v>
                </c:pt>
                <c:pt idx="5">
                  <c:v>454.47199999999998</c:v>
                </c:pt>
                <c:pt idx="6">
                  <c:v>438.08699999999999</c:v>
                </c:pt>
                <c:pt idx="7">
                  <c:v>423.27</c:v>
                </c:pt>
                <c:pt idx="8">
                  <c:v>411.71100000000001</c:v>
                </c:pt>
                <c:pt idx="9">
                  <c:v>408.45800000000003</c:v>
                </c:pt>
                <c:pt idx="10">
                  <c:v>410.43</c:v>
                </c:pt>
                <c:pt idx="11">
                  <c:v>416.83499999999998</c:v>
                </c:pt>
                <c:pt idx="12">
                  <c:v>426.76</c:v>
                </c:pt>
                <c:pt idx="13">
                  <c:v>439.80599999999998</c:v>
                </c:pt>
                <c:pt idx="14">
                  <c:v>452.81599999999997</c:v>
                </c:pt>
                <c:pt idx="15">
                  <c:v>465.94799999999998</c:v>
                </c:pt>
                <c:pt idx="16">
                  <c:v>476.45400000000001</c:v>
                </c:pt>
                <c:pt idx="17">
                  <c:v>484.17099999999999</c:v>
                </c:pt>
                <c:pt idx="18">
                  <c:v>490.04300000000001</c:v>
                </c:pt>
                <c:pt idx="19">
                  <c:v>494.74</c:v>
                </c:pt>
                <c:pt idx="20">
                  <c:v>495.51600000000002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1-48C6-B852-61B49133A88E}"/>
            </c:ext>
          </c:extLst>
        </c:ser>
        <c:ser>
          <c:idx val="2"/>
          <c:order val="2"/>
          <c:tx>
            <c:strRef>
              <c:f>Grafy!$D$33</c:f>
              <c:strCache>
                <c:ptCount val="1"/>
                <c:pt idx="0">
                  <c:v> střední školy
 Secondary schools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Grafy!$A$35:$A$55</c:f>
              <c:strCache>
                <c:ptCount val="21"/>
                <c:pt idx="0">
                  <c:v>2001/
2002</c:v>
                </c:pt>
                <c:pt idx="1">
                  <c:v>2002/
2003</c:v>
                </c:pt>
                <c:pt idx="2">
                  <c:v>2003/
2004</c:v>
                </c:pt>
                <c:pt idx="3">
                  <c:v>2004/
2005</c:v>
                </c:pt>
                <c:pt idx="4">
                  <c:v>2005/
2006</c:v>
                </c:pt>
                <c:pt idx="5">
                  <c:v>2006/
2007</c:v>
                </c:pt>
                <c:pt idx="6">
                  <c:v>2007/
2008</c:v>
                </c:pt>
                <c:pt idx="7">
                  <c:v>2008/
2009</c:v>
                </c:pt>
                <c:pt idx="8">
                  <c:v>2009/
2010</c:v>
                </c:pt>
                <c:pt idx="9">
                  <c:v>2010/
2011</c:v>
                </c:pt>
                <c:pt idx="10">
                  <c:v>2011/
2012</c:v>
                </c:pt>
                <c:pt idx="11">
                  <c:v>2012/
2013</c:v>
                </c:pt>
                <c:pt idx="12">
                  <c:v>2013/
2014</c:v>
                </c:pt>
                <c:pt idx="13">
                  <c:v>2014/
2015</c:v>
                </c:pt>
                <c:pt idx="14">
                  <c:v>2015/
2016</c:v>
                </c:pt>
                <c:pt idx="15">
                  <c:v>2016/
2017</c:v>
                </c:pt>
                <c:pt idx="16">
                  <c:v>2017/
2018</c:v>
                </c:pt>
                <c:pt idx="17">
                  <c:v>2018/
2019</c:v>
                </c:pt>
                <c:pt idx="18">
                  <c:v>2019/
2020</c:v>
                </c:pt>
                <c:pt idx="19">
                  <c:v>2020/
2021</c:v>
                </c:pt>
                <c:pt idx="20">
                  <c:v>2021/
2022</c:v>
                </c:pt>
              </c:strCache>
            </c:strRef>
          </c:cat>
          <c:val>
            <c:numRef>
              <c:f>Grafy!$D$35:$D$55</c:f>
              <c:numCache>
                <c:formatCode>0.0</c:formatCode>
                <c:ptCount val="21"/>
                <c:pt idx="0">
                  <c:v>283.31700000000001</c:v>
                </c:pt>
                <c:pt idx="1">
                  <c:v>287.36500000000001</c:v>
                </c:pt>
                <c:pt idx="2">
                  <c:v>292.16199999999998</c:v>
                </c:pt>
                <c:pt idx="3">
                  <c:v>292.12200000000001</c:v>
                </c:pt>
                <c:pt idx="4">
                  <c:v>290.34199999999998</c:v>
                </c:pt>
                <c:pt idx="5">
                  <c:v>289.39999999999998</c:v>
                </c:pt>
                <c:pt idx="6">
                  <c:v>285.86799999999999</c:v>
                </c:pt>
                <c:pt idx="7">
                  <c:v>282.79899999999998</c:v>
                </c:pt>
                <c:pt idx="8">
                  <c:v>280.43099999999998</c:v>
                </c:pt>
                <c:pt idx="9">
                  <c:v>270.029</c:v>
                </c:pt>
                <c:pt idx="10">
                  <c:v>253.81800000000001</c:v>
                </c:pt>
                <c:pt idx="11">
                  <c:v>238.54499999999999</c:v>
                </c:pt>
                <c:pt idx="12">
                  <c:v>227.96199999999999</c:v>
                </c:pt>
                <c:pt idx="13">
                  <c:v>220.554</c:v>
                </c:pt>
                <c:pt idx="14">
                  <c:v>216.232</c:v>
                </c:pt>
                <c:pt idx="15">
                  <c:v>215.21700000000001</c:v>
                </c:pt>
                <c:pt idx="16">
                  <c:v>213.47800000000001</c:v>
                </c:pt>
                <c:pt idx="17">
                  <c:v>212.506</c:v>
                </c:pt>
                <c:pt idx="18">
                  <c:v>214.03100000000001</c:v>
                </c:pt>
                <c:pt idx="19">
                  <c:v>218.392</c:v>
                </c:pt>
                <c:pt idx="20">
                  <c:v>225.37700000000001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1-48C6-B852-61B49133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80639407"/>
        <c:scaling>
          <c:orientation val="minMax"/>
          <c:max val="6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100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8244486109336"/>
          <c:y val="5.2380952380952382E-2"/>
          <c:w val="0.589315629285869"/>
          <c:h val="0.62251672766256327"/>
        </c:manualLayout>
      </c:layout>
      <c:doughnutChart>
        <c:varyColors val="1"/>
        <c:ser>
          <c:idx val="0"/>
          <c:order val="0"/>
          <c:tx>
            <c:strRef>
              <c:f>Grafy!$B$322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6-4F78-AF2D-92FB01A0B56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46-4F78-AF2D-92FB01A0B568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46-4F78-AF2D-92FB01A0B568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6-4F78-AF2D-92FB01A0B568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6-4F78-AF2D-92FB01A0B568}"/>
                </c:ext>
              </c:extLst>
            </c:dLbl>
            <c:dLbl>
              <c:idx val="3"/>
              <c:layout>
                <c:manualLayout>
                  <c:x val="-1.3114749584011178E-2"/>
                  <c:y val="-5.633802816901412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6-4F78-AF2D-92FB01A0B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Grafy!$A$323:$A$326</c:f>
              <c:strCache>
                <c:ptCount val="4"/>
                <c:pt idx="0">
                  <c:v> Ekonomika a podnikání
 Business and administration</c:v>
                </c:pt>
                <c:pt idx="1">
                  <c:v>Ošetřovatelství
Nursing</c:v>
                </c:pt>
                <c:pt idx="2">
                  <c:v>Předškolní a mimoškolní pedagogika 
Pre-school and after-school teaching</c:v>
                </c:pt>
                <c:pt idx="3">
                  <c:v> ostatní / other</c:v>
                </c:pt>
              </c:strCache>
            </c:strRef>
          </c:cat>
          <c:val>
            <c:numRef>
              <c:f>Grafy!$B$323:$B$326</c:f>
              <c:numCache>
                <c:formatCode>#,##0</c:formatCode>
                <c:ptCount val="4"/>
                <c:pt idx="0">
                  <c:v>3851</c:v>
                </c:pt>
                <c:pt idx="1">
                  <c:v>2476</c:v>
                </c:pt>
                <c:pt idx="2">
                  <c:v>2452</c:v>
                </c:pt>
                <c:pt idx="3">
                  <c:v>12942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46-4F78-AF2D-92FB01A0B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100281364732542E-2"/>
          <c:y val="0.72262192972147143"/>
          <c:w val="0.87472075221522239"/>
          <c:h val="0.27230814431778116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8244486109336"/>
          <c:y val="5.2380952380952382E-2"/>
          <c:w val="0.60480306182462973"/>
          <c:h val="0.64126282087079534"/>
        </c:manualLayout>
      </c:layout>
      <c:doughnutChart>
        <c:varyColors val="1"/>
        <c:ser>
          <c:idx val="0"/>
          <c:order val="0"/>
          <c:tx>
            <c:strRef>
              <c:f>Grafy!$B$330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F-4B59-8A81-0B18FA74870B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3F-4B59-8A81-0B18FA74870B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3F-4B59-8A81-0B18FA74870B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F-4B59-8A81-0B18FA74870B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F-4B59-8A81-0B18FA74870B}"/>
                </c:ext>
              </c:extLst>
            </c:dLbl>
            <c:dLbl>
              <c:idx val="3"/>
              <c:layout>
                <c:manualLayout>
                  <c:x val="-1.3377926421404682E-2"/>
                  <c:y val="-6.619385342789602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F-4B59-8A81-0B18FA748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Grafy!$A$331:$A$334</c:f>
              <c:strCache>
                <c:ptCount val="4"/>
                <c:pt idx="0">
                  <c:v> Výpočetní technika
 ICT</c:v>
                </c:pt>
                <c:pt idx="1">
                  <c:v> Elektrotechnika
 Electrical engineering</c:v>
                </c:pt>
                <c:pt idx="2">
                  <c:v> Ekonomika a podnikání / 
 Business and administration</c:v>
                </c:pt>
                <c:pt idx="3">
                  <c:v> ostatní / other</c:v>
                </c:pt>
              </c:strCache>
            </c:strRef>
          </c:cat>
          <c:val>
            <c:numRef>
              <c:f>Grafy!$B$331:$B$334</c:f>
              <c:numCache>
                <c:formatCode>#,##0</c:formatCode>
                <c:ptCount val="4"/>
                <c:pt idx="0">
                  <c:v>2974</c:v>
                </c:pt>
                <c:pt idx="1">
                  <c:v>2580</c:v>
                </c:pt>
                <c:pt idx="2">
                  <c:v>2041</c:v>
                </c:pt>
                <c:pt idx="3">
                  <c:v>11383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3F-4B59-8A81-0B18FA74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43032329988852E-2"/>
          <c:y val="0.73683647498608129"/>
          <c:w val="0.8631441638357078"/>
          <c:h val="0.25370715024258333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42330551241407"/>
          <c:y val="5.2381077783337282E-2"/>
          <c:w val="0.6463139298673678"/>
          <c:h val="0.63766781660653626"/>
        </c:manualLayout>
      </c:layout>
      <c:doughnutChart>
        <c:varyColors val="1"/>
        <c:ser>
          <c:idx val="0"/>
          <c:order val="0"/>
          <c:tx>
            <c:strRef>
              <c:f>Grafy!$B$342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7-4033-BE3A-781CB5A7B057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47-4033-BE3A-781CB5A7B057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47-4033-BE3A-781CB5A7B057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47-4033-BE3A-781CB5A7B057}"/>
              </c:ext>
            </c:extLst>
          </c:dPt>
          <c:dLbls>
            <c:dLbl>
              <c:idx val="1"/>
              <c:layout>
                <c:manualLayout>
                  <c:x val="-0.20020785342605918"/>
                  <c:y val="-4.233178449866913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22662783327948"/>
                      <c:h val="0.119623085983509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E47-4033-BE3A-781CB5A7B057}"/>
                </c:ext>
              </c:extLst>
            </c:dLbl>
            <c:dLbl>
              <c:idx val="2"/>
              <c:layout>
                <c:manualLayout>
                  <c:x val="-0.14064303926986613"/>
                  <c:y val="-0.1319199057714958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7-4033-BE3A-781CB5A7B05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7-4033-BE3A-781CB5A7B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3175" cap="flat" cmpd="sng" algn="ctr">
                  <a:solidFill>
                    <a:srgbClr val="1A210D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Grafy!$A$343:$A$346</c:f>
              <c:strCache>
                <c:ptCount val="4"/>
                <c:pt idx="0">
                  <c:v> Podnikání v oborech
 Making business in industries</c:v>
                </c:pt>
                <c:pt idx="1">
                  <c:v> Gastronomie
 Gastronomy</c:v>
                </c:pt>
                <c:pt idx="2">
                  <c:v> Osobní služby
 Personal services</c:v>
                </c:pt>
                <c:pt idx="3">
                  <c:v> ostatní
 other</c:v>
                </c:pt>
              </c:strCache>
            </c:strRef>
          </c:cat>
          <c:val>
            <c:numRef>
              <c:f>Grafy!$B$343:$B$346</c:f>
              <c:numCache>
                <c:formatCode>#,##0</c:formatCode>
                <c:ptCount val="4"/>
                <c:pt idx="0">
                  <c:v>5350</c:v>
                </c:pt>
                <c:pt idx="1">
                  <c:v>276</c:v>
                </c:pt>
                <c:pt idx="2">
                  <c:v>211</c:v>
                </c:pt>
                <c:pt idx="3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47-4033-BE3A-781CB5A7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397215807388039"/>
          <c:w val="1"/>
          <c:h val="0.24099533494708922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8244486109336"/>
          <c:y val="5.2380952380952382E-2"/>
          <c:w val="0.62828088236543245"/>
          <c:h val="0.64284368427456506"/>
        </c:manualLayout>
      </c:layout>
      <c:doughnutChart>
        <c:varyColors val="1"/>
        <c:ser>
          <c:idx val="0"/>
          <c:order val="0"/>
          <c:tx>
            <c:strRef>
              <c:f>Grafy!$B$350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3-43B1-AA39-0689DA80F6C7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3-43B1-AA39-0689DA80F6C7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3-43B1-AA39-0689DA80F6C7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3-43B1-AA39-0689DA80F6C7}"/>
              </c:ext>
            </c:extLst>
          </c:dPt>
          <c:dLbls>
            <c:dLbl>
              <c:idx val="0"/>
              <c:layout>
                <c:manualLayout>
                  <c:x val="-1.7543859649122806E-2"/>
                  <c:y val="4.225352112676047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93-43B1-AA39-0689DA80F6C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93-43B1-AA39-0689DA80F6C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3-43B1-AA39-0689DA80F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Grafy!$A$351:$A$354</c:f>
              <c:strCache>
                <c:ptCount val="4"/>
                <c:pt idx="0">
                  <c:v> Podnikání v oborech
 Making business in industries</c:v>
                </c:pt>
                <c:pt idx="1">
                  <c:v> Strojírenství
 Mechanical engineering</c:v>
                </c:pt>
                <c:pt idx="2">
                  <c:v> Elektrotechnika
 Electrical engineering</c:v>
                </c:pt>
                <c:pt idx="3">
                  <c:v> ostatní
 other</c:v>
                </c:pt>
              </c:strCache>
            </c:strRef>
          </c:cat>
          <c:val>
            <c:numRef>
              <c:f>Grafy!$B$351:$B$354</c:f>
              <c:numCache>
                <c:formatCode>#,##0</c:formatCode>
                <c:ptCount val="4"/>
                <c:pt idx="0">
                  <c:v>5145</c:v>
                </c:pt>
                <c:pt idx="1">
                  <c:v>1196</c:v>
                </c:pt>
                <c:pt idx="2">
                  <c:v>743</c:v>
                </c:pt>
                <c:pt idx="3">
                  <c:v>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93-43B1-AA39-0689DA80F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506366315861001E-2"/>
          <c:y val="0.72992495656352807"/>
          <c:w val="0.95716671338412795"/>
          <c:h val="0.24060219585227907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81842899829032"/>
          <c:y val="6.7648013463965859E-2"/>
          <c:w val="0.62371522356223241"/>
          <c:h val="0.64599100112485941"/>
        </c:manualLayout>
      </c:layout>
      <c:doughnutChart>
        <c:varyColors val="1"/>
        <c:ser>
          <c:idx val="0"/>
          <c:order val="0"/>
          <c:tx>
            <c:strRef>
              <c:f>Grafy!$B$362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0-4142-94E2-AD900C0E823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B0-4142-94E2-AD900C0E823E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B0-4142-94E2-AD900C0E823E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0-4142-94E2-AD900C0E823E}"/>
              </c:ext>
            </c:extLst>
          </c:dPt>
          <c:dLbls>
            <c:dLbl>
              <c:idx val="0"/>
              <c:layout>
                <c:manualLayout>
                  <c:x val="8.6461857528917968E-2"/>
                  <c:y val="-0.17049452518875668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754241934108397"/>
                      <c:h val="0.182074531432469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B0-4142-94E2-AD900C0E823E}"/>
                </c:ext>
              </c:extLst>
            </c:dLbl>
            <c:dLbl>
              <c:idx val="1"/>
              <c:layout>
                <c:manualLayout>
                  <c:x val="-0.23006772905225908"/>
                  <c:y val="-5.039370078740157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0-4142-94E2-AD900C0E823E}"/>
                </c:ext>
              </c:extLst>
            </c:dLbl>
            <c:dLbl>
              <c:idx val="2"/>
              <c:layout>
                <c:manualLayout>
                  <c:x val="-0.17325945795259184"/>
                  <c:y val="-9.066104236970379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0-4142-94E2-AD900C0E823E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0-4142-94E2-AD900C0E8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317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Grafy!$A$363:$A$366</c:f>
              <c:strCache>
                <c:ptCount val="4"/>
                <c:pt idx="0">
                  <c:v> Podnikání v oborech
 Making business in industries</c:v>
                </c:pt>
                <c:pt idx="1">
                  <c:v> Gastronomie
 Gastronomy</c:v>
                </c:pt>
                <c:pt idx="2">
                  <c:v> Osobní služby
 Personal services</c:v>
                </c:pt>
                <c:pt idx="3">
                  <c:v> ostatní
 other</c:v>
                </c:pt>
              </c:strCache>
            </c:strRef>
          </c:cat>
          <c:val>
            <c:numRef>
              <c:f>Grafy!$B$363:$B$366</c:f>
              <c:numCache>
                <c:formatCode>#,##0</c:formatCode>
                <c:ptCount val="4"/>
                <c:pt idx="0">
                  <c:v>1156</c:v>
                </c:pt>
                <c:pt idx="1">
                  <c:v>65</c:v>
                </c:pt>
                <c:pt idx="2">
                  <c:v>48</c:v>
                </c:pt>
                <c:pt idx="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B0-4142-94E2-AD900C0E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954022988505746E-3"/>
          <c:y val="0.7529640292760762"/>
          <c:w val="0.99080459770114937"/>
          <c:h val="0.2287298669164152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8244486109336"/>
          <c:y val="5.2380952380952382E-2"/>
          <c:w val="0.62371522356223241"/>
          <c:h val="0.64599100112485941"/>
        </c:manualLayout>
      </c:layout>
      <c:doughnutChart>
        <c:varyColors val="1"/>
        <c:ser>
          <c:idx val="0"/>
          <c:order val="0"/>
          <c:tx>
            <c:strRef>
              <c:f>Grafy!$B$370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rgbClr val="1A210D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F2-422E-9C8A-3F592ECE6DC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F2-422E-9C8A-3F592ECE6DCE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F2-422E-9C8A-3F592ECE6DCE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rgbClr val="1A210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F2-422E-9C8A-3F592ECE6DCE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2-422E-9C8A-3F592ECE6DCE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2-422E-9C8A-3F592ECE6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Grafy!$A$371:$A$374</c:f>
              <c:strCache>
                <c:ptCount val="4"/>
                <c:pt idx="0">
                  <c:v> Podnikání v oborech
 Making business in industries</c:v>
                </c:pt>
                <c:pt idx="1">
                  <c:v> Strojírenství
 Mechanical engineering</c:v>
                </c:pt>
                <c:pt idx="2">
                  <c:v> Elektrotechnika
 Electrical engineering</c:v>
                </c:pt>
                <c:pt idx="3">
                  <c:v> ostatní
 other</c:v>
                </c:pt>
              </c:strCache>
            </c:strRef>
          </c:cat>
          <c:val>
            <c:numRef>
              <c:f>Grafy!$B$371:$B$374</c:f>
              <c:numCache>
                <c:formatCode>#,##0</c:formatCode>
                <c:ptCount val="4"/>
                <c:pt idx="0">
                  <c:v>1208</c:v>
                </c:pt>
                <c:pt idx="1">
                  <c:v>325</c:v>
                </c:pt>
                <c:pt idx="2">
                  <c:v>177</c:v>
                </c:pt>
                <c:pt idx="3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F2-422E-9C8A-3F592ECE6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092546517187209"/>
          <c:w val="0.99567259390589402"/>
          <c:h val="0.23055859653231078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93090932594473"/>
          <c:y val="4.1116131068809431E-2"/>
          <c:w val="0.54370473108887496"/>
          <c:h val="0.60093706781683964"/>
        </c:manualLayout>
      </c:layout>
      <c:doughnutChart>
        <c:varyColors val="1"/>
        <c:ser>
          <c:idx val="0"/>
          <c:order val="0"/>
          <c:tx>
            <c:strRef>
              <c:f>Grafy!$B$382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8-4E66-A836-A376F413DA2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618-4E66-A836-A376F413DA21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618-4E66-A836-A376F413DA21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8-4E66-A836-A376F413DA21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8-4E66-A836-A376F413DA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8-4E66-A836-A376F413D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Grafy!$A$383:$A$386</c:f>
              <c:strCache>
                <c:ptCount val="4"/>
                <c:pt idx="0">
                  <c:v>Ošetřovatelství
Nursing</c:v>
                </c:pt>
                <c:pt idx="1">
                  <c:v>Předškolní a mimoškolní 
pedagogika
Pre-school and 
after-school teaching</c:v>
                </c:pt>
                <c:pt idx="2">
                  <c:v>Sociální práce a pedag.
Social work and 
 educ. science</c:v>
                </c:pt>
                <c:pt idx="3">
                  <c:v>ostatní
 other</c:v>
                </c:pt>
              </c:strCache>
            </c:strRef>
          </c:cat>
          <c:val>
            <c:numRef>
              <c:f>Grafy!$B$383:$B$386</c:f>
              <c:numCache>
                <c:formatCode>#,##0</c:formatCode>
                <c:ptCount val="4"/>
                <c:pt idx="0">
                  <c:v>4568</c:v>
                </c:pt>
                <c:pt idx="1">
                  <c:v>2675</c:v>
                </c:pt>
                <c:pt idx="2">
                  <c:v>2671</c:v>
                </c:pt>
                <c:pt idx="3">
                  <c:v>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8-4E66-A836-A376F413D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2442997018088764"/>
          <c:w val="0.97857481335362129"/>
          <c:h val="0.37507821175515632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225235090646783"/>
          <c:y val="5.8627121609798778E-2"/>
          <c:w val="0.5294071022579131"/>
          <c:h val="0.53293648293963258"/>
        </c:manualLayout>
      </c:layout>
      <c:doughnutChart>
        <c:varyColors val="1"/>
        <c:ser>
          <c:idx val="0"/>
          <c:order val="0"/>
          <c:tx>
            <c:strRef>
              <c:f>Grafy!$B$390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7-44B8-BCEC-7DCE189C787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37-44B8-BCEC-7DCE189C7871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37-44B8-BCEC-7DCE189C7871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37-44B8-BCEC-7DCE189C7871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7-44B8-BCEC-7DCE189C7871}"/>
                </c:ext>
              </c:extLst>
            </c:dLbl>
            <c:dLbl>
              <c:idx val="3"/>
              <c:layout>
                <c:manualLayout>
                  <c:x val="-1.8390432983956515E-2"/>
                  <c:y val="-0.2204006999125109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7-44B8-BCEC-7DCE189C7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Grafy!$A$391:$A$394</c:f>
              <c:strCache>
                <c:ptCount val="4"/>
                <c:pt idx="0">
                  <c:v>Bezpečnostně právní činn.
Security and legal activ.</c:v>
                </c:pt>
                <c:pt idx="1">
                  <c:v>Výpočetní technika 
ICT</c:v>
                </c:pt>
                <c:pt idx="2">
                  <c:v>Ošetřovatelství
Nursing</c:v>
                </c:pt>
                <c:pt idx="3">
                  <c:v>ostatní
other</c:v>
                </c:pt>
              </c:strCache>
            </c:strRef>
          </c:cat>
          <c:val>
            <c:numRef>
              <c:f>Grafy!$B$391:$B$394</c:f>
              <c:numCache>
                <c:formatCode>#\ ##0_ ;\-#\ ##0\ </c:formatCode>
                <c:ptCount val="4"/>
                <c:pt idx="0">
                  <c:v>476</c:v>
                </c:pt>
                <c:pt idx="1">
                  <c:v>440</c:v>
                </c:pt>
                <c:pt idx="2">
                  <c:v>433</c:v>
                </c:pt>
                <c:pt idx="3" formatCode="#,##0">
                  <c:v>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37-44B8-BCEC-7DCE189C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832038379308544E-2"/>
          <c:y val="0.62369588801399822"/>
          <c:w val="0.95833792650918637"/>
          <c:h val="0.35978582677165349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74968043326886"/>
          <c:y val="3.6002816721080583E-3"/>
          <c:w val="0.55257369100048936"/>
          <c:h val="0.58426250482130593"/>
        </c:manualLayout>
      </c:layout>
      <c:doughnutChart>
        <c:varyColors val="1"/>
        <c:ser>
          <c:idx val="0"/>
          <c:order val="0"/>
          <c:tx>
            <c:strRef>
              <c:f>Grafy!$B$402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9-4F25-B619-B3CEB227F7F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69-4F25-B619-B3CEB227F7F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69-4F25-B619-B3CEB227F7FC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9-4F25-B619-B3CEB227F7FC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9-4F25-B619-B3CEB227F7F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9-4F25-B619-B3CEB227F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Grafy!$A$403:$A$406</c:f>
              <c:strCache>
                <c:ptCount val="4"/>
                <c:pt idx="0">
                  <c:v> Ošetřovatelství
 Nursing</c:v>
                </c:pt>
                <c:pt idx="1">
                  <c:v> Sociální práce 
a pedagogika
 Social work and 
 education science</c:v>
                </c:pt>
                <c:pt idx="2">
                  <c:v> Předškolní a mimoškolní 
pedagogika
 Pre-school and after-school 
teaching / child cate training</c:v>
                </c:pt>
                <c:pt idx="3">
                  <c:v> ostatní
 other</c:v>
                </c:pt>
              </c:strCache>
            </c:strRef>
          </c:cat>
          <c:val>
            <c:numRef>
              <c:f>Grafy!$B$403:$B$406</c:f>
              <c:numCache>
                <c:formatCode>#,##0</c:formatCode>
                <c:ptCount val="4"/>
                <c:pt idx="0">
                  <c:v>852</c:v>
                </c:pt>
                <c:pt idx="1">
                  <c:v>502</c:v>
                </c:pt>
                <c:pt idx="2">
                  <c:v>408</c:v>
                </c:pt>
                <c:pt idx="3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69-4F25-B619-B3CEB227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598870056497175E-2"/>
          <c:y val="0.64462385203843886"/>
          <c:w val="0.95470474665243121"/>
          <c:h val="0.34945389890779788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71667408835534"/>
          <c:y val="1.9459295983063847E-2"/>
          <c:w val="0.5160226515093973"/>
          <c:h val="0.57315351587794683"/>
        </c:manualLayout>
      </c:layout>
      <c:doughnutChart>
        <c:varyColors val="1"/>
        <c:ser>
          <c:idx val="0"/>
          <c:order val="0"/>
          <c:tx>
            <c:strRef>
              <c:f>Grafy!$B$410</c:f>
              <c:strCache>
                <c:ptCount val="1"/>
                <c:pt idx="0">
                  <c:v>počet
Number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9A-47B7-AC38-65FC8CA985AB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9A-47B7-AC38-65FC8CA985AB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9A-47B7-AC38-65FC8CA985AB}"/>
              </c:ext>
            </c:extLst>
          </c:dPt>
          <c:dPt>
            <c:idx val="3"/>
            <c:bubble3D val="0"/>
            <c:spPr>
              <a:solidFill>
                <a:srgbClr val="E46D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9A-47B7-AC38-65FC8CA985AB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A-47B7-AC38-65FC8CA985AB}"/>
                </c:ext>
              </c:extLst>
            </c:dLbl>
            <c:dLbl>
              <c:idx val="3"/>
              <c:layout>
                <c:manualLayout>
                  <c:x val="-3.0303030303030342E-2"/>
                  <c:y val="-0.12075471698113208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A-47B7-AC38-65FC8CA98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Grafy!$A$411:$A$414</c:f>
              <c:strCache>
                <c:ptCount val="4"/>
                <c:pt idx="0">
                  <c:v> Ošetřovatelství
 Nursing</c:v>
                </c:pt>
                <c:pt idx="1">
                  <c:v> Bezpečnostně právní činnosti
 Security and legal activities</c:v>
                </c:pt>
                <c:pt idx="2">
                  <c:v> Výpočetní technika 
 ICT</c:v>
                </c:pt>
                <c:pt idx="3">
                  <c:v> ostatní
 other</c:v>
                </c:pt>
              </c:strCache>
            </c:strRef>
          </c:cat>
          <c:val>
            <c:numRef>
              <c:f>Grafy!$B$411:$B$414</c:f>
              <c:numCache>
                <c:formatCode>#,##0</c:formatCode>
                <c:ptCount val="4"/>
                <c:pt idx="0">
                  <c:v>150</c:v>
                </c:pt>
                <c:pt idx="1">
                  <c:v>96</c:v>
                </c:pt>
                <c:pt idx="2">
                  <c:v>61</c:v>
                </c:pt>
                <c:pt idx="3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9A-47B7-AC38-65FC8CA9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03796252597776E-3"/>
          <c:y val="0.65110712168616292"/>
          <c:w val="0.96464128103860836"/>
          <c:h val="0.34738269689437684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45305505696982E-2"/>
          <c:y val="4.394630671166104E-2"/>
          <c:w val="0.39320130450881735"/>
          <c:h val="0.664005099362579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Grafy!$B$65</c:f>
              <c:strCache>
                <c:ptCount val="1"/>
                <c:pt idx="0">
                  <c:v> dívky 
 Girls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Grafy!$A$76:$A$82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Grafy!$B$76:$B$82</c:f>
              <c:numCache>
                <c:formatCode>0.0</c:formatCode>
                <c:ptCount val="7"/>
                <c:pt idx="0">
                  <c:v>21.219000000000001</c:v>
                </c:pt>
                <c:pt idx="1">
                  <c:v>22.295000000000002</c:v>
                </c:pt>
                <c:pt idx="2">
                  <c:v>22.643999999999998</c:v>
                </c:pt>
                <c:pt idx="3">
                  <c:v>22.564</c:v>
                </c:pt>
                <c:pt idx="4">
                  <c:v>21.562999999999999</c:v>
                </c:pt>
                <c:pt idx="5">
                  <c:v>17.471</c:v>
                </c:pt>
                <c:pt idx="6">
                  <c:v>16.602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3-4385-83A3-2426CB413C3A}"/>
            </c:ext>
          </c:extLst>
        </c:ser>
        <c:ser>
          <c:idx val="2"/>
          <c:order val="1"/>
          <c:tx>
            <c:strRef>
              <c:f>Grafy!$C$65</c:f>
              <c:strCache>
                <c:ptCount val="1"/>
                <c:pt idx="0">
                  <c:v> chlapci
 Boys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Grafy!$A$76:$A$82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Grafy!$C$76:$C$82</c:f>
              <c:numCache>
                <c:formatCode>0.0</c:formatCode>
                <c:ptCount val="7"/>
                <c:pt idx="0">
                  <c:v>21.102</c:v>
                </c:pt>
                <c:pt idx="1">
                  <c:v>22.434000000000001</c:v>
                </c:pt>
                <c:pt idx="2">
                  <c:v>22.827000000000002</c:v>
                </c:pt>
                <c:pt idx="3">
                  <c:v>22.81</c:v>
                </c:pt>
                <c:pt idx="4">
                  <c:v>21.457000000000001</c:v>
                </c:pt>
                <c:pt idx="5">
                  <c:v>17.114999999999998</c:v>
                </c:pt>
                <c:pt idx="6">
                  <c:v>16.111999999999998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3-4385-83A3-2426CB413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Grafy!$D$65</c:f>
              <c:strCache>
                <c:ptCount val="1"/>
                <c:pt idx="0">
                  <c:v>(%) dívky 
(%) Girls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Grafy!$A$76:$A$82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Grafy!$D$76:$D$82</c:f>
              <c:numCache>
                <c:formatCode>0.0</c:formatCode>
                <c:ptCount val="7"/>
                <c:pt idx="0">
                  <c:v>12.027684249906473</c:v>
                </c:pt>
                <c:pt idx="1">
                  <c:v>12.80894874122419</c:v>
                </c:pt>
                <c:pt idx="2">
                  <c:v>12.988934969282923</c:v>
                </c:pt>
                <c:pt idx="3">
                  <c:v>12.91053486828554</c:v>
                </c:pt>
                <c:pt idx="4">
                  <c:v>12.283809957844365</c:v>
                </c:pt>
                <c:pt idx="5">
                  <c:v>10.156908569800768</c:v>
                </c:pt>
                <c:pt idx="6">
                  <c:v>9.5618218259727694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3-4385-83A3-2426CB413C3A}"/>
            </c:ext>
          </c:extLst>
        </c:ser>
        <c:ser>
          <c:idx val="3"/>
          <c:order val="3"/>
          <c:tx>
            <c:strRef>
              <c:f>Grafy!$E$65</c:f>
              <c:strCache>
                <c:ptCount val="1"/>
                <c:pt idx="0">
                  <c:v> (%) chlapci
 (%) Boys</c:v>
                </c:pt>
              </c:strCache>
            </c:strRef>
          </c:tx>
          <c:spPr>
            <a:ln w="22225" cap="rnd">
              <a:solidFill>
                <a:srgbClr val="0563C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0563C1"/>
              </a:solidFill>
              <a:ln w="9525">
                <a:solidFill>
                  <a:srgbClr val="0563C1"/>
                </a:solidFill>
              </a:ln>
              <a:effectLst/>
            </c:spPr>
          </c:marker>
          <c:cat>
            <c:strRef>
              <c:f>Grafy!$A$76:$A$82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Grafy!$E$76:$E$82</c:f>
              <c:numCache>
                <c:formatCode>0.0</c:formatCode>
                <c:ptCount val="7"/>
                <c:pt idx="0">
                  <c:v>11.051465620630239</c:v>
                </c:pt>
                <c:pt idx="1">
                  <c:v>11.895331265410006</c:v>
                </c:pt>
                <c:pt idx="2">
                  <c:v>12.114763059711395</c:v>
                </c:pt>
                <c:pt idx="3">
                  <c:v>12.068527650208463</c:v>
                </c:pt>
                <c:pt idx="4">
                  <c:v>11.330788038168867</c:v>
                </c:pt>
                <c:pt idx="5">
                  <c:v>9.2220899093147679</c:v>
                </c:pt>
                <c:pt idx="6">
                  <c:v>8.622405839603557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3-4385-83A3-2426CB413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tickMarkSkip val="1"/>
        <c:noMultiLvlLbl val="0"/>
      </c:catAx>
      <c:valAx>
        <c:axId val="499157728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dětí </a:t>
                </a:r>
                <a:r>
                  <a:rPr lang="cs-CZ"/>
                  <a:t> </a:t>
                </a:r>
                <a:r>
                  <a:rPr lang="cs-CZ" i="1"/>
                  <a:t>Children (thous.</a:t>
                </a:r>
                <a:r>
                  <a:rPr lang="cs-CZ" b="0" i="1"/>
                  <a:t>)</a:t>
                </a:r>
              </a:p>
            </c:rich>
          </c:tx>
          <c:layout>
            <c:manualLayout>
              <c:xMode val="edge"/>
              <c:yMode val="edge"/>
              <c:x val="1.1219632028755028E-2"/>
              <c:y val="0.108853193350831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"/>
        <c:minorUnit val="2.5"/>
      </c:valAx>
      <c:valAx>
        <c:axId val="368934288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sz="800" b="1"/>
                  <a:t>podíl na dívkách / chlapcích v MŠ celkem </a:t>
                </a:r>
                <a:br>
                  <a:rPr lang="cs-CZ" sz="800" b="1"/>
                </a:br>
                <a:r>
                  <a:rPr lang="cs-CZ" sz="800" b="0" i="1"/>
                  <a:t>Percentage of all girls / boys in the nursery schools</a:t>
                </a:r>
              </a:p>
            </c:rich>
          </c:tx>
          <c:layout>
            <c:manualLayout>
              <c:xMode val="edge"/>
              <c:yMode val="edge"/>
              <c:x val="0.94538699903891321"/>
              <c:y val="1.20725305678253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2"/>
        <c:minorUnit val="0.5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830491387252091"/>
          <c:y val="0.84405570925255968"/>
          <c:w val="0.67456004547654902"/>
          <c:h val="9.3733654213104672E-2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73140857392832E-2"/>
          <c:y val="7.1166645152962435E-2"/>
          <c:w val="0.37842955607881751"/>
          <c:h val="0.61849264198012388"/>
        </c:manualLayout>
      </c:layout>
      <c:lineChart>
        <c:grouping val="standard"/>
        <c:varyColors val="0"/>
        <c:ser>
          <c:idx val="0"/>
          <c:order val="0"/>
          <c:tx>
            <c:strRef>
              <c:f>Grafy!$B$422</c:f>
              <c:strCache>
                <c:ptCount val="1"/>
                <c:pt idx="0">
                  <c:v> hudební
 Music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Grafy!$A$424:$A$439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Grafy!$B$424:$B$439</c:f>
              <c:numCache>
                <c:formatCode>0.0</c:formatCode>
                <c:ptCount val="16"/>
                <c:pt idx="0">
                  <c:v>93.789000000000001</c:v>
                </c:pt>
                <c:pt idx="1">
                  <c:v>94.573999999999998</c:v>
                </c:pt>
                <c:pt idx="2">
                  <c:v>95.528000000000006</c:v>
                </c:pt>
                <c:pt idx="3">
                  <c:v>96.597999999999999</c:v>
                </c:pt>
                <c:pt idx="4">
                  <c:v>97.619</c:v>
                </c:pt>
                <c:pt idx="5">
                  <c:v>98.388999999999996</c:v>
                </c:pt>
                <c:pt idx="6">
                  <c:v>99.581000000000003</c:v>
                </c:pt>
                <c:pt idx="7">
                  <c:v>100.765</c:v>
                </c:pt>
                <c:pt idx="8">
                  <c:v>101.78700000000001</c:v>
                </c:pt>
                <c:pt idx="9">
                  <c:v>103.036</c:v>
                </c:pt>
                <c:pt idx="10">
                  <c:v>103.529</c:v>
                </c:pt>
                <c:pt idx="11">
                  <c:v>104.52</c:v>
                </c:pt>
                <c:pt idx="12">
                  <c:v>105.16200000000001</c:v>
                </c:pt>
                <c:pt idx="13">
                  <c:v>104.899</c:v>
                </c:pt>
                <c:pt idx="14">
                  <c:v>103.72499999999999</c:v>
                </c:pt>
                <c:pt idx="15">
                  <c:v>103.72499999999999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0-40AD-891D-CF98E7BDEAE3}"/>
            </c:ext>
          </c:extLst>
        </c:ser>
        <c:ser>
          <c:idx val="1"/>
          <c:order val="1"/>
          <c:tx>
            <c:strRef>
              <c:f>Grafy!$C$422</c:f>
              <c:strCache>
                <c:ptCount val="1"/>
                <c:pt idx="0">
                  <c:v> výtvarný
 Fine arts</c:v>
                </c:pt>
              </c:strCache>
            </c:strRef>
          </c:tx>
          <c:spPr>
            <a:ln w="22225" cap="rnd">
              <a:solidFill>
                <a:srgbClr val="33CCFF"/>
              </a:solidFill>
              <a:round/>
            </a:ln>
            <a:effectLst/>
          </c:spPr>
          <c:marker>
            <c:symbol val="none"/>
          </c:marker>
          <c:cat>
            <c:strRef>
              <c:f>Grafy!$A$424:$A$439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Grafy!$C$424:$C$439</c:f>
              <c:numCache>
                <c:formatCode>0.0</c:formatCode>
                <c:ptCount val="16"/>
                <c:pt idx="0">
                  <c:v>32.212000000000003</c:v>
                </c:pt>
                <c:pt idx="1">
                  <c:v>32.241</c:v>
                </c:pt>
                <c:pt idx="2">
                  <c:v>32.58</c:v>
                </c:pt>
                <c:pt idx="3">
                  <c:v>32.588000000000001</c:v>
                </c:pt>
                <c:pt idx="4">
                  <c:v>33.322000000000003</c:v>
                </c:pt>
                <c:pt idx="5">
                  <c:v>33.915999999999997</c:v>
                </c:pt>
                <c:pt idx="6">
                  <c:v>34.795999999999999</c:v>
                </c:pt>
                <c:pt idx="7">
                  <c:v>35.261000000000003</c:v>
                </c:pt>
                <c:pt idx="8">
                  <c:v>35.822000000000003</c:v>
                </c:pt>
                <c:pt idx="9">
                  <c:v>36.44</c:v>
                </c:pt>
                <c:pt idx="10">
                  <c:v>37.203000000000003</c:v>
                </c:pt>
                <c:pt idx="11">
                  <c:v>38.055</c:v>
                </c:pt>
                <c:pt idx="12">
                  <c:v>38.569000000000003</c:v>
                </c:pt>
                <c:pt idx="13">
                  <c:v>39.164000000000001</c:v>
                </c:pt>
                <c:pt idx="14">
                  <c:v>38.936</c:v>
                </c:pt>
                <c:pt idx="15">
                  <c:v>38.152999999999999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0-40AD-891D-CF98E7BDEAE3}"/>
            </c:ext>
          </c:extLst>
        </c:ser>
        <c:ser>
          <c:idx val="2"/>
          <c:order val="2"/>
          <c:tx>
            <c:strRef>
              <c:f>Grafy!$D$422</c:f>
              <c:strCache>
                <c:ptCount val="1"/>
                <c:pt idx="0">
                  <c:v> taneční
 Dance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Grafy!$A$424:$A$439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Grafy!$D$424:$D$439</c:f>
              <c:numCache>
                <c:formatCode>0.0</c:formatCode>
                <c:ptCount val="16"/>
                <c:pt idx="0">
                  <c:v>24.073</c:v>
                </c:pt>
                <c:pt idx="1">
                  <c:v>24.702000000000002</c:v>
                </c:pt>
                <c:pt idx="2">
                  <c:v>25.231999999999999</c:v>
                </c:pt>
                <c:pt idx="3">
                  <c:v>26.152999999999999</c:v>
                </c:pt>
                <c:pt idx="4">
                  <c:v>26.501000000000001</c:v>
                </c:pt>
                <c:pt idx="5">
                  <c:v>25.876000000000001</c:v>
                </c:pt>
                <c:pt idx="6">
                  <c:v>25.684999999999999</c:v>
                </c:pt>
                <c:pt idx="7">
                  <c:v>25.283999999999999</c:v>
                </c:pt>
                <c:pt idx="8">
                  <c:v>25.29</c:v>
                </c:pt>
                <c:pt idx="9">
                  <c:v>25.329000000000001</c:v>
                </c:pt>
                <c:pt idx="10">
                  <c:v>25.303999999999998</c:v>
                </c:pt>
                <c:pt idx="11">
                  <c:v>25.68</c:v>
                </c:pt>
                <c:pt idx="12">
                  <c:v>26.266999999999999</c:v>
                </c:pt>
                <c:pt idx="13">
                  <c:v>26.082999999999998</c:v>
                </c:pt>
                <c:pt idx="14">
                  <c:v>24.866</c:v>
                </c:pt>
                <c:pt idx="15">
                  <c:v>23.367000000000001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0-40AD-891D-CF98E7BDEAE3}"/>
            </c:ext>
          </c:extLst>
        </c:ser>
        <c:ser>
          <c:idx val="3"/>
          <c:order val="3"/>
          <c:tx>
            <c:strRef>
              <c:f>Grafy!$E$422</c:f>
              <c:strCache>
                <c:ptCount val="1"/>
                <c:pt idx="0">
                  <c:v> literárně dramatický
 Literature and drama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Grafy!$A$424:$A$439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Grafy!$E$424:$E$439</c:f>
              <c:numCache>
                <c:formatCode>0.0</c:formatCode>
                <c:ptCount val="16"/>
                <c:pt idx="0">
                  <c:v>5.2839999999999998</c:v>
                </c:pt>
                <c:pt idx="1">
                  <c:v>5.3479999999999999</c:v>
                </c:pt>
                <c:pt idx="2">
                  <c:v>5.5430000000000001</c:v>
                </c:pt>
                <c:pt idx="3">
                  <c:v>5.8220000000000001</c:v>
                </c:pt>
                <c:pt idx="4">
                  <c:v>5.984</c:v>
                </c:pt>
                <c:pt idx="5">
                  <c:v>6.0170000000000003</c:v>
                </c:pt>
                <c:pt idx="6">
                  <c:v>6.4279999999999999</c:v>
                </c:pt>
                <c:pt idx="7">
                  <c:v>6.5119999999999996</c:v>
                </c:pt>
                <c:pt idx="8">
                  <c:v>6.5629999999999997</c:v>
                </c:pt>
                <c:pt idx="9">
                  <c:v>6.5890000000000004</c:v>
                </c:pt>
                <c:pt idx="10">
                  <c:v>6.7080000000000002</c:v>
                </c:pt>
                <c:pt idx="11">
                  <c:v>6.9989999999999997</c:v>
                </c:pt>
                <c:pt idx="12">
                  <c:v>7.1429999999999998</c:v>
                </c:pt>
                <c:pt idx="13">
                  <c:v>7.2430000000000003</c:v>
                </c:pt>
                <c:pt idx="14">
                  <c:v>7.1950000000000003</c:v>
                </c:pt>
                <c:pt idx="15">
                  <c:v>7.4770000000000003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00-40AD-891D-CF98E7BDE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tis. žáků   </a:t>
                </a:r>
                <a:r>
                  <a:rPr lang="cs-CZ" i="1">
                    <a:solidFill>
                      <a:sysClr val="windowText" lastClr="000000"/>
                    </a:solidFill>
                  </a:rPr>
                  <a:t>Pupils (thous.)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6985197030590145E-2"/>
              <c:y val="0.143128316390791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2.9912119679727088E-2"/>
          <c:y val="0.83418444211501408"/>
          <c:w val="0.9307027415108281"/>
          <c:h val="0.10589177900750023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1124306057615E-2"/>
          <c:y val="7.8158995815899579E-2"/>
          <c:w val="0.88048051856084852"/>
          <c:h val="0.79832219836156848"/>
        </c:manualLayout>
      </c:layout>
      <c:lineChart>
        <c:grouping val="standard"/>
        <c:varyColors val="0"/>
        <c:ser>
          <c:idx val="0"/>
          <c:order val="0"/>
          <c:tx>
            <c:strRef>
              <c:f>Grafy!$B$442</c:f>
              <c:strCache>
                <c:ptCount val="1"/>
                <c:pt idx="0">
                  <c:v> hudební
 Music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Grafy!$A$444:$A$459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Grafy!$B$444:$B$459</c:f>
              <c:numCache>
                <c:formatCode>0.0</c:formatCode>
                <c:ptCount val="16"/>
                <c:pt idx="0">
                  <c:v>47.380999999999986</c:v>
                </c:pt>
                <c:pt idx="1">
                  <c:v>49.271000000000001</c:v>
                </c:pt>
                <c:pt idx="2">
                  <c:v>50.285999999999987</c:v>
                </c:pt>
                <c:pt idx="3">
                  <c:v>52.188000000000002</c:v>
                </c:pt>
                <c:pt idx="4">
                  <c:v>53.90100000000001</c:v>
                </c:pt>
                <c:pt idx="5">
                  <c:v>55.444000000000003</c:v>
                </c:pt>
                <c:pt idx="6">
                  <c:v>56.576000000000008</c:v>
                </c:pt>
                <c:pt idx="7">
                  <c:v>57.071000000000012</c:v>
                </c:pt>
                <c:pt idx="8">
                  <c:v>57.685000000000002</c:v>
                </c:pt>
                <c:pt idx="9">
                  <c:v>58.37299999999999</c:v>
                </c:pt>
                <c:pt idx="10">
                  <c:v>58.888000000000005</c:v>
                </c:pt>
                <c:pt idx="11">
                  <c:v>59.173999999999992</c:v>
                </c:pt>
                <c:pt idx="12">
                  <c:v>59.676999999999992</c:v>
                </c:pt>
                <c:pt idx="13">
                  <c:v>60.12299999999999</c:v>
                </c:pt>
                <c:pt idx="14">
                  <c:v>60.094999999999999</c:v>
                </c:pt>
                <c:pt idx="15">
                  <c:v>60.633000000000003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B-4B6C-8BAC-C3F9103003C7}"/>
            </c:ext>
          </c:extLst>
        </c:ser>
        <c:ser>
          <c:idx val="1"/>
          <c:order val="1"/>
          <c:tx>
            <c:strRef>
              <c:f>Grafy!$C$442</c:f>
              <c:strCache>
                <c:ptCount val="1"/>
                <c:pt idx="0">
                  <c:v> výtvarný
 Fine arts</c:v>
                </c:pt>
              </c:strCache>
            </c:strRef>
          </c:tx>
          <c:spPr>
            <a:ln w="22225" cap="rnd">
              <a:solidFill>
                <a:srgbClr val="33CCFF"/>
              </a:solidFill>
              <a:round/>
            </a:ln>
            <a:effectLst/>
          </c:spPr>
          <c:marker>
            <c:symbol val="none"/>
          </c:marker>
          <c:cat>
            <c:strRef>
              <c:f>Grafy!$A$444:$A$459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Grafy!$C$444:$C$459</c:f>
              <c:numCache>
                <c:formatCode>0.0</c:formatCode>
                <c:ptCount val="16"/>
                <c:pt idx="0">
                  <c:v>12.419999999999995</c:v>
                </c:pt>
                <c:pt idx="1">
                  <c:v>12.585999999999999</c:v>
                </c:pt>
                <c:pt idx="2">
                  <c:v>12.757000000000005</c:v>
                </c:pt>
                <c:pt idx="3">
                  <c:v>12.774999999999999</c:v>
                </c:pt>
                <c:pt idx="4">
                  <c:v>12.852999999999994</c:v>
                </c:pt>
                <c:pt idx="5">
                  <c:v>13.125</c:v>
                </c:pt>
                <c:pt idx="6">
                  <c:v>13.219999999999999</c:v>
                </c:pt>
                <c:pt idx="7">
                  <c:v>13.306999999999995</c:v>
                </c:pt>
                <c:pt idx="8">
                  <c:v>12.734999999999999</c:v>
                </c:pt>
                <c:pt idx="9">
                  <c:v>12.594000000000001</c:v>
                </c:pt>
                <c:pt idx="10">
                  <c:v>12.387999999999998</c:v>
                </c:pt>
                <c:pt idx="11">
                  <c:v>12.139000000000003</c:v>
                </c:pt>
                <c:pt idx="12">
                  <c:v>11.992999999999995</c:v>
                </c:pt>
                <c:pt idx="13">
                  <c:v>11.963000000000001</c:v>
                </c:pt>
                <c:pt idx="14">
                  <c:v>11.509</c:v>
                </c:pt>
                <c:pt idx="15">
                  <c:v>11.202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B-4B6C-8BAC-C3F9103003C7}"/>
            </c:ext>
          </c:extLst>
        </c:ser>
        <c:ser>
          <c:idx val="2"/>
          <c:order val="2"/>
          <c:tx>
            <c:strRef>
              <c:f>Grafy!$D$442</c:f>
              <c:strCache>
                <c:ptCount val="1"/>
                <c:pt idx="0">
                  <c:v> taneční
 Dance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Grafy!$A$444:$A$459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Grafy!$D$444:$D$459</c:f>
              <c:numCache>
                <c:formatCode>0.0</c:formatCode>
                <c:ptCount val="16"/>
                <c:pt idx="0">
                  <c:v>1.5010000000000012</c:v>
                </c:pt>
                <c:pt idx="1">
                  <c:v>1.541999999999998</c:v>
                </c:pt>
                <c:pt idx="2">
                  <c:v>1.7579999999999991</c:v>
                </c:pt>
                <c:pt idx="3">
                  <c:v>1.6990000000000016</c:v>
                </c:pt>
                <c:pt idx="4">
                  <c:v>1.7829999999999977</c:v>
                </c:pt>
                <c:pt idx="5">
                  <c:v>1.7880000000000003</c:v>
                </c:pt>
                <c:pt idx="6">
                  <c:v>1.6730000000000018</c:v>
                </c:pt>
                <c:pt idx="7">
                  <c:v>1.6970000000000027</c:v>
                </c:pt>
                <c:pt idx="8">
                  <c:v>1.4780000000000015</c:v>
                </c:pt>
                <c:pt idx="9">
                  <c:v>1.5730000000000004</c:v>
                </c:pt>
                <c:pt idx="10">
                  <c:v>1.4619999999999997</c:v>
                </c:pt>
                <c:pt idx="11">
                  <c:v>1.5040000000000013</c:v>
                </c:pt>
                <c:pt idx="12">
                  <c:v>1.5809999999999995</c:v>
                </c:pt>
                <c:pt idx="13">
                  <c:v>1.645</c:v>
                </c:pt>
                <c:pt idx="14">
                  <c:v>1.4480000000000004</c:v>
                </c:pt>
                <c:pt idx="15">
                  <c:v>1.3240000000000001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B-4B6C-8BAC-C3F9103003C7}"/>
            </c:ext>
          </c:extLst>
        </c:ser>
        <c:ser>
          <c:idx val="3"/>
          <c:order val="3"/>
          <c:tx>
            <c:strRef>
              <c:f>Grafy!$E$442</c:f>
              <c:strCache>
                <c:ptCount val="1"/>
                <c:pt idx="0">
                  <c:v> literárně dramatický
 Literature and drama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Grafy!$A$444:$A$459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Grafy!$E$444:$E$459</c:f>
              <c:numCache>
                <c:formatCode>0.0</c:formatCode>
                <c:ptCount val="16"/>
                <c:pt idx="0">
                  <c:v>2.1619999999999999</c:v>
                </c:pt>
                <c:pt idx="1">
                  <c:v>2.2530000000000001</c:v>
                </c:pt>
                <c:pt idx="2">
                  <c:v>2.3129999999999997</c:v>
                </c:pt>
                <c:pt idx="3">
                  <c:v>2.5290000000000008</c:v>
                </c:pt>
                <c:pt idx="4">
                  <c:v>2.6020000000000003</c:v>
                </c:pt>
                <c:pt idx="5">
                  <c:v>2.7540000000000004</c:v>
                </c:pt>
                <c:pt idx="6">
                  <c:v>2.835</c:v>
                </c:pt>
                <c:pt idx="7">
                  <c:v>2.9400000000000004</c:v>
                </c:pt>
                <c:pt idx="8">
                  <c:v>2.9889999999999999</c:v>
                </c:pt>
                <c:pt idx="9">
                  <c:v>3.0090000000000003</c:v>
                </c:pt>
                <c:pt idx="10">
                  <c:v>3.0419999999999998</c:v>
                </c:pt>
                <c:pt idx="11">
                  <c:v>3.1470000000000011</c:v>
                </c:pt>
                <c:pt idx="12">
                  <c:v>3.1529999999999996</c:v>
                </c:pt>
                <c:pt idx="13">
                  <c:v>3.1939999999999991</c:v>
                </c:pt>
                <c:pt idx="14">
                  <c:v>3.0779999999999994</c:v>
                </c:pt>
                <c:pt idx="15">
                  <c:v>2.972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0B-4B6C-8BAC-C3F91030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Grafy!$C$466</c:f>
              <c:strCache>
                <c:ptCount val="1"/>
                <c:pt idx="0">
                  <c:v>ženy / Women</c:v>
                </c:pt>
              </c:strCache>
            </c:strRef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Grafy!$A$467:$B$472</c:f>
              <c:multiLvlStrCache>
                <c:ptCount val="6"/>
                <c:lvl>
                  <c:pt idx="0">
                    <c:v>studenti  
Students</c:v>
                  </c:pt>
                  <c:pt idx="1">
                    <c:v>absolventi 
Graduates</c:v>
                  </c:pt>
                  <c:pt idx="2">
                    <c:v>studenti  
Students</c:v>
                  </c:pt>
                  <c:pt idx="3">
                    <c:v>absolventi 
Graduates</c:v>
                  </c:pt>
                  <c:pt idx="4">
                    <c:v>studenti  
Students</c:v>
                  </c:pt>
                  <c:pt idx="5">
                    <c:v>absolventi 
Graduates</c:v>
                  </c:pt>
                </c:lvl>
                <c:lvl>
                  <c:pt idx="0">
                    <c:v>veřejné vysoké školy 
Public universities</c:v>
                  </c:pt>
                  <c:pt idx="2">
                    <c:v>soukromé vysoké školy 
Private universities</c:v>
                  </c:pt>
                  <c:pt idx="4">
                    <c:v>státní vysoké školy 
State universities</c:v>
                  </c:pt>
                </c:lvl>
              </c:multiLvlStrCache>
            </c:multiLvlStrRef>
          </c:cat>
          <c:val>
            <c:numRef>
              <c:f>Grafy!$C$467:$C$472</c:f>
              <c:numCache>
                <c:formatCode>0.0%</c:formatCode>
                <c:ptCount val="6"/>
                <c:pt idx="0">
                  <c:v>0.55629074386264477</c:v>
                </c:pt>
                <c:pt idx="1">
                  <c:v>0.59157017137563683</c:v>
                </c:pt>
                <c:pt idx="2">
                  <c:v>0.55885905086672349</c:v>
                </c:pt>
                <c:pt idx="3">
                  <c:v>0.61019011406844104</c:v>
                </c:pt>
                <c:pt idx="4">
                  <c:v>0.34065674462556106</c:v>
                </c:pt>
                <c:pt idx="5">
                  <c:v>0.3592436974789916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8-489E-A9C5-CEDFF9AB8130}"/>
            </c:ext>
          </c:extLst>
        </c:ser>
        <c:ser>
          <c:idx val="1"/>
          <c:order val="1"/>
          <c:tx>
            <c:strRef>
              <c:f>Grafy!$D$466</c:f>
              <c:strCache>
                <c:ptCount val="1"/>
                <c:pt idx="0">
                  <c:v>muži / Men</c:v>
                </c:pt>
              </c:strCache>
            </c:strRef>
          </c:tx>
          <c:spPr>
            <a:solidFill>
              <a:srgbClr val="4172AD"/>
            </a:solidFill>
            <a:ln>
              <a:noFill/>
            </a:ln>
            <a:effectLst/>
          </c:spPr>
          <c:invertIfNegative val="0"/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Grafy!$A$467:$B$472</c:f>
              <c:multiLvlStrCache>
                <c:ptCount val="6"/>
                <c:lvl>
                  <c:pt idx="0">
                    <c:v>studenti  
Students</c:v>
                  </c:pt>
                  <c:pt idx="1">
                    <c:v>absolventi 
Graduates</c:v>
                  </c:pt>
                  <c:pt idx="2">
                    <c:v>studenti  
Students</c:v>
                  </c:pt>
                  <c:pt idx="3">
                    <c:v>absolventi 
Graduates</c:v>
                  </c:pt>
                  <c:pt idx="4">
                    <c:v>studenti  
Students</c:v>
                  </c:pt>
                  <c:pt idx="5">
                    <c:v>absolventi 
Graduates</c:v>
                  </c:pt>
                </c:lvl>
                <c:lvl>
                  <c:pt idx="0">
                    <c:v>veřejné vysoké školy 
Public universities</c:v>
                  </c:pt>
                  <c:pt idx="2">
                    <c:v>soukromé vysoké školy 
Private universities</c:v>
                  </c:pt>
                  <c:pt idx="4">
                    <c:v>státní vysoké školy 
State universities</c:v>
                  </c:pt>
                </c:lvl>
              </c:multiLvlStrCache>
            </c:multiLvlStrRef>
          </c:cat>
          <c:val>
            <c:numRef>
              <c:f>Grafy!$D$467:$D$472</c:f>
              <c:numCache>
                <c:formatCode>0.0%</c:formatCode>
                <c:ptCount val="6"/>
                <c:pt idx="0">
                  <c:v>0.44370925613735518</c:v>
                </c:pt>
                <c:pt idx="1">
                  <c:v>0.40842982862436311</c:v>
                </c:pt>
                <c:pt idx="2">
                  <c:v>0.44114094913327651</c:v>
                </c:pt>
                <c:pt idx="3">
                  <c:v>0.38980988593155891</c:v>
                </c:pt>
                <c:pt idx="4">
                  <c:v>0.65934325537443894</c:v>
                </c:pt>
                <c:pt idx="5">
                  <c:v>0.64075630252100846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8-489E-A9C5-CEDFF9AB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14254416"/>
        <c:axId val="614262320"/>
      </c:barChart>
      <c:catAx>
        <c:axId val="61425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14262320"/>
        <c:crosses val="autoZero"/>
        <c:auto val="1"/>
        <c:lblAlgn val="ctr"/>
        <c:lblOffset val="100"/>
        <c:noMultiLvlLbl val="0"/>
      </c:catAx>
      <c:valAx>
        <c:axId val="614262320"/>
        <c:scaling>
          <c:orientation val="minMax"/>
          <c:max val="1"/>
        </c:scaling>
        <c:delete val="0"/>
        <c:axPos val="l"/>
        <c:numFmt formatCode="0\ %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14254416"/>
        <c:crosses val="autoZero"/>
        <c:crossBetween val="between"/>
      </c:valAx>
      <c:spPr>
        <a:noFill/>
        <a:ln w="15875">
          <a:solidFill>
            <a:srgbClr val="92D050"/>
          </a:solidFill>
        </a:ln>
        <a:effectLst/>
      </c:spPr>
    </c:plotArea>
    <c:legend>
      <c:legendPos val="b"/>
      <c:layout>
        <c:manualLayout>
          <c:xMode val="edge"/>
          <c:yMode val="edge"/>
          <c:x val="0.13203825792962318"/>
          <c:y val="0.87661078655490654"/>
          <c:w val="0.61620321188664973"/>
          <c:h val="0.12338921344509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65202612494351"/>
          <c:y val="7.1166645152962435E-2"/>
          <c:w val="0.78745049429588598"/>
          <c:h val="0.82605739588140847"/>
        </c:manualLayout>
      </c:layout>
      <c:lineChart>
        <c:grouping val="standard"/>
        <c:varyColors val="0"/>
        <c:ser>
          <c:idx val="0"/>
          <c:order val="0"/>
          <c:tx>
            <c:strRef>
              <c:f>Grafy!$B$496</c:f>
              <c:strCache>
                <c:ptCount val="1"/>
                <c:pt idx="0">
                  <c:v> ženy 
 Women</c:v>
                </c:pt>
              </c:strCache>
            </c:strRef>
          </c:tx>
          <c:spPr>
            <a:ln w="22225" cap="rnd">
              <a:solidFill>
                <a:srgbClr val="BD1B21"/>
              </a:solidFill>
              <a:round/>
            </a:ln>
            <a:effectLst/>
          </c:spPr>
          <c:marker>
            <c:symbol val="none"/>
          </c:marker>
          <c:cat>
            <c:numRef>
              <c:f>Grafy!$A$500:$A$520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Grafy!$B$500:$B$520</c:f>
              <c:numCache>
                <c:formatCode>0.0</c:formatCode>
                <c:ptCount val="21"/>
                <c:pt idx="0">
                  <c:v>94.162999999999997</c:v>
                </c:pt>
                <c:pt idx="1">
                  <c:v>102.667</c:v>
                </c:pt>
                <c:pt idx="2">
                  <c:v>114.134</c:v>
                </c:pt>
                <c:pt idx="3">
                  <c:v>126.09399999999999</c:v>
                </c:pt>
                <c:pt idx="4">
                  <c:v>140.05600000000001</c:v>
                </c:pt>
                <c:pt idx="5">
                  <c:v>155.619</c:v>
                </c:pt>
                <c:pt idx="6">
                  <c:v>171.96</c:v>
                </c:pt>
                <c:pt idx="7">
                  <c:v>187.005</c:v>
                </c:pt>
                <c:pt idx="8">
                  <c:v>198.31800000000001</c:v>
                </c:pt>
                <c:pt idx="9">
                  <c:v>201.72499999999999</c:v>
                </c:pt>
                <c:pt idx="10">
                  <c:v>199.14599999999999</c:v>
                </c:pt>
                <c:pt idx="11">
                  <c:v>193.28800000000001</c:v>
                </c:pt>
                <c:pt idx="12">
                  <c:v>185.054</c:v>
                </c:pt>
                <c:pt idx="13">
                  <c:v>172.78100000000001</c:v>
                </c:pt>
                <c:pt idx="14">
                  <c:v>159.98500000000001</c:v>
                </c:pt>
                <c:pt idx="15">
                  <c:v>150.96899999999999</c:v>
                </c:pt>
                <c:pt idx="16">
                  <c:v>144.37200000000001</c:v>
                </c:pt>
                <c:pt idx="17">
                  <c:v>138.315</c:v>
                </c:pt>
                <c:pt idx="18">
                  <c:v>136.45500000000001</c:v>
                </c:pt>
                <c:pt idx="19">
                  <c:v>139.92400000000001</c:v>
                </c:pt>
                <c:pt idx="20">
                  <c:v>142.04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E-4DC3-AC73-27370AAA0299}"/>
            </c:ext>
          </c:extLst>
        </c:ser>
        <c:ser>
          <c:idx val="1"/>
          <c:order val="1"/>
          <c:tx>
            <c:strRef>
              <c:f>Grafy!$C$496</c:f>
              <c:strCache>
                <c:ptCount val="1"/>
                <c:pt idx="0">
                  <c:v> muži 
 Men </c:v>
                </c:pt>
              </c:strCache>
            </c:strRef>
          </c:tx>
          <c:spPr>
            <a:ln w="22225" cap="rnd">
              <a:solidFill>
                <a:srgbClr val="0071BC"/>
              </a:solidFill>
              <a:round/>
            </a:ln>
            <a:effectLst/>
          </c:spPr>
          <c:marker>
            <c:symbol val="none"/>
          </c:marker>
          <c:cat>
            <c:numRef>
              <c:f>Grafy!$A$500:$A$520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Grafy!$C$500:$C$520</c:f>
              <c:numCache>
                <c:formatCode>0.0</c:formatCode>
                <c:ptCount val="21"/>
                <c:pt idx="0">
                  <c:v>100.527</c:v>
                </c:pt>
                <c:pt idx="1">
                  <c:v>106.46599999999999</c:v>
                </c:pt>
                <c:pt idx="2">
                  <c:v>116.536</c:v>
                </c:pt>
                <c:pt idx="3">
                  <c:v>121.646</c:v>
                </c:pt>
                <c:pt idx="4">
                  <c:v>128.55000000000001</c:v>
                </c:pt>
                <c:pt idx="5">
                  <c:v>136.71299999999999</c:v>
                </c:pt>
                <c:pt idx="6">
                  <c:v>144.96299999999999</c:v>
                </c:pt>
                <c:pt idx="7">
                  <c:v>150.94900000000001</c:v>
                </c:pt>
                <c:pt idx="8">
                  <c:v>156.28</c:v>
                </c:pt>
                <c:pt idx="9">
                  <c:v>156.779</c:v>
                </c:pt>
                <c:pt idx="10">
                  <c:v>154.209</c:v>
                </c:pt>
                <c:pt idx="11">
                  <c:v>148.19800000000001</c:v>
                </c:pt>
                <c:pt idx="12">
                  <c:v>142.40700000000001</c:v>
                </c:pt>
                <c:pt idx="13">
                  <c:v>133.14099999999999</c:v>
                </c:pt>
                <c:pt idx="14">
                  <c:v>124.44</c:v>
                </c:pt>
                <c:pt idx="15">
                  <c:v>116.65</c:v>
                </c:pt>
                <c:pt idx="16">
                  <c:v>110.649</c:v>
                </c:pt>
                <c:pt idx="17">
                  <c:v>106.68</c:v>
                </c:pt>
                <c:pt idx="18">
                  <c:v>105.813</c:v>
                </c:pt>
                <c:pt idx="19">
                  <c:v>109.37</c:v>
                </c:pt>
                <c:pt idx="20">
                  <c:v>109.92400000000001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E-4DC3-AC73-27370AAA0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225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tis. osob </a:t>
                </a:r>
                <a:r>
                  <a:rPr lang="cs-CZ">
                    <a:solidFill>
                      <a:sysClr val="windowText" lastClr="000000"/>
                    </a:solidFill>
                  </a:rPr>
                  <a:t> </a:t>
                </a:r>
                <a:r>
                  <a:rPr lang="cs-CZ" i="1">
                    <a:solidFill>
                      <a:sysClr val="windowText" lastClr="000000"/>
                    </a:solidFill>
                  </a:rPr>
                  <a:t>Persons (thous.)</a:t>
                </a:r>
              </a:p>
            </c:rich>
          </c:tx>
          <c:layout>
            <c:manualLayout>
              <c:xMode val="edge"/>
              <c:yMode val="edge"/>
              <c:x val="3.6517948037777079E-3"/>
              <c:y val="0.165446514307662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5"/>
        <c:minorUnit val="5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3441177057279818"/>
          <c:y val="0.65297904336838075"/>
          <c:w val="0.27525153989555201"/>
          <c:h val="0.22068203840111383"/>
        </c:manualLayout>
      </c:layout>
      <c:overlay val="0"/>
      <c:spPr>
        <a:solidFill>
          <a:schemeClr val="bg1"/>
        </a:solidFill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42967170087346"/>
          <c:y val="7.1166645152962435E-2"/>
          <c:w val="0.76866841644794404"/>
          <c:h val="0.83110312506900186"/>
        </c:manualLayout>
      </c:layout>
      <c:lineChart>
        <c:grouping val="standard"/>
        <c:varyColors val="0"/>
        <c:ser>
          <c:idx val="0"/>
          <c:order val="0"/>
          <c:tx>
            <c:strRef>
              <c:f>Grafy!$B$523</c:f>
              <c:strCache>
                <c:ptCount val="1"/>
                <c:pt idx="0">
                  <c:v> ženy 
 Women</c:v>
                </c:pt>
              </c:strCache>
            </c:strRef>
          </c:tx>
          <c:spPr>
            <a:ln w="22225" cap="rnd">
              <a:solidFill>
                <a:srgbClr val="BD1B21"/>
              </a:solidFill>
              <a:round/>
            </a:ln>
            <a:effectLst/>
          </c:spPr>
          <c:marker>
            <c:symbol val="none"/>
          </c:marker>
          <c:cat>
            <c:numRef>
              <c:f>Grafy!$A$527:$A$547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Grafy!$B$527:$B$547</c:f>
              <c:numCache>
                <c:formatCode>0.0</c:formatCode>
                <c:ptCount val="21"/>
                <c:pt idx="0">
                  <c:v>4.1920000000000002</c:v>
                </c:pt>
                <c:pt idx="1">
                  <c:v>5.3869999999999996</c:v>
                </c:pt>
                <c:pt idx="2">
                  <c:v>6.5750000000000002</c:v>
                </c:pt>
                <c:pt idx="3">
                  <c:v>8.6259999999999994</c:v>
                </c:pt>
                <c:pt idx="4">
                  <c:v>10.63</c:v>
                </c:pt>
                <c:pt idx="5">
                  <c:v>12.244</c:v>
                </c:pt>
                <c:pt idx="6">
                  <c:v>13.917</c:v>
                </c:pt>
                <c:pt idx="7">
                  <c:v>15.613</c:v>
                </c:pt>
                <c:pt idx="8">
                  <c:v>18.076000000000001</c:v>
                </c:pt>
                <c:pt idx="9">
                  <c:v>19.809000000000001</c:v>
                </c:pt>
                <c:pt idx="10">
                  <c:v>20.472000000000001</c:v>
                </c:pt>
                <c:pt idx="11">
                  <c:v>20.884</c:v>
                </c:pt>
                <c:pt idx="12">
                  <c:v>21.475999999999999</c:v>
                </c:pt>
                <c:pt idx="13">
                  <c:v>21.792999999999999</c:v>
                </c:pt>
                <c:pt idx="14">
                  <c:v>22.260999999999999</c:v>
                </c:pt>
                <c:pt idx="15">
                  <c:v>23.178999999999998</c:v>
                </c:pt>
                <c:pt idx="16">
                  <c:v>23.218</c:v>
                </c:pt>
                <c:pt idx="17">
                  <c:v>23.577000000000002</c:v>
                </c:pt>
                <c:pt idx="18">
                  <c:v>24.574999999999999</c:v>
                </c:pt>
                <c:pt idx="19">
                  <c:v>26.27</c:v>
                </c:pt>
                <c:pt idx="20">
                  <c:v>27.161000000000001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9-4333-A278-DE78656207C6}"/>
            </c:ext>
          </c:extLst>
        </c:ser>
        <c:ser>
          <c:idx val="1"/>
          <c:order val="1"/>
          <c:tx>
            <c:strRef>
              <c:f>Grafy!$C$523</c:f>
              <c:strCache>
                <c:ptCount val="1"/>
                <c:pt idx="0">
                  <c:v> muži 
 Men </c:v>
                </c:pt>
              </c:strCache>
            </c:strRef>
          </c:tx>
          <c:spPr>
            <a:ln w="22225" cap="rnd">
              <a:solidFill>
                <a:srgbClr val="0071BC"/>
              </a:solidFill>
              <a:round/>
            </a:ln>
            <a:effectLst/>
          </c:spPr>
          <c:marker>
            <c:symbol val="none"/>
          </c:marker>
          <c:cat>
            <c:numRef>
              <c:f>Grafy!$A$527:$A$547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Grafy!$C$527:$C$547</c:f>
              <c:numCache>
                <c:formatCode>0.0</c:formatCode>
                <c:ptCount val="21"/>
                <c:pt idx="0">
                  <c:v>4.5739999999999998</c:v>
                </c:pt>
                <c:pt idx="1">
                  <c:v>5.6669999999999998</c:v>
                </c:pt>
                <c:pt idx="2">
                  <c:v>6.4889999999999999</c:v>
                </c:pt>
                <c:pt idx="3">
                  <c:v>8.4280000000000008</c:v>
                </c:pt>
                <c:pt idx="4">
                  <c:v>10.247</c:v>
                </c:pt>
                <c:pt idx="5">
                  <c:v>11.616</c:v>
                </c:pt>
                <c:pt idx="6">
                  <c:v>13.122</c:v>
                </c:pt>
                <c:pt idx="7">
                  <c:v>14.506</c:v>
                </c:pt>
                <c:pt idx="8">
                  <c:v>16.350000000000001</c:v>
                </c:pt>
                <c:pt idx="9">
                  <c:v>17.689</c:v>
                </c:pt>
                <c:pt idx="10">
                  <c:v>18.234999999999999</c:v>
                </c:pt>
                <c:pt idx="11">
                  <c:v>18.545999999999999</c:v>
                </c:pt>
                <c:pt idx="12">
                  <c:v>18.855</c:v>
                </c:pt>
                <c:pt idx="13">
                  <c:v>19.126999999999999</c:v>
                </c:pt>
                <c:pt idx="14">
                  <c:v>19.771000000000001</c:v>
                </c:pt>
                <c:pt idx="15">
                  <c:v>20.277999999999999</c:v>
                </c:pt>
                <c:pt idx="16">
                  <c:v>20.457999999999998</c:v>
                </c:pt>
                <c:pt idx="17">
                  <c:v>21.11</c:v>
                </c:pt>
                <c:pt idx="18">
                  <c:v>21.776</c:v>
                </c:pt>
                <c:pt idx="19">
                  <c:v>23.850999999999999</c:v>
                </c:pt>
                <c:pt idx="20">
                  <c:v>24.948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9-4333-A278-DE786562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osob </a:t>
                </a:r>
                <a:r>
                  <a:rPr lang="cs-CZ"/>
                  <a:t> </a:t>
                </a:r>
                <a:r>
                  <a:rPr lang="cs-CZ" i="1"/>
                  <a:t>Persons (thous.)</a:t>
                </a:r>
              </a:p>
            </c:rich>
          </c:tx>
          <c:layout>
            <c:manualLayout>
              <c:xMode val="edge"/>
              <c:yMode val="edge"/>
              <c:x val="2.1414881279374961E-2"/>
              <c:y val="0.183993452431349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5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2748348802679865"/>
          <c:y val="0.64951741428880316"/>
          <c:w val="0.29606229684865548"/>
          <c:h val="0.21787410651756303"/>
        </c:manualLayout>
      </c:layout>
      <c:overlay val="0"/>
      <c:spPr>
        <a:solidFill>
          <a:schemeClr val="bg1"/>
        </a:solidFill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82191043125144E-2"/>
          <c:y val="4.3687872349289669E-2"/>
          <c:w val="0.38836122871575729"/>
          <c:h val="0.66041077579057261"/>
        </c:manualLayout>
      </c:layout>
      <c:lineChart>
        <c:grouping val="standard"/>
        <c:varyColors val="0"/>
        <c:ser>
          <c:idx val="0"/>
          <c:order val="0"/>
          <c:tx>
            <c:strRef>
              <c:f>Grafy!$B$554</c:f>
              <c:strCache>
                <c:ptCount val="1"/>
                <c:pt idx="0">
                  <c:v> bakalářský 
 Bachelor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Grafy!$A$556:$A$571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Grafy!$B$556:$B$571</c:f>
              <c:numCache>
                <c:formatCode>0.0</c:formatCode>
                <c:ptCount val="16"/>
                <c:pt idx="0">
                  <c:v>93.04</c:v>
                </c:pt>
                <c:pt idx="1">
                  <c:v>109.568</c:v>
                </c:pt>
                <c:pt idx="2">
                  <c:v>123.81699999999999</c:v>
                </c:pt>
                <c:pt idx="3">
                  <c:v>134.09800000000001</c:v>
                </c:pt>
                <c:pt idx="4">
                  <c:v>137.50299999999999</c:v>
                </c:pt>
                <c:pt idx="5">
                  <c:v>134.81899999999999</c:v>
                </c:pt>
                <c:pt idx="6">
                  <c:v>130.34299999999999</c:v>
                </c:pt>
                <c:pt idx="7">
                  <c:v>124.506</c:v>
                </c:pt>
                <c:pt idx="8">
                  <c:v>115.044</c:v>
                </c:pt>
                <c:pt idx="9">
                  <c:v>106.41200000000001</c:v>
                </c:pt>
                <c:pt idx="10">
                  <c:v>99.466999999999999</c:v>
                </c:pt>
                <c:pt idx="11">
                  <c:v>95.266000000000005</c:v>
                </c:pt>
                <c:pt idx="12">
                  <c:v>92.488</c:v>
                </c:pt>
                <c:pt idx="13">
                  <c:v>93.224000000000004</c:v>
                </c:pt>
                <c:pt idx="14">
                  <c:v>97.180999999999997</c:v>
                </c:pt>
                <c:pt idx="15">
                  <c:v>99.391999999999996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5-4E73-B3EA-FF67D82F8E8E}"/>
            </c:ext>
          </c:extLst>
        </c:ser>
        <c:ser>
          <c:idx val="1"/>
          <c:order val="1"/>
          <c:tx>
            <c:strRef>
              <c:f>Grafy!$C$554</c:f>
              <c:strCache>
                <c:ptCount val="1"/>
                <c:pt idx="0">
                  <c:v> magisterský
 Master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numRef>
              <c:f>Grafy!$A$556:$A$571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Grafy!$C$556:$C$571</c:f>
              <c:numCache>
                <c:formatCode>0.0</c:formatCode>
                <c:ptCount val="16"/>
                <c:pt idx="0">
                  <c:v>67.888999999999996</c:v>
                </c:pt>
                <c:pt idx="1">
                  <c:v>69.195999999999998</c:v>
                </c:pt>
                <c:pt idx="2">
                  <c:v>71.460999999999999</c:v>
                </c:pt>
                <c:pt idx="3">
                  <c:v>74.430000000000007</c:v>
                </c:pt>
                <c:pt idx="4">
                  <c:v>75.638000000000005</c:v>
                </c:pt>
                <c:pt idx="5">
                  <c:v>76.319999999999993</c:v>
                </c:pt>
                <c:pt idx="6">
                  <c:v>75.137</c:v>
                </c:pt>
                <c:pt idx="7">
                  <c:v>73.049000000000007</c:v>
                </c:pt>
                <c:pt idx="8">
                  <c:v>70.626999999999995</c:v>
                </c:pt>
                <c:pt idx="9">
                  <c:v>66.984999999999999</c:v>
                </c:pt>
                <c:pt idx="10">
                  <c:v>65.873000000000005</c:v>
                </c:pt>
                <c:pt idx="11">
                  <c:v>63.713000000000001</c:v>
                </c:pt>
                <c:pt idx="12">
                  <c:v>61.073</c:v>
                </c:pt>
                <c:pt idx="13">
                  <c:v>59.645000000000003</c:v>
                </c:pt>
                <c:pt idx="14">
                  <c:v>60.613</c:v>
                </c:pt>
                <c:pt idx="15">
                  <c:v>61.692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5-4E73-B3EA-FF67D82F8E8E}"/>
            </c:ext>
          </c:extLst>
        </c:ser>
        <c:ser>
          <c:idx val="2"/>
          <c:order val="2"/>
          <c:tx>
            <c:strRef>
              <c:f>Grafy!$D$554</c:f>
              <c:strCache>
                <c:ptCount val="1"/>
                <c:pt idx="0">
                  <c:v> doktorský 
 Doctoral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Grafy!$A$556:$A$571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Grafy!$D$556:$D$571</c:f>
              <c:numCache>
                <c:formatCode>0.0</c:formatCode>
                <c:ptCount val="16"/>
                <c:pt idx="0">
                  <c:v>9.1869999999999994</c:v>
                </c:pt>
                <c:pt idx="1">
                  <c:v>9.5790000000000006</c:v>
                </c:pt>
                <c:pt idx="2">
                  <c:v>10.109</c:v>
                </c:pt>
                <c:pt idx="3">
                  <c:v>10.768000000000001</c:v>
                </c:pt>
                <c:pt idx="4">
                  <c:v>11.109</c:v>
                </c:pt>
                <c:pt idx="5">
                  <c:v>11.048999999999999</c:v>
                </c:pt>
                <c:pt idx="6">
                  <c:v>10.914</c:v>
                </c:pt>
                <c:pt idx="7">
                  <c:v>10.961</c:v>
                </c:pt>
                <c:pt idx="8">
                  <c:v>10.750999999999999</c:v>
                </c:pt>
                <c:pt idx="9">
                  <c:v>10.476000000000001</c:v>
                </c:pt>
                <c:pt idx="10">
                  <c:v>10.35</c:v>
                </c:pt>
                <c:pt idx="11">
                  <c:v>9.9369999999999994</c:v>
                </c:pt>
                <c:pt idx="12">
                  <c:v>9.5220000000000002</c:v>
                </c:pt>
                <c:pt idx="13">
                  <c:v>9.3460000000000001</c:v>
                </c:pt>
                <c:pt idx="14">
                  <c:v>9.5779999999999994</c:v>
                </c:pt>
                <c:pt idx="15">
                  <c:v>9.4589999999999996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5-4E73-B3EA-FF67D82F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1A21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osob </a:t>
                </a:r>
                <a:r>
                  <a:rPr lang="cs-CZ"/>
                  <a:t> </a:t>
                </a:r>
                <a:r>
                  <a:rPr lang="cs-CZ" i="1"/>
                  <a:t>Persons (thous.)</a:t>
                </a:r>
              </a:p>
            </c:rich>
          </c:tx>
          <c:layout>
            <c:manualLayout>
              <c:xMode val="edge"/>
              <c:yMode val="edge"/>
              <c:x val="9.5914535636834677E-3"/>
              <c:y val="0.102794234054076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1A210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6900480785557997"/>
          <c:y val="0.84290380369120521"/>
          <c:w val="0.65459647488611061"/>
          <c:h val="0.12535016456276299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16985266321154E-2"/>
          <c:y val="1.3600153639331668E-2"/>
          <c:w val="0.88875910917280732"/>
          <c:h val="0.83659756816112274"/>
        </c:manualLayout>
      </c:layout>
      <c:lineChart>
        <c:grouping val="standard"/>
        <c:varyColors val="0"/>
        <c:ser>
          <c:idx val="0"/>
          <c:order val="0"/>
          <c:tx>
            <c:strRef>
              <c:f>Grafy!$B$574</c:f>
              <c:strCache>
                <c:ptCount val="1"/>
                <c:pt idx="0">
                  <c:v> bakalářský 
 Bachelor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Grafy!$A$576:$A$591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Grafy!$B$576:$B$591</c:f>
              <c:numCache>
                <c:formatCode>0.0</c:formatCode>
                <c:ptCount val="16"/>
                <c:pt idx="0">
                  <c:v>88.789000000000001</c:v>
                </c:pt>
                <c:pt idx="1">
                  <c:v>98.236000000000004</c:v>
                </c:pt>
                <c:pt idx="2">
                  <c:v>105.084</c:v>
                </c:pt>
                <c:pt idx="3">
                  <c:v>109.271</c:v>
                </c:pt>
                <c:pt idx="4">
                  <c:v>110.529</c:v>
                </c:pt>
                <c:pt idx="5">
                  <c:v>109.07</c:v>
                </c:pt>
                <c:pt idx="6">
                  <c:v>104.911</c:v>
                </c:pt>
                <c:pt idx="7">
                  <c:v>99.957999999999998</c:v>
                </c:pt>
                <c:pt idx="8">
                  <c:v>92.117999999999995</c:v>
                </c:pt>
                <c:pt idx="9">
                  <c:v>85.872</c:v>
                </c:pt>
                <c:pt idx="10">
                  <c:v>80.290999999999997</c:v>
                </c:pt>
                <c:pt idx="11">
                  <c:v>76.858000000000004</c:v>
                </c:pt>
                <c:pt idx="12">
                  <c:v>75.44</c:v>
                </c:pt>
                <c:pt idx="13">
                  <c:v>76.852999999999994</c:v>
                </c:pt>
                <c:pt idx="14">
                  <c:v>81.429000000000002</c:v>
                </c:pt>
                <c:pt idx="15">
                  <c:v>83.061999999999998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F-4974-8007-5E6D2FFB3C4F}"/>
            </c:ext>
          </c:extLst>
        </c:ser>
        <c:ser>
          <c:idx val="1"/>
          <c:order val="1"/>
          <c:tx>
            <c:strRef>
              <c:f>Grafy!$C$574</c:f>
              <c:strCache>
                <c:ptCount val="1"/>
                <c:pt idx="0">
                  <c:v> magisterský
 Master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numRef>
              <c:f>Grafy!$A$576:$A$591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Grafy!$C$576:$C$591</c:f>
              <c:numCache>
                <c:formatCode>0.0</c:formatCode>
                <c:ptCount val="16"/>
                <c:pt idx="0">
                  <c:v>47.2</c:v>
                </c:pt>
                <c:pt idx="1">
                  <c:v>47.122999999999998</c:v>
                </c:pt>
                <c:pt idx="2">
                  <c:v>47.774000000000001</c:v>
                </c:pt>
                <c:pt idx="3">
                  <c:v>50.472999999999999</c:v>
                </c:pt>
                <c:pt idx="4">
                  <c:v>50.878</c:v>
                </c:pt>
                <c:pt idx="5">
                  <c:v>50.417000000000002</c:v>
                </c:pt>
                <c:pt idx="6">
                  <c:v>49.326000000000001</c:v>
                </c:pt>
                <c:pt idx="7">
                  <c:v>48.753</c:v>
                </c:pt>
                <c:pt idx="8">
                  <c:v>47.750999999999998</c:v>
                </c:pt>
                <c:pt idx="9">
                  <c:v>45.895000000000003</c:v>
                </c:pt>
                <c:pt idx="10">
                  <c:v>44.688000000000002</c:v>
                </c:pt>
                <c:pt idx="11">
                  <c:v>42.832999999999998</c:v>
                </c:pt>
                <c:pt idx="12">
                  <c:v>41.274000000000001</c:v>
                </c:pt>
                <c:pt idx="13">
                  <c:v>39.976999999999997</c:v>
                </c:pt>
                <c:pt idx="14">
                  <c:v>40.454000000000001</c:v>
                </c:pt>
                <c:pt idx="15">
                  <c:v>40.71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F-4974-8007-5E6D2FFB3C4F}"/>
            </c:ext>
          </c:extLst>
        </c:ser>
        <c:ser>
          <c:idx val="2"/>
          <c:order val="2"/>
          <c:tx>
            <c:strRef>
              <c:f>Grafy!$D$574</c:f>
              <c:strCache>
                <c:ptCount val="1"/>
                <c:pt idx="0">
                  <c:v> doktorský 
 Doctoral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Grafy!$A$576:$A$591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Grafy!$D$576:$D$591</c:f>
              <c:numCache>
                <c:formatCode>0.0</c:formatCode>
                <c:ptCount val="16"/>
                <c:pt idx="0">
                  <c:v>14.113</c:v>
                </c:pt>
                <c:pt idx="1">
                  <c:v>14.384</c:v>
                </c:pt>
                <c:pt idx="2">
                  <c:v>14.391</c:v>
                </c:pt>
                <c:pt idx="3">
                  <c:v>14.717000000000001</c:v>
                </c:pt>
                <c:pt idx="4">
                  <c:v>14.805</c:v>
                </c:pt>
                <c:pt idx="5">
                  <c:v>14.6</c:v>
                </c:pt>
                <c:pt idx="6">
                  <c:v>13.882</c:v>
                </c:pt>
                <c:pt idx="7">
                  <c:v>13.757999999999999</c:v>
                </c:pt>
                <c:pt idx="8">
                  <c:v>13.457000000000001</c:v>
                </c:pt>
                <c:pt idx="9">
                  <c:v>13.387</c:v>
                </c:pt>
                <c:pt idx="10">
                  <c:v>12.833</c:v>
                </c:pt>
                <c:pt idx="11">
                  <c:v>12.199</c:v>
                </c:pt>
                <c:pt idx="12">
                  <c:v>11.824</c:v>
                </c:pt>
                <c:pt idx="13">
                  <c:v>11.536</c:v>
                </c:pt>
                <c:pt idx="14">
                  <c:v>12.03</c:v>
                </c:pt>
                <c:pt idx="15">
                  <c:v>11.916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F-4974-8007-5E6D2FFB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1A21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938548690562"/>
          <c:y val="4.7349380163579868E-2"/>
          <c:w val="0.65283593989044375"/>
          <c:h val="0.937945517698660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Grafy!$B$597</c:f>
              <c:strCache>
                <c:ptCount val="1"/>
                <c:pt idx="0">
                  <c:v> ženy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Grafy!$A$598:$A$607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ICT 
ICT</c:v>
                </c:pt>
                <c:pt idx="3">
                  <c:v>Přírodní vědy a matematika 
Natural sciences and mathematics</c:v>
                </c:pt>
                <c:pt idx="4">
                  <c:v>Společenské vědy 
Social sciences</c:v>
                </c:pt>
                <c:pt idx="5">
                  <c:v>Umění a humanitní vědy 
Arts and humanities</c:v>
                </c:pt>
                <c:pt idx="6">
                  <c:v>Vzdělávání a výchova 
Education</c:v>
                </c:pt>
                <c:pt idx="7">
                  <c:v>Technika, výroba a stavebnictví 
Engineering, manuf. and construction</c:v>
                </c:pt>
                <c:pt idx="8">
                  <c:v>Zdravotní a sociální péče 
Health and welfare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Grafy!$B$598:$B$607</c:f>
              <c:numCache>
                <c:formatCode>#\ ##0.0</c:formatCode>
                <c:ptCount val="10"/>
                <c:pt idx="0">
                  <c:v>7.0670000000000002</c:v>
                </c:pt>
                <c:pt idx="1">
                  <c:v>7.1319999999999997</c:v>
                </c:pt>
                <c:pt idx="2">
                  <c:v>3.887</c:v>
                </c:pt>
                <c:pt idx="3">
                  <c:v>13.195</c:v>
                </c:pt>
                <c:pt idx="4">
                  <c:v>17.606000000000002</c:v>
                </c:pt>
                <c:pt idx="5">
                  <c:v>19.439</c:v>
                </c:pt>
                <c:pt idx="6">
                  <c:v>28.324999999999999</c:v>
                </c:pt>
                <c:pt idx="7">
                  <c:v>11.052</c:v>
                </c:pt>
                <c:pt idx="8">
                  <c:v>28.922000000000001</c:v>
                </c:pt>
                <c:pt idx="9">
                  <c:v>35.15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B-4323-8278-50F40C7E3702}"/>
            </c:ext>
          </c:extLst>
        </c:ser>
        <c:ser>
          <c:idx val="1"/>
          <c:order val="1"/>
          <c:tx>
            <c:strRef>
              <c:f>Grafy!$C$597</c:f>
              <c:strCache>
                <c:ptCount val="1"/>
                <c:pt idx="0">
                  <c:v> muži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Grafy!$A$598:$A$607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ICT 
ICT</c:v>
                </c:pt>
                <c:pt idx="3">
                  <c:v>Přírodní vědy a matematika 
Natural sciences and mathematics</c:v>
                </c:pt>
                <c:pt idx="4">
                  <c:v>Společenské vědy 
Social sciences</c:v>
                </c:pt>
                <c:pt idx="5">
                  <c:v>Umění a humanitní vědy 
Arts and humanities</c:v>
                </c:pt>
                <c:pt idx="6">
                  <c:v>Vzdělávání a výchova 
Education</c:v>
                </c:pt>
                <c:pt idx="7">
                  <c:v>Technika, výroba a stavebnictví 
Engineering, manuf. and construction</c:v>
                </c:pt>
                <c:pt idx="8">
                  <c:v>Zdravotní a sociální péče 
Health and welfare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Grafy!$C$598:$C$607</c:f>
              <c:numCache>
                <c:formatCode>#\ ##0.0</c:formatCode>
                <c:ptCount val="10"/>
                <c:pt idx="0">
                  <c:v>4.3010000000000002</c:v>
                </c:pt>
                <c:pt idx="1">
                  <c:v>9.4390000000000001</c:v>
                </c:pt>
                <c:pt idx="2">
                  <c:v>18.555</c:v>
                </c:pt>
                <c:pt idx="3">
                  <c:v>9.8059999999999992</c:v>
                </c:pt>
                <c:pt idx="4">
                  <c:v>10.792999999999999</c:v>
                </c:pt>
                <c:pt idx="5">
                  <c:v>10.004</c:v>
                </c:pt>
                <c:pt idx="6">
                  <c:v>8.08</c:v>
                </c:pt>
                <c:pt idx="7">
                  <c:v>27.491</c:v>
                </c:pt>
                <c:pt idx="8">
                  <c:v>10.471</c:v>
                </c:pt>
                <c:pt idx="9">
                  <c:v>27.545000000000002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B-4323-8278-50F40C7E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Grafy!$D$597</c:f>
              <c:strCache>
                <c:ptCount val="1"/>
                <c:pt idx="0">
                  <c:v> podíl žen
 Share of women</c:v>
                </c:pt>
              </c:strCache>
            </c:strRef>
          </c:tx>
          <c:spPr>
            <a:solidFill>
              <a:srgbClr val="9BBB59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Grafy!$A$598:$A$607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ICT 
ICT</c:v>
                </c:pt>
                <c:pt idx="3">
                  <c:v>Přírodní vědy a matematika 
Natural sciences and mathematics</c:v>
                </c:pt>
                <c:pt idx="4">
                  <c:v>Společenské vědy 
Social sciences</c:v>
                </c:pt>
                <c:pt idx="5">
                  <c:v>Umění a humanitní vědy 
Arts and humanities</c:v>
                </c:pt>
                <c:pt idx="6">
                  <c:v>Vzdělávání a výchova 
Education</c:v>
                </c:pt>
                <c:pt idx="7">
                  <c:v>Technika, výroba a stavebnictví 
Engineering, manuf. and construction</c:v>
                </c:pt>
                <c:pt idx="8">
                  <c:v>Zdravotní a sociální péče 
Health and welfare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Grafy!$D$598:$D$607</c:f>
              <c:numCache>
                <c:formatCode>0%</c:formatCode>
                <c:ptCount val="10"/>
                <c:pt idx="0">
                  <c:v>0.62165728360309636</c:v>
                </c:pt>
                <c:pt idx="1">
                  <c:v>0.43039044113209829</c:v>
                </c:pt>
                <c:pt idx="2">
                  <c:v>0.17320203190446484</c:v>
                </c:pt>
                <c:pt idx="3">
                  <c:v>0.57367070996913183</c:v>
                </c:pt>
                <c:pt idx="4">
                  <c:v>0.61995140673967397</c:v>
                </c:pt>
                <c:pt idx="5">
                  <c:v>0.6602248412186259</c:v>
                </c:pt>
                <c:pt idx="6">
                  <c:v>0.77805246532069772</c:v>
                </c:pt>
                <c:pt idx="7">
                  <c:v>0.28674467477881843</c:v>
                </c:pt>
                <c:pt idx="8">
                  <c:v>0.73419135379382128</c:v>
                </c:pt>
                <c:pt idx="9">
                  <c:v>0.56065076959885152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B-4323-8278-50F40C7E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85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4077568"/>
        <c:crosses val="autoZero"/>
        <c:crossBetween val="between"/>
        <c:majorUnit val="5"/>
      </c:valAx>
      <c:valAx>
        <c:axId val="336107200"/>
        <c:scaling>
          <c:orientation val="minMax"/>
          <c:max val="1"/>
          <c:min val="-3.2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519046726243394"/>
          <c:y val="0.63148182187005808"/>
          <c:w val="0.21312781968411929"/>
          <c:h val="0.2874895054521970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958023575870935"/>
          <c:y val="2.0946794850028105E-2"/>
          <c:w val="0.6904197642412907"/>
          <c:h val="0.9566996549638020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Grafy!$B$613</c:f>
              <c:strCache>
                <c:ptCount val="1"/>
                <c:pt idx="0">
                  <c:v> ženy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Grafy!$A$614:$A$623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Přírodní vědy a matematika 
Natural sciences and mathematics</c:v>
                </c:pt>
                <c:pt idx="3">
                  <c:v>ICT 
ICT</c:v>
                </c:pt>
                <c:pt idx="4">
                  <c:v>Umění a humanitní vědy 
Arts and humanities</c:v>
                </c:pt>
                <c:pt idx="5">
                  <c:v>Zdravotní a sociální péče 
Health and welfare</c:v>
                </c:pt>
                <c:pt idx="6">
                  <c:v>Společenské vědy 
Social sciences</c:v>
                </c:pt>
                <c:pt idx="7">
                  <c:v>Vzdělávání a výchova 
Education</c:v>
                </c:pt>
                <c:pt idx="8">
                  <c:v>Technika, výroba a stavebnictví 
Engineering, manuf. and construction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Grafy!$B$614:$B$623</c:f>
              <c:numCache>
                <c:formatCode>#\ ##0.0</c:formatCode>
                <c:ptCount val="10"/>
                <c:pt idx="0">
                  <c:v>1.39</c:v>
                </c:pt>
                <c:pt idx="1">
                  <c:v>1.6459999999999999</c:v>
                </c:pt>
                <c:pt idx="2">
                  <c:v>2.274</c:v>
                </c:pt>
                <c:pt idx="3">
                  <c:v>0.71</c:v>
                </c:pt>
                <c:pt idx="4">
                  <c:v>3.7690000000000001</c:v>
                </c:pt>
                <c:pt idx="5">
                  <c:v>5.1840000000000002</c:v>
                </c:pt>
                <c:pt idx="6">
                  <c:v>4.4809999999999999</c:v>
                </c:pt>
                <c:pt idx="7">
                  <c:v>5.8730000000000002</c:v>
                </c:pt>
                <c:pt idx="8">
                  <c:v>3.2189999999999999</c:v>
                </c:pt>
                <c:pt idx="9">
                  <c:v>7.4420000000000002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1-435B-BF0D-A9C173BB4FD5}"/>
            </c:ext>
          </c:extLst>
        </c:ser>
        <c:ser>
          <c:idx val="1"/>
          <c:order val="1"/>
          <c:tx>
            <c:strRef>
              <c:f>Grafy!$C$613</c:f>
              <c:strCache>
                <c:ptCount val="1"/>
                <c:pt idx="0">
                  <c:v> muži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Grafy!$A$614:$A$623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Přírodní vědy a matematika 
Natural sciences and mathematics</c:v>
                </c:pt>
                <c:pt idx="3">
                  <c:v>ICT 
ICT</c:v>
                </c:pt>
                <c:pt idx="4">
                  <c:v>Umění a humanitní vědy 
Arts and humanities</c:v>
                </c:pt>
                <c:pt idx="5">
                  <c:v>Zdravotní a sociální péče 
Health and welfare</c:v>
                </c:pt>
                <c:pt idx="6">
                  <c:v>Společenské vědy 
Social sciences</c:v>
                </c:pt>
                <c:pt idx="7">
                  <c:v>Vzdělávání a výchova 
Education</c:v>
                </c:pt>
                <c:pt idx="8">
                  <c:v>Technika, výroba a stavebnictví 
Engineering, manuf. and construction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Grafy!$C$614:$C$623</c:f>
              <c:numCache>
                <c:formatCode>#\ ##0.0</c:formatCode>
                <c:ptCount val="10"/>
                <c:pt idx="0">
                  <c:v>0.81100000000000005</c:v>
                </c:pt>
                <c:pt idx="1">
                  <c:v>1.7969999999999999</c:v>
                </c:pt>
                <c:pt idx="2">
                  <c:v>1.462</c:v>
                </c:pt>
                <c:pt idx="3">
                  <c:v>3.0910000000000002</c:v>
                </c:pt>
                <c:pt idx="4">
                  <c:v>1.587</c:v>
                </c:pt>
                <c:pt idx="5">
                  <c:v>1.516</c:v>
                </c:pt>
                <c:pt idx="6">
                  <c:v>2.4249999999999998</c:v>
                </c:pt>
                <c:pt idx="7">
                  <c:v>1.181</c:v>
                </c:pt>
                <c:pt idx="8">
                  <c:v>6.1319999999999997</c:v>
                </c:pt>
                <c:pt idx="9">
                  <c:v>4.6239999999999997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91-435B-BF0D-A9C173B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Grafy!$D$613</c:f>
              <c:strCache>
                <c:ptCount val="1"/>
                <c:pt idx="0">
                  <c:v> podíl žen
 Share of women</c:v>
                </c:pt>
              </c:strCache>
            </c:strRef>
          </c:tx>
          <c:spPr>
            <a:solidFill>
              <a:srgbClr val="9BBB59"/>
            </a:solidFill>
            <a:ln w="3175">
              <a:solidFill>
                <a:srgbClr val="000000"/>
              </a:solidFill>
            </a:ln>
          </c:spPr>
          <c:invertIfNegative val="0"/>
          <c:dLbls>
            <c:numFmt formatCode="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Grafy!$A$614:$A$623</c:f>
              <c:strCache>
                <c:ptCount val="10"/>
                <c:pt idx="0">
                  <c:v>Zemědělství a veterinářství 
Agriculture and veterinary</c:v>
                </c:pt>
                <c:pt idx="1">
                  <c:v>Služby 
Services</c:v>
                </c:pt>
                <c:pt idx="2">
                  <c:v>Přírodní vědy a matematika 
Natural sciences and mathematics</c:v>
                </c:pt>
                <c:pt idx="3">
                  <c:v>ICT 
ICT</c:v>
                </c:pt>
                <c:pt idx="4">
                  <c:v>Umění a humanitní vědy 
Arts and humanities</c:v>
                </c:pt>
                <c:pt idx="5">
                  <c:v>Zdravotní a sociální péče 
Health and welfare</c:v>
                </c:pt>
                <c:pt idx="6">
                  <c:v>Společenské vědy 
Social sciences</c:v>
                </c:pt>
                <c:pt idx="7">
                  <c:v>Vzdělávání a výchova 
Education</c:v>
                </c:pt>
                <c:pt idx="8">
                  <c:v>Technika, výroba a stavebnictví 
Engineering, manuf. and construction</c:v>
                </c:pt>
                <c:pt idx="9">
                  <c:v>Obchod, administrativa a právo 
Business, administration and law</c:v>
                </c:pt>
              </c:strCache>
            </c:strRef>
          </c:cat>
          <c:val>
            <c:numRef>
              <c:f>Grafy!$D$614:$D$623</c:f>
              <c:numCache>
                <c:formatCode>0%</c:formatCode>
                <c:ptCount val="10"/>
                <c:pt idx="0">
                  <c:v>0.631531122217174</c:v>
                </c:pt>
                <c:pt idx="1">
                  <c:v>0.47807144931745571</c:v>
                </c:pt>
                <c:pt idx="2">
                  <c:v>0.60867237687366171</c:v>
                </c:pt>
                <c:pt idx="3">
                  <c:v>0.18679294922388842</c:v>
                </c:pt>
                <c:pt idx="4">
                  <c:v>0.70369678864824503</c:v>
                </c:pt>
                <c:pt idx="5">
                  <c:v>0.77373134328358206</c:v>
                </c:pt>
                <c:pt idx="6">
                  <c:v>0.64885606718795252</c:v>
                </c:pt>
                <c:pt idx="7">
                  <c:v>0.83257726112843777</c:v>
                </c:pt>
                <c:pt idx="8">
                  <c:v>0.34424125761950597</c:v>
                </c:pt>
                <c:pt idx="9">
                  <c:v>0.61677440742582468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91-435B-BF0D-A9C173B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18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4077568"/>
        <c:crosses val="autoZero"/>
        <c:crossBetween val="between"/>
        <c:majorUnit val="1"/>
      </c:valAx>
      <c:valAx>
        <c:axId val="336107200"/>
        <c:scaling>
          <c:orientation val="minMax"/>
          <c:max val="1"/>
          <c:min val="-2.6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3175">
            <a:solidFill>
              <a:schemeClr val="tx1"/>
            </a:solidFill>
          </a:ln>
        </c:spPr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847080924777314"/>
          <c:y val="0.6700660202546852"/>
          <c:w val="0.22760582525140063"/>
          <c:h val="0.2547930072709579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054191337281678"/>
          <c:y val="5.3354176316195767E-2"/>
          <c:w val="0.55713293703065547"/>
          <c:h val="0.89486338112118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Grafy!$Y$628</c:f>
              <c:strCache>
                <c:ptCount val="1"/>
                <c:pt idx="0">
                  <c:v>bakalářský
bachelor</c:v>
                </c:pt>
              </c:strCache>
            </c:strRef>
          </c:tx>
          <c:spPr>
            <a:solidFill>
              <a:srgbClr val="F7974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Grafy!$X$629:$X$634</c:f>
              <c:strCache>
                <c:ptCount val="6"/>
                <c:pt idx="0">
                  <c:v>ICT</c:v>
                </c:pt>
                <c:pt idx="1">
                  <c:v>Technické vědy
Engineering</c:v>
                </c:pt>
                <c:pt idx="2">
                  <c:v>Přírodní vědy 
Natural sciences </c:v>
                </c:pt>
                <c:pt idx="3">
                  <c:v>Společenské vědy
Social sciences</c:v>
                </c:pt>
                <c:pt idx="4">
                  <c:v>Vzdělávání a výchova
Education</c:v>
                </c:pt>
                <c:pt idx="5">
                  <c:v>Zdravotní péče
Health and welfare</c:v>
                </c:pt>
              </c:strCache>
            </c:strRef>
          </c:cat>
          <c:val>
            <c:numRef>
              <c:f>Grafy!$Y$629:$Y$634</c:f>
              <c:numCache>
                <c:formatCode>0.0%</c:formatCode>
                <c:ptCount val="6"/>
                <c:pt idx="0">
                  <c:v>0.16913655848132272</c:v>
                </c:pt>
                <c:pt idx="1">
                  <c:v>0.27062513067112692</c:v>
                </c:pt>
                <c:pt idx="2">
                  <c:v>0.58169066076042819</c:v>
                </c:pt>
                <c:pt idx="3">
                  <c:v>0.61138582477494607</c:v>
                </c:pt>
                <c:pt idx="4">
                  <c:v>0.74781301257517774</c:v>
                </c:pt>
                <c:pt idx="5">
                  <c:v>0.83769496834823465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C-40C3-AA1C-6742298DF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04341487"/>
        <c:axId val="1004342735"/>
      </c:barChart>
      <c:catAx>
        <c:axId val="1004341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2735"/>
        <c:crosses val="autoZero"/>
        <c:auto val="1"/>
        <c:lblAlgn val="ctr"/>
        <c:lblOffset val="100"/>
        <c:noMultiLvlLbl val="0"/>
      </c:catAx>
      <c:valAx>
        <c:axId val="1004342735"/>
        <c:scaling>
          <c:orientation val="minMax"/>
          <c:max val="1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14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965427059478108E-2"/>
          <c:y val="4.3180465744517636E-2"/>
          <c:w val="0.86549396740427209"/>
          <c:h val="0.812456025736771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Grafy!$B$87</c:f>
              <c:strCache>
                <c:ptCount val="1"/>
                <c:pt idx="0">
                  <c:v> dívky 
 Girls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Grafy!$A$98:$A$104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Grafy!$B$98:$B$104</c:f>
              <c:numCache>
                <c:formatCode>0.0</c:formatCode>
                <c:ptCount val="7"/>
                <c:pt idx="0">
                  <c:v>7.07</c:v>
                </c:pt>
                <c:pt idx="1">
                  <c:v>6.8220000000000001</c:v>
                </c:pt>
                <c:pt idx="2">
                  <c:v>6.92</c:v>
                </c:pt>
                <c:pt idx="3">
                  <c:v>7.2290000000000001</c:v>
                </c:pt>
                <c:pt idx="4">
                  <c:v>7.468</c:v>
                </c:pt>
                <c:pt idx="5">
                  <c:v>7.5309999999999997</c:v>
                </c:pt>
                <c:pt idx="6">
                  <c:v>8.1449999999999996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6-466E-A7D9-F8809BAB65E8}"/>
            </c:ext>
          </c:extLst>
        </c:ser>
        <c:ser>
          <c:idx val="2"/>
          <c:order val="1"/>
          <c:tx>
            <c:strRef>
              <c:f>Grafy!$C$87</c:f>
              <c:strCache>
                <c:ptCount val="1"/>
                <c:pt idx="0">
                  <c:v> chlapci
 Boys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Grafy!$A$98:$A$104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Grafy!$C$98:$C$104</c:f>
              <c:numCache>
                <c:formatCode>0.0</c:formatCode>
                <c:ptCount val="7"/>
                <c:pt idx="0">
                  <c:v>13.848000000000001</c:v>
                </c:pt>
                <c:pt idx="1">
                  <c:v>13.725</c:v>
                </c:pt>
                <c:pt idx="2">
                  <c:v>13.792</c:v>
                </c:pt>
                <c:pt idx="3">
                  <c:v>13.52</c:v>
                </c:pt>
                <c:pt idx="4">
                  <c:v>13.907</c:v>
                </c:pt>
                <c:pt idx="5">
                  <c:v>13.606999999999999</c:v>
                </c:pt>
                <c:pt idx="6">
                  <c:v>14.702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B6-466E-A7D9-F8809BAB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Grafy!$D$87</c:f>
              <c:strCache>
                <c:ptCount val="1"/>
                <c:pt idx="0">
                  <c:v>(%) dívky 
(%) Girls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Grafy!$A$98:$A$104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Grafy!$D$98:$D$104</c:f>
              <c:numCache>
                <c:formatCode>0.0</c:formatCode>
                <c:ptCount val="7"/>
                <c:pt idx="0">
                  <c:v>4.0075275765511451</c:v>
                </c:pt>
                <c:pt idx="1">
                  <c:v>3.919383194107712</c:v>
                </c:pt>
                <c:pt idx="2">
                  <c:v>3.9694148554777353</c:v>
                </c:pt>
                <c:pt idx="3">
                  <c:v>4.1362460806078776</c:v>
                </c:pt>
                <c:pt idx="4">
                  <c:v>4.2543010140139002</c:v>
                </c:pt>
                <c:pt idx="5">
                  <c:v>4.3782083703949164</c:v>
                </c:pt>
                <c:pt idx="6">
                  <c:v>4.6910636533278049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6-466E-A7D9-F8809BAB65E8}"/>
            </c:ext>
          </c:extLst>
        </c:ser>
        <c:ser>
          <c:idx val="3"/>
          <c:order val="3"/>
          <c:tx>
            <c:strRef>
              <c:f>Grafy!$E$87</c:f>
              <c:strCache>
                <c:ptCount val="1"/>
                <c:pt idx="0">
                  <c:v> (%) chlapci
 (%) Boys</c:v>
                </c:pt>
              </c:strCache>
            </c:strRef>
          </c:tx>
          <c:spPr>
            <a:ln w="22225" cap="rnd">
              <a:solidFill>
                <a:srgbClr val="0563C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0563C1"/>
              </a:solidFill>
              <a:ln w="9525">
                <a:solidFill>
                  <a:srgbClr val="0563C1"/>
                </a:solidFill>
              </a:ln>
              <a:effectLst/>
            </c:spPr>
          </c:marker>
          <c:cat>
            <c:strRef>
              <c:f>Grafy!$A$98:$A$104</c:f>
              <c:strCache>
                <c:ptCount val="7"/>
                <c:pt idx="0">
                  <c:v>2015/
2016</c:v>
                </c:pt>
                <c:pt idx="1">
                  <c:v>2016/
2017</c:v>
                </c:pt>
                <c:pt idx="2">
                  <c:v>2017/
2018</c:v>
                </c:pt>
                <c:pt idx="3">
                  <c:v>2018/
2019</c:v>
                </c:pt>
                <c:pt idx="4">
                  <c:v>2019/
2020</c:v>
                </c:pt>
                <c:pt idx="5">
                  <c:v>2020/
2021</c:v>
                </c:pt>
                <c:pt idx="6">
                  <c:v>2021/
2022</c:v>
                </c:pt>
              </c:strCache>
            </c:strRef>
          </c:cat>
          <c:val>
            <c:numRef>
              <c:f>Grafy!$E$98:$E$104</c:f>
              <c:numCache>
                <c:formatCode>0.0</c:formatCode>
                <c:ptCount val="7"/>
                <c:pt idx="0">
                  <c:v>7.2524261166945099</c:v>
                </c:pt>
                <c:pt idx="1">
                  <c:v>7.277499403483656</c:v>
                </c:pt>
                <c:pt idx="2">
                  <c:v>7.3197008857729688</c:v>
                </c:pt>
                <c:pt idx="3">
                  <c:v>7.1532877611055854</c:v>
                </c:pt>
                <c:pt idx="4">
                  <c:v>7.3438630398850915</c:v>
                </c:pt>
                <c:pt idx="5">
                  <c:v>7.3318713056410205</c:v>
                </c:pt>
                <c:pt idx="6">
                  <c:v>7.8678382977812502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B6-466E-A7D9-F8809BAB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"/>
        <c:minorUnit val="2.5"/>
      </c:valAx>
      <c:valAx>
        <c:axId val="368934288"/>
        <c:scaling>
          <c:orientation val="minMax"/>
          <c:max val="14"/>
          <c:min val="0"/>
        </c:scaling>
        <c:delete val="0"/>
        <c:axPos val="r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2"/>
        <c:minorUnit val="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318960129983755E-2"/>
          <c:y val="8.3727080877355701E-3"/>
          <c:w val="0.90402199725034371"/>
          <c:h val="0.89486338112118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Grafy!$Z$628</c:f>
              <c:strCache>
                <c:ptCount val="1"/>
                <c:pt idx="0">
                  <c:v>magisterský
master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59555055618044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0-43B3-8DA3-88CAC830CD30}"/>
                </c:ext>
              </c:extLst>
            </c:dLbl>
            <c:dLbl>
              <c:idx val="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46856642919636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0-43B3-8DA3-88CAC830CD30}"/>
                </c:ext>
              </c:extLst>
            </c:dLbl>
            <c:dLbl>
              <c:idx val="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46856642919636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0-43B3-8DA3-88CAC830CD30}"/>
                </c:ext>
              </c:extLst>
            </c:dLbl>
            <c:dLbl>
              <c:idx val="3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59555055618044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0-43B3-8DA3-88CAC830CD30}"/>
                </c:ext>
              </c:extLst>
            </c:dLbl>
            <c:dLbl>
              <c:idx val="4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6590426196725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0-43B3-8DA3-88CAC830CD30}"/>
                </c:ext>
              </c:extLst>
            </c:dLbl>
            <c:dLbl>
              <c:idx val="5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6590426196725"/>
                      <c:h val="0.15170221237628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0-43B3-8DA3-88CAC830C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Grafy!$X$629:$X$634</c:f>
              <c:strCache>
                <c:ptCount val="6"/>
                <c:pt idx="0">
                  <c:v>ICT</c:v>
                </c:pt>
                <c:pt idx="1">
                  <c:v>Technické vědy
Engineering</c:v>
                </c:pt>
                <c:pt idx="2">
                  <c:v>Přírodní vědy 
Natural sciences </c:v>
                </c:pt>
                <c:pt idx="3">
                  <c:v>Společenské vědy
Social sciences</c:v>
                </c:pt>
                <c:pt idx="4">
                  <c:v>Vzdělávání a výchova
Education</c:v>
                </c:pt>
                <c:pt idx="5">
                  <c:v>Zdravotní péče
Health and welfare</c:v>
                </c:pt>
              </c:strCache>
            </c:strRef>
          </c:cat>
          <c:val>
            <c:numRef>
              <c:f>Grafy!$Z$629:$Z$634</c:f>
              <c:numCache>
                <c:formatCode>0.0%</c:formatCode>
                <c:ptCount val="6"/>
                <c:pt idx="0">
                  <c:v>0.18504240555127216</c:v>
                </c:pt>
                <c:pt idx="1">
                  <c:v>0.326292716947295</c:v>
                </c:pt>
                <c:pt idx="2">
                  <c:v>0.61207075962539026</c:v>
                </c:pt>
                <c:pt idx="3">
                  <c:v>0.64791647916479167</c:v>
                </c:pt>
                <c:pt idx="4">
                  <c:v>0.83350187806992204</c:v>
                </c:pt>
                <c:pt idx="5">
                  <c:v>0.68992394539184654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D-4F83-8955-CA29EE46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04341487"/>
        <c:axId val="1004342735"/>
      </c:barChart>
      <c:catAx>
        <c:axId val="1004341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2735"/>
        <c:crosses val="autoZero"/>
        <c:auto val="1"/>
        <c:lblAlgn val="ctr"/>
        <c:lblOffset val="100"/>
        <c:noMultiLvlLbl val="0"/>
      </c:catAx>
      <c:valAx>
        <c:axId val="1004342735"/>
        <c:scaling>
          <c:orientation val="minMax"/>
          <c:max val="1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14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28731001648052E-2"/>
          <c:y val="2.95355593919744E-2"/>
          <c:w val="0.91826401111625755"/>
          <c:h val="0.89486338112118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Grafy!$AA$628</c:f>
              <c:strCache>
                <c:ptCount val="1"/>
                <c:pt idx="0">
                  <c:v>doktorský
doctoral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51968503937006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560-46B8-A009-A3A65EFD8F19}"/>
                </c:ext>
              </c:extLst>
            </c:dLbl>
            <c:dLbl>
              <c:idx val="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51968503937006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560-46B8-A009-A3A65EFD8F19}"/>
                </c:ext>
              </c:extLst>
            </c:dLbl>
            <c:dLbl>
              <c:idx val="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76774705487392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560-46B8-A009-A3A65EFD8F19}"/>
                </c:ext>
              </c:extLst>
            </c:dLbl>
            <c:dLbl>
              <c:idx val="3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51968503937006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560-46B8-A009-A3A65EFD8F19}"/>
                </c:ext>
              </c:extLst>
            </c:dLbl>
            <c:dLbl>
              <c:idx val="4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01580907037781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560-46B8-A009-A3A65EFD8F19}"/>
                </c:ext>
              </c:extLst>
            </c:dLbl>
            <c:dLbl>
              <c:idx val="5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76774705487392"/>
                      <c:h val="0.152513368983957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560-46B8-A009-A3A65EFD8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Grafy!$X$629:$X$634</c:f>
              <c:strCache>
                <c:ptCount val="6"/>
                <c:pt idx="0">
                  <c:v>ICT</c:v>
                </c:pt>
                <c:pt idx="1">
                  <c:v>Technické vědy
Engineering</c:v>
                </c:pt>
                <c:pt idx="2">
                  <c:v>Přírodní vědy 
Natural sciences </c:v>
                </c:pt>
                <c:pt idx="3">
                  <c:v>Společenské vědy
Social sciences</c:v>
                </c:pt>
                <c:pt idx="4">
                  <c:v>Vzdělávání a výchova
Education</c:v>
                </c:pt>
                <c:pt idx="5">
                  <c:v>Zdravotní péče
Health and welfare</c:v>
                </c:pt>
              </c:strCache>
            </c:strRef>
          </c:cat>
          <c:val>
            <c:numRef>
              <c:f>Grafy!$AA$629:$AA$634</c:f>
              <c:numCache>
                <c:formatCode>0.0%</c:formatCode>
                <c:ptCount val="6"/>
                <c:pt idx="0">
                  <c:v>0.17937701396348013</c:v>
                </c:pt>
                <c:pt idx="1">
                  <c:v>0.28447903156074361</c:v>
                </c:pt>
                <c:pt idx="2">
                  <c:v>0.51209073400385197</c:v>
                </c:pt>
                <c:pt idx="3">
                  <c:v>0.50804893754024472</c:v>
                </c:pt>
                <c:pt idx="4">
                  <c:v>0.66844207723035953</c:v>
                </c:pt>
                <c:pt idx="5">
                  <c:v>0.51658291457286432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5-4A9C-9397-197457659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04341487"/>
        <c:axId val="1004342735"/>
      </c:barChart>
      <c:catAx>
        <c:axId val="1004341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2735"/>
        <c:crosses val="autoZero"/>
        <c:auto val="1"/>
        <c:lblAlgn val="ctr"/>
        <c:lblOffset val="100"/>
        <c:noMultiLvlLbl val="0"/>
      </c:catAx>
      <c:valAx>
        <c:axId val="1004342735"/>
        <c:scaling>
          <c:orientation val="minMax"/>
          <c:max val="1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14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996134574087329"/>
          <c:y val="5.0925925925925923E-2"/>
          <c:w val="0.62001837123015668"/>
          <c:h val="0.921936211747112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Grafy!$Y$638</c:f>
              <c:strCache>
                <c:ptCount val="1"/>
                <c:pt idx="0">
                  <c:v>občané 
ČR
Czech citizens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Grafy!$X$639:$X$644</c:f>
              <c:strCache>
                <c:ptCount val="6"/>
                <c:pt idx="0">
                  <c:v>ICT</c:v>
                </c:pt>
                <c:pt idx="1">
                  <c:v>Technické vědy
Engineering</c:v>
                </c:pt>
                <c:pt idx="2">
                  <c:v>Přírodní vědy 
Natural sciences </c:v>
                </c:pt>
                <c:pt idx="3">
                  <c:v>Společenské vědy
Social sciences</c:v>
                </c:pt>
                <c:pt idx="4">
                  <c:v>Vzdělávání a výchova
Education</c:v>
                </c:pt>
                <c:pt idx="5">
                  <c:v>Zdravotní péče
Health and welfare</c:v>
                </c:pt>
              </c:strCache>
            </c:strRef>
          </c:cat>
          <c:val>
            <c:numRef>
              <c:f>Grafy!$Y$639:$Y$644</c:f>
              <c:numCache>
                <c:formatCode>0.0%</c:formatCode>
                <c:ptCount val="6"/>
                <c:pt idx="0">
                  <c:v>0.15757358219669779</c:v>
                </c:pt>
                <c:pt idx="1">
                  <c:v>0.33349912956975875</c:v>
                </c:pt>
                <c:pt idx="2">
                  <c:v>0.61586776859504133</c:v>
                </c:pt>
                <c:pt idx="3">
                  <c:v>0.6590432960893855</c:v>
                </c:pt>
                <c:pt idx="4">
                  <c:v>0.80832420591456733</c:v>
                </c:pt>
                <c:pt idx="5">
                  <c:v>0.83222254419008979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E-4DDF-AE03-B8378972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04341487"/>
        <c:axId val="1004342735"/>
      </c:barChart>
      <c:catAx>
        <c:axId val="1004341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2735"/>
        <c:crosses val="autoZero"/>
        <c:auto val="1"/>
        <c:lblAlgn val="ctr"/>
        <c:lblOffset val="100"/>
        <c:noMultiLvlLbl val="0"/>
      </c:catAx>
      <c:valAx>
        <c:axId val="1004342735"/>
        <c:scaling>
          <c:orientation val="minMax"/>
          <c:max val="1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14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28625694951057E-2"/>
          <c:y val="5.0925925925925923E-2"/>
          <c:w val="0.87904807426228271"/>
          <c:h val="0.928876747549413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Grafy!$X$639:$X$644</c:f>
              <c:strCache>
                <c:ptCount val="6"/>
                <c:pt idx="0">
                  <c:v>ICT</c:v>
                </c:pt>
                <c:pt idx="1">
                  <c:v>Technické vědy
Engineering</c:v>
                </c:pt>
                <c:pt idx="2">
                  <c:v>Přírodní vědy 
Natural sciences </c:v>
                </c:pt>
                <c:pt idx="3">
                  <c:v>Společenské vědy
Social sciences</c:v>
                </c:pt>
                <c:pt idx="4">
                  <c:v>Vzdělávání a výchova
Education</c:v>
                </c:pt>
                <c:pt idx="5">
                  <c:v>Zdravotní péče
Health and welfare</c:v>
                </c:pt>
              </c:strCache>
            </c:strRef>
          </c:cat>
          <c:val>
            <c:numRef>
              <c:f>Grafy!$Z$639:$Z$644</c:f>
              <c:numCache>
                <c:formatCode>0.0%</c:formatCode>
                <c:ptCount val="6"/>
                <c:pt idx="0">
                  <c:v>0.26699507389162563</c:v>
                </c:pt>
                <c:pt idx="1">
                  <c:v>0.41023682200152789</c:v>
                </c:pt>
                <c:pt idx="2">
                  <c:v>0.57805907172995785</c:v>
                </c:pt>
                <c:pt idx="3">
                  <c:v>0.59932088285229201</c:v>
                </c:pt>
                <c:pt idx="4">
                  <c:v>0.61865793780687395</c:v>
                </c:pt>
                <c:pt idx="5">
                  <c:v>0.84868421052631582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9-4FD0-AD07-2AD58B638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04341487"/>
        <c:axId val="1004342735"/>
      </c:barChart>
      <c:catAx>
        <c:axId val="1004341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2735"/>
        <c:crosses val="autoZero"/>
        <c:auto val="1"/>
        <c:lblAlgn val="ctr"/>
        <c:lblOffset val="100"/>
        <c:noMultiLvlLbl val="0"/>
      </c:catAx>
      <c:valAx>
        <c:axId val="1004342735"/>
        <c:scaling>
          <c:orientation val="minMax"/>
          <c:max val="1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043414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06807213614428"/>
          <c:y val="0.11458333333333333"/>
          <c:w val="0.86535014518534026"/>
          <c:h val="0.6474417650918634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Grafy!$C$651</c:f>
              <c:strCache>
                <c:ptCount val="1"/>
                <c:pt idx="0">
                  <c:v>–30 let / years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Grafy!$A$652:$B$653</c:f>
              <c:multiLvlStrCache>
                <c:ptCount val="2"/>
                <c:lvl>
                  <c:pt idx="0">
                    <c:v>muži 
Men</c:v>
                  </c:pt>
                  <c:pt idx="1">
                    <c:v>ženy 
Women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Grafy!$C$652:$C$653</c:f>
              <c:numCache>
                <c:formatCode>0%</c:formatCode>
                <c:ptCount val="2"/>
                <c:pt idx="0">
                  <c:v>0.30210237659963435</c:v>
                </c:pt>
                <c:pt idx="1">
                  <c:v>0.16733002947356404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5-4922-9AC0-35CC48377A26}"/>
            </c:ext>
          </c:extLst>
        </c:ser>
        <c:ser>
          <c:idx val="1"/>
          <c:order val="1"/>
          <c:tx>
            <c:strRef>
              <c:f>Grafy!$D$651</c:f>
              <c:strCache>
                <c:ptCount val="1"/>
                <c:pt idx="0">
                  <c:v>30–49  let / years</c:v>
                </c:pt>
              </c:strCache>
            </c:strRef>
          </c:tx>
          <c:spPr>
            <a:solidFill>
              <a:srgbClr val="92D05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Grafy!$A$652:$B$653</c:f>
              <c:multiLvlStrCache>
                <c:ptCount val="2"/>
                <c:lvl>
                  <c:pt idx="0">
                    <c:v>muži 
Men</c:v>
                  </c:pt>
                  <c:pt idx="1">
                    <c:v>ženy 
Women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Grafy!$D$652:$D$653</c:f>
              <c:numCache>
                <c:formatCode>0%</c:formatCode>
                <c:ptCount val="2"/>
                <c:pt idx="0">
                  <c:v>0.5601331940454426</c:v>
                </c:pt>
                <c:pt idx="1">
                  <c:v>0.43884564159301254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5-4922-9AC0-35CC48377A26}"/>
            </c:ext>
          </c:extLst>
        </c:ser>
        <c:ser>
          <c:idx val="2"/>
          <c:order val="2"/>
          <c:tx>
            <c:strRef>
              <c:f>Grafy!$E$651</c:f>
              <c:strCache>
                <c:ptCount val="1"/>
                <c:pt idx="0">
                  <c:v>50–59 let / years</c:v>
                </c:pt>
              </c:strCache>
            </c:strRef>
          </c:tx>
          <c:spPr>
            <a:solidFill>
              <a:srgbClr val="9A57CD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Grafy!$A$652:$B$653</c:f>
              <c:multiLvlStrCache>
                <c:ptCount val="2"/>
                <c:lvl>
                  <c:pt idx="0">
                    <c:v>muži 
Men</c:v>
                  </c:pt>
                  <c:pt idx="1">
                    <c:v>ženy 
Women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Grafy!$E$652:$E$653</c:f>
              <c:numCache>
                <c:formatCode>0%</c:formatCode>
                <c:ptCount val="2"/>
                <c:pt idx="0">
                  <c:v>0.10107077565944111</c:v>
                </c:pt>
                <c:pt idx="1">
                  <c:v>0.28867482474867118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5-4922-9AC0-35CC48377A26}"/>
            </c:ext>
          </c:extLst>
        </c:ser>
        <c:ser>
          <c:idx val="3"/>
          <c:order val="3"/>
          <c:tx>
            <c:strRef>
              <c:f>Grafy!$F$651</c:f>
              <c:strCache>
                <c:ptCount val="1"/>
                <c:pt idx="0">
                  <c:v>60+ let / years</c:v>
                </c:pt>
              </c:strCache>
            </c:strRef>
          </c:tx>
          <c:spPr>
            <a:solidFill>
              <a:srgbClr val="E46D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Grafy!$A$652:$B$653</c:f>
              <c:multiLvlStrCache>
                <c:ptCount val="2"/>
                <c:lvl>
                  <c:pt idx="0">
                    <c:v>muži 
Men</c:v>
                  </c:pt>
                  <c:pt idx="1">
                    <c:v>ženy 
Women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Grafy!$F$652:$F$653</c:f>
              <c:numCache>
                <c:formatCode>0%</c:formatCode>
                <c:ptCount val="2"/>
                <c:pt idx="0">
                  <c:v>3.6693653695481845E-2</c:v>
                </c:pt>
                <c:pt idx="1">
                  <c:v>0.10514950418475205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E5-4922-9AC0-35CC48377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2930303"/>
        <c:axId val="432924063"/>
      </c:barChart>
      <c:catAx>
        <c:axId val="432930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24063"/>
        <c:crosses val="autoZero"/>
        <c:auto val="1"/>
        <c:lblAlgn val="ctr"/>
        <c:lblOffset val="100"/>
        <c:noMultiLvlLbl val="0"/>
      </c:catAx>
      <c:valAx>
        <c:axId val="43292406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30303"/>
        <c:crosses val="autoZero"/>
        <c:crossBetween val="between"/>
        <c:majorUnit val="0.1"/>
      </c:valAx>
      <c:spPr>
        <a:noFill/>
        <a:ln w="3175">
          <a:solidFill>
            <a:srgbClr val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6068543974376082"/>
          <c:y val="0.78369981530086519"/>
          <c:w val="0.72382686062547275"/>
          <c:h val="0.18833155114869904"/>
        </c:manualLayout>
      </c:layout>
      <c:overlay val="0"/>
      <c:spPr>
        <a:noFill/>
        <a:ln w="3175">
          <a:solidFill>
            <a:srgbClr val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06803357501105"/>
          <c:y val="9.6747753441915635E-2"/>
          <c:w val="0.86758709237884368"/>
          <c:h val="0.6986047703944927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Grafy!$C$656</c:f>
              <c:strCache>
                <c:ptCount val="1"/>
                <c:pt idx="0">
                  <c:v>–30 let / years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Grafy!$A$657:$B$660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Grafy!$C$657:$C$660</c:f>
              <c:numCache>
                <c:formatCode>0%</c:formatCode>
                <c:ptCount val="4"/>
                <c:pt idx="0">
                  <c:v>9.8044894344840969E-2</c:v>
                </c:pt>
                <c:pt idx="1">
                  <c:v>7.7625133054909631E-2</c:v>
                </c:pt>
                <c:pt idx="2">
                  <c:v>0.12597706634880798</c:v>
                </c:pt>
                <c:pt idx="3">
                  <c:v>7.621793151068075E-2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6-44BA-95C5-80A6F5DF33C0}"/>
            </c:ext>
          </c:extLst>
        </c:ser>
        <c:ser>
          <c:idx val="1"/>
          <c:order val="1"/>
          <c:tx>
            <c:strRef>
              <c:f>Grafy!$D$656</c:f>
              <c:strCache>
                <c:ptCount val="1"/>
                <c:pt idx="0">
                  <c:v>30–49  let / years</c:v>
                </c:pt>
              </c:strCache>
            </c:strRef>
          </c:tx>
          <c:spPr>
            <a:solidFill>
              <a:srgbClr val="92D05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Grafy!$A$657:$B$660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Grafy!$D$657:$D$660</c:f>
              <c:numCache>
                <c:formatCode>0%</c:formatCode>
                <c:ptCount val="4"/>
                <c:pt idx="0">
                  <c:v>0.57963863752153133</c:v>
                </c:pt>
                <c:pt idx="1">
                  <c:v>0.53449723114765624</c:v>
                </c:pt>
                <c:pt idx="2">
                  <c:v>0.53759362525693921</c:v>
                </c:pt>
                <c:pt idx="3">
                  <c:v>0.50120120348351882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6-44BA-95C5-80A6F5DF33C0}"/>
            </c:ext>
          </c:extLst>
        </c:ser>
        <c:ser>
          <c:idx val="2"/>
          <c:order val="2"/>
          <c:tx>
            <c:strRef>
              <c:f>Grafy!$E$656</c:f>
              <c:strCache>
                <c:ptCount val="1"/>
                <c:pt idx="0">
                  <c:v>50–59 let / years</c:v>
                </c:pt>
              </c:strCache>
            </c:strRef>
          </c:tx>
          <c:spPr>
            <a:solidFill>
              <a:srgbClr val="9A57CD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Grafy!$A$657:$B$660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Grafy!$E$657:$E$660</c:f>
              <c:numCache>
                <c:formatCode>0%</c:formatCode>
                <c:ptCount val="4"/>
                <c:pt idx="0">
                  <c:v>0.22662637375967393</c:v>
                </c:pt>
                <c:pt idx="1">
                  <c:v>0.32469703675591061</c:v>
                </c:pt>
                <c:pt idx="2">
                  <c:v>0.21859304247730832</c:v>
                </c:pt>
                <c:pt idx="3">
                  <c:v>0.30709103059826703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6-44BA-95C5-80A6F5DF33C0}"/>
            </c:ext>
          </c:extLst>
        </c:ser>
        <c:ser>
          <c:idx val="3"/>
          <c:order val="3"/>
          <c:tx>
            <c:strRef>
              <c:f>Grafy!$F$656</c:f>
              <c:strCache>
                <c:ptCount val="1"/>
                <c:pt idx="0">
                  <c:v>60+ let / years</c:v>
                </c:pt>
              </c:strCache>
            </c:strRef>
          </c:tx>
          <c:spPr>
            <a:solidFill>
              <a:srgbClr val="E46D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Grafy!$A$657:$B$660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Grafy!$F$657:$F$660</c:f>
              <c:numCache>
                <c:formatCode>0%</c:formatCode>
                <c:ptCount val="4"/>
                <c:pt idx="0">
                  <c:v>9.569009437395376E-2</c:v>
                </c:pt>
                <c:pt idx="1">
                  <c:v>6.3180599041523497E-2</c:v>
                </c:pt>
                <c:pt idx="2">
                  <c:v>0.1178362659169444</c:v>
                </c:pt>
                <c:pt idx="3">
                  <c:v>0.11548983440753342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66-44BA-95C5-80A6F5DF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2930303"/>
        <c:axId val="432924063"/>
      </c:barChart>
      <c:catAx>
        <c:axId val="432930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24063"/>
        <c:crosses val="autoZero"/>
        <c:auto val="1"/>
        <c:lblAlgn val="ctr"/>
        <c:lblOffset val="100"/>
        <c:noMultiLvlLbl val="0"/>
      </c:catAx>
      <c:valAx>
        <c:axId val="43292406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30303"/>
        <c:crosses val="autoZero"/>
        <c:crossBetween val="between"/>
        <c:majorUnit val="0.1"/>
      </c:valAx>
      <c:spPr>
        <a:noFill/>
        <a:ln w="3175">
          <a:solidFill>
            <a:srgbClr val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839899380297931"/>
          <c:y val="0.82713253813366472"/>
          <c:w val="0.72382686062547275"/>
          <c:h val="0.11894740320161841"/>
        </c:manualLayout>
      </c:layout>
      <c:overlay val="0"/>
      <c:spPr>
        <a:noFill/>
        <a:ln w="3175">
          <a:solidFill>
            <a:srgbClr val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06807213614428"/>
          <c:y val="8.9979492147244322E-2"/>
          <c:w val="0.86313530576119846"/>
          <c:h val="0.6986047703944927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Grafy!$C$663</c:f>
              <c:strCache>
                <c:ptCount val="1"/>
                <c:pt idx="0">
                  <c:v>–30 let / years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Grafy!$A$664:$B$667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Grafy!$C$664:$C$667</c:f>
              <c:numCache>
                <c:formatCode>0%</c:formatCode>
                <c:ptCount val="4"/>
                <c:pt idx="0">
                  <c:v>4.618965592639359E-2</c:v>
                </c:pt>
                <c:pt idx="1">
                  <c:v>3.9079555843961611E-2</c:v>
                </c:pt>
                <c:pt idx="2">
                  <c:v>5.754202403701604E-2</c:v>
                </c:pt>
                <c:pt idx="3">
                  <c:v>3.8318414487814902E-2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E-4978-923B-DACE013D2456}"/>
            </c:ext>
          </c:extLst>
        </c:ser>
        <c:ser>
          <c:idx val="1"/>
          <c:order val="1"/>
          <c:tx>
            <c:strRef>
              <c:f>Grafy!$D$663</c:f>
              <c:strCache>
                <c:ptCount val="1"/>
                <c:pt idx="0">
                  <c:v>30–49  let / years</c:v>
                </c:pt>
              </c:strCache>
            </c:strRef>
          </c:tx>
          <c:spPr>
            <a:solidFill>
              <a:srgbClr val="92D05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Grafy!$A$664:$B$667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Grafy!$D$664:$D$667</c:f>
              <c:numCache>
                <c:formatCode>0%</c:formatCode>
                <c:ptCount val="4"/>
                <c:pt idx="0">
                  <c:v>0.41228269697643954</c:v>
                </c:pt>
                <c:pt idx="1">
                  <c:v>0.47876334174366442</c:v>
                </c:pt>
                <c:pt idx="2">
                  <c:v>0.41957294292291303</c:v>
                </c:pt>
                <c:pt idx="3">
                  <c:v>0.44092081785308246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E-4978-923B-DACE013D2456}"/>
            </c:ext>
          </c:extLst>
        </c:ser>
        <c:ser>
          <c:idx val="2"/>
          <c:order val="2"/>
          <c:tx>
            <c:strRef>
              <c:f>Grafy!$E$663</c:f>
              <c:strCache>
                <c:ptCount val="1"/>
                <c:pt idx="0">
                  <c:v>50–59 let / years</c:v>
                </c:pt>
              </c:strCache>
            </c:strRef>
          </c:tx>
          <c:spPr>
            <a:solidFill>
              <a:srgbClr val="9A57CD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Grafy!$A$664:$B$667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Grafy!$E$664:$E$667</c:f>
              <c:numCache>
                <c:formatCode>0%</c:formatCode>
                <c:ptCount val="4"/>
                <c:pt idx="0">
                  <c:v>0.34697588487772374</c:v>
                </c:pt>
                <c:pt idx="1">
                  <c:v>0.40277203821285323</c:v>
                </c:pt>
                <c:pt idx="2">
                  <c:v>0.27423510007159912</c:v>
                </c:pt>
                <c:pt idx="3">
                  <c:v>0.34557718525225189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7E-4978-923B-DACE013D2456}"/>
            </c:ext>
          </c:extLst>
        </c:ser>
        <c:ser>
          <c:idx val="3"/>
          <c:order val="3"/>
          <c:tx>
            <c:strRef>
              <c:f>Grafy!$F$663</c:f>
              <c:strCache>
                <c:ptCount val="1"/>
                <c:pt idx="0">
                  <c:v>60+ let / years</c:v>
                </c:pt>
              </c:strCache>
            </c:strRef>
          </c:tx>
          <c:spPr>
            <a:solidFill>
              <a:srgbClr val="E46D00"/>
            </a:solidFill>
            <a:ln w="3175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Grafy!$A$664:$B$667</c:f>
              <c:multiLvlStrCache>
                <c:ptCount val="4"/>
                <c:lvl>
                  <c:pt idx="0">
                    <c:v>muži 
Men</c:v>
                  </c:pt>
                  <c:pt idx="1">
                    <c:v>ženy 
Women</c:v>
                  </c:pt>
                  <c:pt idx="2">
                    <c:v>muži 
Men</c:v>
                  </c:pt>
                  <c:pt idx="3">
                    <c:v>ženy 
Women</c:v>
                  </c:pt>
                </c:lvl>
                <c:lvl>
                  <c:pt idx="0">
                    <c:v>2015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Grafy!$F$664:$F$667</c:f>
              <c:numCache>
                <c:formatCode>0%</c:formatCode>
                <c:ptCount val="4"/>
                <c:pt idx="0">
                  <c:v>0.19455176221944315</c:v>
                </c:pt>
                <c:pt idx="1">
                  <c:v>7.9385064199520738E-2</c:v>
                </c:pt>
                <c:pt idx="2">
                  <c:v>0.24864993296847179</c:v>
                </c:pt>
                <c:pt idx="3">
                  <c:v>0.17518358240685075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7E-4978-923B-DACE013D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2930303"/>
        <c:axId val="432924063"/>
      </c:barChart>
      <c:catAx>
        <c:axId val="432930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24063"/>
        <c:crosses val="autoZero"/>
        <c:auto val="1"/>
        <c:lblAlgn val="ctr"/>
        <c:lblOffset val="100"/>
        <c:noMultiLvlLbl val="0"/>
      </c:catAx>
      <c:valAx>
        <c:axId val="43292406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32930303"/>
        <c:crosses val="autoZero"/>
        <c:crossBetween val="between"/>
        <c:majorUnit val="0.1"/>
      </c:valAx>
      <c:spPr>
        <a:noFill/>
        <a:ln w="3175">
          <a:solidFill>
            <a:srgbClr val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6283604084373177"/>
          <c:y val="0.823048346427522"/>
          <c:w val="0.72382686062547275"/>
          <c:h val="0.13925179830166126"/>
        </c:manualLayout>
      </c:layout>
      <c:overlay val="0"/>
      <c:spPr>
        <a:noFill/>
        <a:ln w="3175">
          <a:solidFill>
            <a:srgbClr val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0645719232385E-2"/>
          <c:y val="4.0111877907153495E-2"/>
          <c:w val="0.40664900777824264"/>
          <c:h val="0.6606418619756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Grafy!$A$675</c:f>
              <c:strCache>
                <c:ptCount val="1"/>
                <c:pt idx="0">
                  <c:v> učitelé
 Teachers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527-472C-97BB-472BD56FEE0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27-472C-97BB-472BD56FEE0E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C527-472C-97BB-472BD56FEE0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27-472C-97BB-472BD56FEE0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27-472C-97BB-472BD56FEE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27-472C-97BB-472BD56FEE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27-472C-97BB-472BD56FEE0E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27-472C-97BB-472BD56FEE0E}"/>
              </c:ext>
            </c:extLst>
          </c:dPt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(Grafy!$D$674,Grafy!$F$674,Grafy!$H$674)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(Grafy!$D$675,Grafy!$F$675,Grafy!$H$675)</c:f>
              <c:numCache>
                <c:formatCode>#\ ##0.0</c:formatCode>
                <c:ptCount val="3"/>
                <c:pt idx="0">
                  <c:v>30.6913357</c:v>
                </c:pt>
                <c:pt idx="1">
                  <c:v>39.253243300000001</c:v>
                </c:pt>
                <c:pt idx="2">
                  <c:v>46.5364188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7-472C-97BB-472BD56FEE0E}"/>
            </c:ext>
          </c:extLst>
        </c:ser>
        <c:ser>
          <c:idx val="1"/>
          <c:order val="1"/>
          <c:tx>
            <c:strRef>
              <c:f>Grafy!$A$676</c:f>
              <c:strCache>
                <c:ptCount val="1"/>
                <c:pt idx="0">
                  <c:v> vychovatelé
 Educators</c:v>
                </c:pt>
              </c:strCache>
            </c:strRef>
          </c:tx>
          <c:spPr>
            <a:solidFill>
              <a:srgbClr val="92D050"/>
            </a:solidFill>
            <a:ln w="3175">
              <a:solidFill>
                <a:schemeClr val="tx1"/>
              </a:solidFill>
            </a:ln>
          </c:spPr>
          <c:invertIfNegative val="0"/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(Grafy!$D$674,Grafy!$F$674,Grafy!$H$674)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(Grafy!$D$676,Grafy!$F$676,Grafy!$H$676)</c:f>
              <c:numCache>
                <c:formatCode>#\ ##0.0</c:formatCode>
                <c:ptCount val="3"/>
                <c:pt idx="0">
                  <c:v>27.920819999999999</c:v>
                </c:pt>
                <c:pt idx="1">
                  <c:v>36.476203999999996</c:v>
                </c:pt>
                <c:pt idx="2">
                  <c:v>41.982888899999999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27-472C-97BB-472BD56FEE0E}"/>
            </c:ext>
          </c:extLst>
        </c:ser>
        <c:ser>
          <c:idx val="2"/>
          <c:order val="2"/>
          <c:tx>
            <c:strRef>
              <c:f>Grafy!$A$677</c:f>
              <c:strCache>
                <c:ptCount val="1"/>
                <c:pt idx="0">
                  <c:v> asistenti pedagogů
 Teaching assistents</c:v>
                </c:pt>
              </c:strCache>
            </c:strRef>
          </c:tx>
          <c:spPr>
            <a:solidFill>
              <a:srgbClr val="9A57CD"/>
            </a:solidFill>
            <a:ln w="3175">
              <a:solidFill>
                <a:schemeClr val="tx1"/>
              </a:solidFill>
            </a:ln>
          </c:spPr>
          <c:invertIfNegative val="0"/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(Grafy!$D$674,Grafy!$F$674,Grafy!$H$674)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(Grafy!$D$677,Grafy!$F$677,Grafy!$H$677)</c:f>
              <c:numCache>
                <c:formatCode>#\ ##0.0</c:formatCode>
                <c:ptCount val="3"/>
                <c:pt idx="0">
                  <c:v>20.646662199999998</c:v>
                </c:pt>
                <c:pt idx="1">
                  <c:v>26.365018599999999</c:v>
                </c:pt>
                <c:pt idx="2">
                  <c:v>31.4375809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27-472C-97BB-472BD56FE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/>
                  <a:t> </a:t>
                </a:r>
                <a:r>
                  <a:rPr lang="cs-CZ" i="1"/>
                  <a:t>Thous. CZK</a:t>
                </a:r>
                <a:endParaRPr lang="en-US" i="1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41704334223285"/>
          <c:y val="0.8218458406984841"/>
          <c:w val="0.70403696088542267"/>
          <c:h val="0.15522973913975038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25096862892141E-2"/>
          <c:y val="4.0111877907153495E-2"/>
          <c:w val="0.91041019872515938"/>
          <c:h val="0.83427756715595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Grafy!$A$682</c:f>
              <c:strCache>
                <c:ptCount val="1"/>
                <c:pt idx="0">
                  <c:v> učitelé
 Teachers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866-45C2-BC18-59B4FE3CBBC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66-45C2-BC18-59B4FE3CBB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866-45C2-BC18-59B4FE3CBBC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66-45C2-BC18-59B4FE3CBBC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66-45C2-BC18-59B4FE3CBBC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66-45C2-BC18-59B4FE3CBBC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66-45C2-BC18-59B4FE3CBBC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66-45C2-BC18-59B4FE3CBBCB}"/>
              </c:ext>
            </c:extLst>
          </c:dPt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(Grafy!$D$681,Grafy!$F$681,Grafy!$H$681)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(Grafy!$D$682,Grafy!$F$682,Grafy!$H$682)</c:f>
              <c:numCache>
                <c:formatCode>#\ ##0.0</c:formatCode>
                <c:ptCount val="3"/>
                <c:pt idx="0">
                  <c:v>32.391947399999999</c:v>
                </c:pt>
                <c:pt idx="1">
                  <c:v>41.438077499999999</c:v>
                </c:pt>
                <c:pt idx="2">
                  <c:v>48.193492400000004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66-45C2-BC18-59B4FE3CBBCB}"/>
            </c:ext>
          </c:extLst>
        </c:ser>
        <c:ser>
          <c:idx val="1"/>
          <c:order val="1"/>
          <c:tx>
            <c:strRef>
              <c:f>Grafy!$A$683</c:f>
              <c:strCache>
                <c:ptCount val="1"/>
                <c:pt idx="0">
                  <c:v> vychovatelé
 Educators</c:v>
                </c:pt>
              </c:strCache>
            </c:strRef>
          </c:tx>
          <c:spPr>
            <a:solidFill>
              <a:srgbClr val="92D050"/>
            </a:solidFill>
            <a:ln w="3175">
              <a:solidFill>
                <a:schemeClr val="tx1"/>
              </a:solidFill>
            </a:ln>
          </c:spPr>
          <c:invertIfNegative val="0"/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(Grafy!$D$681,Grafy!$F$681,Grafy!$H$681)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(Grafy!$D$683,Grafy!$F$683,Grafy!$H$683)</c:f>
              <c:numCache>
                <c:formatCode>#\ ##0.0</c:formatCode>
                <c:ptCount val="3"/>
                <c:pt idx="0">
                  <c:v>26.909630700000001</c:v>
                </c:pt>
                <c:pt idx="1">
                  <c:v>34.529717099999999</c:v>
                </c:pt>
                <c:pt idx="2">
                  <c:v>40.525058999999999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6-45C2-BC18-59B4FE3CBBCB}"/>
            </c:ext>
          </c:extLst>
        </c:ser>
        <c:ser>
          <c:idx val="2"/>
          <c:order val="2"/>
          <c:tx>
            <c:strRef>
              <c:f>Grafy!$A$684</c:f>
              <c:strCache>
                <c:ptCount val="1"/>
                <c:pt idx="0">
                  <c:v> asistenti pedagogů
 Teaching assistents</c:v>
                </c:pt>
              </c:strCache>
            </c:strRef>
          </c:tx>
          <c:spPr>
            <a:solidFill>
              <a:srgbClr val="9A57CD"/>
            </a:solidFill>
            <a:ln w="3175">
              <a:solidFill>
                <a:schemeClr val="tx1"/>
              </a:solidFill>
            </a:ln>
          </c:spPr>
          <c:invertIfNegative val="0"/>
          <c:dLbls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(Grafy!$D$681,Grafy!$F$681,Grafy!$H$681)</c:f>
              <c:numCache>
                <c:formatCode>General</c:formatCode>
                <c:ptCount val="3"/>
                <c:pt idx="0">
                  <c:v>2017</c:v>
                </c:pt>
                <c:pt idx="1">
                  <c:v>2019</c:v>
                </c:pt>
                <c:pt idx="2">
                  <c:v>2021</c:v>
                </c:pt>
              </c:numCache>
            </c:numRef>
          </c:cat>
          <c:val>
            <c:numRef>
              <c:f>(Grafy!$D$684,Grafy!$F$684,Grafy!$H$684)</c:f>
              <c:numCache>
                <c:formatCode>#\ ##0.0</c:formatCode>
                <c:ptCount val="3"/>
                <c:pt idx="0">
                  <c:v>23.497382200000001</c:v>
                </c:pt>
                <c:pt idx="1">
                  <c:v>29.0660408</c:v>
                </c:pt>
                <c:pt idx="2">
                  <c:v>34.0210455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66-45C2-BC18-59B4FE3CB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0645719232385E-2"/>
          <c:y val="4.0111877907153495E-2"/>
          <c:w val="0.43530973055576333"/>
          <c:h val="0.61965449934272554"/>
        </c:manualLayout>
      </c:layout>
      <c:lineChart>
        <c:grouping val="standard"/>
        <c:varyColors val="0"/>
        <c:ser>
          <c:idx val="0"/>
          <c:order val="0"/>
          <c:tx>
            <c:strRef>
              <c:f>Grafy!$A$692</c:f>
              <c:strCache>
                <c:ptCount val="1"/>
                <c:pt idx="0">
                  <c:v> učitelé
 Teachers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dPt>
            <c:idx val="9"/>
            <c:bubble3D val="0"/>
            <c:spPr>
              <a:ln w="22225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13B-4686-889C-35AE9012C3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013B-4686-889C-35AE9012C3C4}"/>
              </c:ext>
            </c:extLst>
          </c:dPt>
          <c:dPt>
            <c:idx val="17"/>
            <c:bubble3D val="0"/>
            <c:spPr>
              <a:ln w="22225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013B-4686-889C-35AE9012C3C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5-013B-4686-889C-35AE9012C3C4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6-013B-4686-889C-35AE9012C3C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7-013B-4686-889C-35AE9012C3C4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8-013B-4686-889C-35AE9012C3C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9-013B-4686-889C-35AE9012C3C4}"/>
              </c:ext>
            </c:extLst>
          </c:dPt>
          <c:cat>
            <c:numRef>
              <c:f>Grafy!$C$691:$H$691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Grafy!$C$692:$H$692</c:f>
              <c:numCache>
                <c:formatCode>#\ ##0.0</c:formatCode>
                <c:ptCount val="6"/>
                <c:pt idx="0">
                  <c:v>113.24313327274882</c:v>
                </c:pt>
                <c:pt idx="1">
                  <c:v>112.88974767352042</c:v>
                </c:pt>
                <c:pt idx="2">
                  <c:v>115.1174847267695</c:v>
                </c:pt>
                <c:pt idx="3">
                  <c:v>121.76456649191923</c:v>
                </c:pt>
                <c:pt idx="4">
                  <c:v>123.66166150115075</c:v>
                </c:pt>
                <c:pt idx="5">
                  <c:v>125.35062303030303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3B-4686-889C-35AE9012C3C4}"/>
            </c:ext>
          </c:extLst>
        </c:ser>
        <c:ser>
          <c:idx val="1"/>
          <c:order val="1"/>
          <c:tx>
            <c:strRef>
              <c:f>Grafy!$A$693</c:f>
              <c:strCache>
                <c:ptCount val="1"/>
                <c:pt idx="0">
                  <c:v> vychovatelé
 Educators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Grafy!$C$691:$H$691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Grafy!$C$693:$H$693</c:f>
              <c:numCache>
                <c:formatCode>#\ ##0.0</c:formatCode>
                <c:ptCount val="6"/>
                <c:pt idx="0">
                  <c:v>104.59246236516655</c:v>
                </c:pt>
                <c:pt idx="1">
                  <c:v>102.69915768565858</c:v>
                </c:pt>
                <c:pt idx="2">
                  <c:v>109.55488034563068</c:v>
                </c:pt>
                <c:pt idx="3">
                  <c:v>113.15011942798647</c:v>
                </c:pt>
                <c:pt idx="4">
                  <c:v>111.99571512417069</c:v>
                </c:pt>
                <c:pt idx="5">
                  <c:v>113.08522262626262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3B-4686-889C-35AE9012C3C4}"/>
            </c:ext>
          </c:extLst>
        </c:ser>
        <c:ser>
          <c:idx val="2"/>
          <c:order val="2"/>
          <c:tx>
            <c:strRef>
              <c:f>Grafy!$A$694</c:f>
              <c:strCache>
                <c:ptCount val="1"/>
                <c:pt idx="0">
                  <c:v> asistenti pedagogů
 Teaching assistents</c:v>
                </c:pt>
              </c:strCache>
            </c:strRef>
          </c:tx>
          <c:spPr>
            <a:ln w="22225">
              <a:solidFill>
                <a:srgbClr val="9A57CD"/>
              </a:solidFill>
            </a:ln>
          </c:spPr>
          <c:marker>
            <c:symbol val="none"/>
          </c:marker>
          <c:cat>
            <c:numRef>
              <c:f>Grafy!$C$691:$H$691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Grafy!$C$694:$H$694</c:f>
              <c:numCache>
                <c:formatCode>#\ ##0.0</c:formatCode>
                <c:ptCount val="6"/>
                <c:pt idx="0">
                  <c:v>75.292770555928726</c:v>
                </c:pt>
                <c:pt idx="1">
                  <c:v>75.943142678486041</c:v>
                </c:pt>
                <c:pt idx="2">
                  <c:v>78.355225638775437</c:v>
                </c:pt>
                <c:pt idx="3">
                  <c:v>81.784963240996362</c:v>
                </c:pt>
                <c:pt idx="4">
                  <c:v>83.613060533818896</c:v>
                </c:pt>
                <c:pt idx="5">
                  <c:v>84.680352592592598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3B-4686-889C-35AE9012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06048"/>
        <c:axId val="13230758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noMultiLvlLbl val="0"/>
      </c:catAx>
      <c:valAx>
        <c:axId val="132307584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%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621539566323635E-2"/>
          <c:y val="0.81510058291617427"/>
          <c:w val="0.7569339907146091"/>
          <c:h val="0.1714086919573502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63512663932078E-2"/>
          <c:y val="3.4495844269466308E-2"/>
          <c:w val="0.78500815538761171"/>
          <c:h val="0.678487168270632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Grafy!$B$111</c:f>
              <c:strCache>
                <c:ptCount val="1"/>
                <c:pt idx="0">
                  <c:v> dívky 
 Girls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1A210D"/>
              </a:solidFill>
            </a:ln>
            <a:effectLst/>
          </c:spPr>
          <c:invertIfNegative val="0"/>
          <c:cat>
            <c:strRef>
              <c:f>Grafy!$A$117:$A$128</c:f>
              <c:strCache>
                <c:ptCount val="12"/>
                <c:pt idx="0">
                  <c:v>2010/
2011</c:v>
                </c:pt>
                <c:pt idx="1">
                  <c:v>2011/
2012</c:v>
                </c:pt>
                <c:pt idx="2">
                  <c:v>2012/
2013</c:v>
                </c:pt>
                <c:pt idx="3">
                  <c:v>2013/
2014</c:v>
                </c:pt>
                <c:pt idx="4">
                  <c:v>2014/
2015</c:v>
                </c:pt>
                <c:pt idx="5">
                  <c:v>2015/
2016</c:v>
                </c:pt>
                <c:pt idx="6">
                  <c:v>2016/
2017</c:v>
                </c:pt>
                <c:pt idx="7">
                  <c:v>2017/
2018</c:v>
                </c:pt>
                <c:pt idx="8">
                  <c:v>2018/
2019</c:v>
                </c:pt>
                <c:pt idx="9">
                  <c:v>2019/
2020</c:v>
                </c:pt>
                <c:pt idx="10">
                  <c:v>2020/
2021</c:v>
                </c:pt>
                <c:pt idx="11">
                  <c:v>2021/
2022</c:v>
                </c:pt>
              </c:strCache>
            </c:strRef>
          </c:cat>
          <c:val>
            <c:numRef>
              <c:f>Grafy!$B$117:$B$128</c:f>
              <c:numCache>
                <c:formatCode>0.0</c:formatCode>
                <c:ptCount val="12"/>
                <c:pt idx="0">
                  <c:v>22.523</c:v>
                </c:pt>
                <c:pt idx="1">
                  <c:v>22.082000000000001</c:v>
                </c:pt>
                <c:pt idx="2">
                  <c:v>21.54</c:v>
                </c:pt>
                <c:pt idx="3">
                  <c:v>21.341999999999999</c:v>
                </c:pt>
                <c:pt idx="4">
                  <c:v>21.279</c:v>
                </c:pt>
                <c:pt idx="5">
                  <c:v>21.541</c:v>
                </c:pt>
                <c:pt idx="6">
                  <c:v>22.013000000000002</c:v>
                </c:pt>
                <c:pt idx="7">
                  <c:v>22.204000000000001</c:v>
                </c:pt>
                <c:pt idx="8">
                  <c:v>22.38</c:v>
                </c:pt>
                <c:pt idx="9">
                  <c:v>22.451000000000001</c:v>
                </c:pt>
                <c:pt idx="10">
                  <c:v>22.222000000000001</c:v>
                </c:pt>
                <c:pt idx="11">
                  <c:v>21.995999999999999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3-4441-9FD6-5DB73ABECBA0}"/>
            </c:ext>
          </c:extLst>
        </c:ser>
        <c:ser>
          <c:idx val="2"/>
          <c:order val="1"/>
          <c:tx>
            <c:strRef>
              <c:f>Grafy!$C$111</c:f>
              <c:strCache>
                <c:ptCount val="1"/>
                <c:pt idx="0">
                  <c:v> chlapci
 Boys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1A210D"/>
              </a:solidFill>
            </a:ln>
            <a:effectLst/>
          </c:spPr>
          <c:invertIfNegative val="0"/>
          <c:cat>
            <c:strRef>
              <c:f>Grafy!$A$117:$A$128</c:f>
              <c:strCache>
                <c:ptCount val="12"/>
                <c:pt idx="0">
                  <c:v>2010/
2011</c:v>
                </c:pt>
                <c:pt idx="1">
                  <c:v>2011/
2012</c:v>
                </c:pt>
                <c:pt idx="2">
                  <c:v>2012/
2013</c:v>
                </c:pt>
                <c:pt idx="3">
                  <c:v>2013/
2014</c:v>
                </c:pt>
                <c:pt idx="4">
                  <c:v>2014/
2015</c:v>
                </c:pt>
                <c:pt idx="5">
                  <c:v>2015/
2016</c:v>
                </c:pt>
                <c:pt idx="6">
                  <c:v>2016/
2017</c:v>
                </c:pt>
                <c:pt idx="7">
                  <c:v>2017/
2018</c:v>
                </c:pt>
                <c:pt idx="8">
                  <c:v>2018/
2019</c:v>
                </c:pt>
                <c:pt idx="9">
                  <c:v>2019/
2020</c:v>
                </c:pt>
                <c:pt idx="10">
                  <c:v>2020/
2021</c:v>
                </c:pt>
                <c:pt idx="11">
                  <c:v>2021/
2022</c:v>
                </c:pt>
              </c:strCache>
            </c:strRef>
          </c:cat>
          <c:val>
            <c:numRef>
              <c:f>Grafy!$C$117:$C$128</c:f>
              <c:numCache>
                <c:formatCode>0.0</c:formatCode>
                <c:ptCount val="12"/>
                <c:pt idx="0">
                  <c:v>18.629000000000001</c:v>
                </c:pt>
                <c:pt idx="1">
                  <c:v>18.803000000000001</c:v>
                </c:pt>
                <c:pt idx="2">
                  <c:v>19.009</c:v>
                </c:pt>
                <c:pt idx="3">
                  <c:v>19.077000000000002</c:v>
                </c:pt>
                <c:pt idx="4">
                  <c:v>19.13</c:v>
                </c:pt>
                <c:pt idx="5">
                  <c:v>18.954000000000001</c:v>
                </c:pt>
                <c:pt idx="6">
                  <c:v>18.966999999999999</c:v>
                </c:pt>
                <c:pt idx="7">
                  <c:v>19.056000000000001</c:v>
                </c:pt>
                <c:pt idx="8">
                  <c:v>19.231000000000002</c:v>
                </c:pt>
                <c:pt idx="9">
                  <c:v>19.545999999999999</c:v>
                </c:pt>
                <c:pt idx="10">
                  <c:v>19.576000000000001</c:v>
                </c:pt>
                <c:pt idx="11">
                  <c:v>19.57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3-4441-9FD6-5DB73ABE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Grafy!$D$111</c:f>
              <c:strCache>
                <c:ptCount val="1"/>
                <c:pt idx="0">
                  <c:v>(%) dívky 
(%) Girls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Grafy!$A$117:$A$128</c:f>
              <c:strCache>
                <c:ptCount val="12"/>
                <c:pt idx="0">
                  <c:v>2010/
2011</c:v>
                </c:pt>
                <c:pt idx="1">
                  <c:v>2011/
2012</c:v>
                </c:pt>
                <c:pt idx="2">
                  <c:v>2012/
2013</c:v>
                </c:pt>
                <c:pt idx="3">
                  <c:v>2013/
2014</c:v>
                </c:pt>
                <c:pt idx="4">
                  <c:v>2014/
2015</c:v>
                </c:pt>
                <c:pt idx="5">
                  <c:v>2015/
2016</c:v>
                </c:pt>
                <c:pt idx="6">
                  <c:v>2016/
2017</c:v>
                </c:pt>
                <c:pt idx="7">
                  <c:v>2017/
2018</c:v>
                </c:pt>
                <c:pt idx="8">
                  <c:v>2018/
2019</c:v>
                </c:pt>
                <c:pt idx="9">
                  <c:v>2019/
2020</c:v>
                </c:pt>
                <c:pt idx="10">
                  <c:v>2020/
2021</c:v>
                </c:pt>
                <c:pt idx="11">
                  <c:v>2021/
2022</c:v>
                </c:pt>
              </c:strCache>
            </c:strRef>
          </c:cat>
          <c:val>
            <c:numRef>
              <c:f>Grafy!$D$117:$D$128</c:f>
              <c:numCache>
                <c:formatCode>0.0</c:formatCode>
                <c:ptCount val="12"/>
                <c:pt idx="0">
                  <c:v>5.5780237306856932</c:v>
                </c:pt>
                <c:pt idx="1">
                  <c:v>5.4319590672045663</c:v>
                </c:pt>
                <c:pt idx="2">
                  <c:v>5.2171259303753468</c:v>
                </c:pt>
                <c:pt idx="3">
                  <c:v>5.0519109772898352</c:v>
                </c:pt>
                <c:pt idx="4">
                  <c:v>4.8823186596854793</c:v>
                </c:pt>
                <c:pt idx="5">
                  <c:v>4.7950404576669232</c:v>
                </c:pt>
                <c:pt idx="6">
                  <c:v>4.7592485692850861</c:v>
                </c:pt>
                <c:pt idx="7">
                  <c:v>4.7026730515485315</c:v>
                </c:pt>
                <c:pt idx="8">
                  <c:v>4.6680530380932321</c:v>
                </c:pt>
                <c:pt idx="9">
                  <c:v>4.6230955033389822</c:v>
                </c:pt>
                <c:pt idx="10">
                  <c:v>4.5341026875709032</c:v>
                </c:pt>
                <c:pt idx="11">
                  <c:v>4.4768828715877911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3-4441-9FD6-5DB73ABECBA0}"/>
            </c:ext>
          </c:extLst>
        </c:ser>
        <c:ser>
          <c:idx val="3"/>
          <c:order val="3"/>
          <c:tx>
            <c:strRef>
              <c:f>Grafy!$E$111</c:f>
              <c:strCache>
                <c:ptCount val="1"/>
                <c:pt idx="0">
                  <c:v> (%) chlapci
 (%) Boys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Grafy!$A$117:$A$128</c:f>
              <c:strCache>
                <c:ptCount val="12"/>
                <c:pt idx="0">
                  <c:v>2010/
2011</c:v>
                </c:pt>
                <c:pt idx="1">
                  <c:v>2011/
2012</c:v>
                </c:pt>
                <c:pt idx="2">
                  <c:v>2012/
2013</c:v>
                </c:pt>
                <c:pt idx="3">
                  <c:v>2013/
2014</c:v>
                </c:pt>
                <c:pt idx="4">
                  <c:v>2014/
2015</c:v>
                </c:pt>
                <c:pt idx="5">
                  <c:v>2015/
2016</c:v>
                </c:pt>
                <c:pt idx="6">
                  <c:v>2016/
2017</c:v>
                </c:pt>
                <c:pt idx="7">
                  <c:v>2017/
2018</c:v>
                </c:pt>
                <c:pt idx="8">
                  <c:v>2018/
2019</c:v>
                </c:pt>
                <c:pt idx="9">
                  <c:v>2019/
2020</c:v>
                </c:pt>
                <c:pt idx="10">
                  <c:v>2020/
2021</c:v>
                </c:pt>
                <c:pt idx="11">
                  <c:v>2021/
2022</c:v>
                </c:pt>
              </c:strCache>
            </c:strRef>
          </c:cat>
          <c:val>
            <c:numRef>
              <c:f>Grafy!$E$117:$E$128</c:f>
              <c:numCache>
                <c:formatCode>0.0</c:formatCode>
                <c:ptCount val="12"/>
                <c:pt idx="0">
                  <c:v>4.3614662617909898</c:v>
                </c:pt>
                <c:pt idx="1">
                  <c:v>4.3801656742981203</c:v>
                </c:pt>
                <c:pt idx="2">
                  <c:v>4.3610226574042636</c:v>
                </c:pt>
                <c:pt idx="3">
                  <c:v>4.2786013860542313</c:v>
                </c:pt>
                <c:pt idx="4">
                  <c:v>4.1679648435542518</c:v>
                </c:pt>
                <c:pt idx="5">
                  <c:v>4.0172184672512126</c:v>
                </c:pt>
                <c:pt idx="6">
                  <c:v>3.9109958223875489</c:v>
                </c:pt>
                <c:pt idx="7">
                  <c:v>3.845346678505126</c:v>
                </c:pt>
                <c:pt idx="8">
                  <c:v>3.8198506700778032</c:v>
                </c:pt>
                <c:pt idx="9">
                  <c:v>3.8353315150207012</c:v>
                </c:pt>
                <c:pt idx="10">
                  <c:v>3.8058873048306539</c:v>
                </c:pt>
                <c:pt idx="11">
                  <c:v>3.7990336438692296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3-4441-9FD6-5DB73ABE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1A21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žáků </a:t>
                </a:r>
                <a:r>
                  <a:rPr lang="cs-CZ"/>
                  <a:t>  </a:t>
                </a:r>
                <a:r>
                  <a:rPr lang="cs-CZ" i="1"/>
                  <a:t>Pupils (thous.)</a:t>
                </a:r>
                <a:endParaRPr lang="cs-CZ" b="0" i="1"/>
              </a:p>
            </c:rich>
          </c:tx>
          <c:layout>
            <c:manualLayout>
              <c:xMode val="edge"/>
              <c:yMode val="edge"/>
              <c:x val="9.4112989974613811E-3"/>
              <c:y val="0.1854771653543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"/>
        <c:minorUnit val="2.5"/>
      </c:valAx>
      <c:valAx>
        <c:axId val="368934288"/>
        <c:scaling>
          <c:orientation val="minMax"/>
          <c:max val="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sz="800" b="1"/>
                  <a:t>podíl na dívkách / chlapcích plnících povinnou školní docházku celkem</a:t>
                </a:r>
                <a:r>
                  <a:rPr lang="cs-CZ" sz="800" b="0"/>
                  <a:t> </a:t>
                </a:r>
                <a:br>
                  <a:rPr lang="cs-CZ" sz="800" b="0"/>
                </a:br>
                <a:r>
                  <a:rPr lang="cs-CZ" sz="800" b="0" i="1"/>
                  <a:t>Percentage of all girls / boys fulfilling </a:t>
                </a:r>
              </a:p>
              <a:p>
                <a:pPr>
                  <a:defRPr/>
                </a:pPr>
                <a:r>
                  <a:rPr lang="cs-CZ" sz="800" b="0" i="1"/>
                  <a:t>their</a:t>
                </a:r>
                <a:r>
                  <a:rPr lang="cs-CZ" sz="800" b="0" i="1" baseline="0"/>
                  <a:t> </a:t>
                </a:r>
                <a:r>
                  <a:rPr lang="cs-CZ" sz="800" b="0" i="1"/>
                  <a:t>compulsory school education </a:t>
                </a:r>
              </a:p>
            </c:rich>
          </c:tx>
          <c:layout>
            <c:manualLayout>
              <c:xMode val="edge"/>
              <c:yMode val="edge"/>
              <c:x val="0.89677816063341498"/>
              <c:y val="4.59911781860600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"/>
        <c:minorUnit val="0.5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rgbClr val="1A210D"/>
          </a:solidFill>
        </a:ln>
        <a:effectLst/>
      </c:spPr>
    </c:plotArea>
    <c:legend>
      <c:legendPos val="b"/>
      <c:layout>
        <c:manualLayout>
          <c:xMode val="edge"/>
          <c:yMode val="edge"/>
          <c:x val="0.13963975608576565"/>
          <c:y val="0.85217442556522538"/>
          <c:w val="0.66333608465331195"/>
          <c:h val="0.11407431965741124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380402978328613E-2"/>
          <c:y val="3.2696870844272315E-2"/>
          <c:w val="0.95609106263529764"/>
          <c:h val="0.82371243018381324"/>
        </c:manualLayout>
      </c:layout>
      <c:lineChart>
        <c:grouping val="standard"/>
        <c:varyColors val="0"/>
        <c:ser>
          <c:idx val="0"/>
          <c:order val="0"/>
          <c:tx>
            <c:strRef>
              <c:f>Grafy!$A$699</c:f>
              <c:strCache>
                <c:ptCount val="1"/>
                <c:pt idx="0">
                  <c:v> učitelé
 Teachers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dPt>
            <c:idx val="9"/>
            <c:bubble3D val="0"/>
            <c:spPr>
              <a:ln w="22225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011-4F8E-A3B0-06DC0C6546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D011-4F8E-A3B0-06DC0C654650}"/>
              </c:ext>
            </c:extLst>
          </c:dPt>
          <c:dPt>
            <c:idx val="17"/>
            <c:bubble3D val="0"/>
            <c:spPr>
              <a:ln w="22225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D011-4F8E-A3B0-06DC0C654650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5-D011-4F8E-A3B0-06DC0C654650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6-D011-4F8E-A3B0-06DC0C65465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7-D011-4F8E-A3B0-06DC0C654650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8-D011-4F8E-A3B0-06DC0C654650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9-D011-4F8E-A3B0-06DC0C654650}"/>
              </c:ext>
            </c:extLst>
          </c:dPt>
          <c:cat>
            <c:numRef>
              <c:f>Grafy!$C$698:$H$698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Grafy!$C$699:$H$699</c:f>
              <c:numCache>
                <c:formatCode>#\ ##0.0</c:formatCode>
                <c:ptCount val="6"/>
                <c:pt idx="0">
                  <c:v>94.199812880087322</c:v>
                </c:pt>
                <c:pt idx="1">
                  <c:v>94.456441256233049</c:v>
                </c:pt>
                <c:pt idx="2">
                  <c:v>97.983498973194983</c:v>
                </c:pt>
                <c:pt idx="3">
                  <c:v>104.3806582029774</c:v>
                </c:pt>
                <c:pt idx="4">
                  <c:v>107.61251909478744</c:v>
                </c:pt>
                <c:pt idx="5">
                  <c:v>110.06849925773668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11-4F8E-A3B0-06DC0C654650}"/>
            </c:ext>
          </c:extLst>
        </c:ser>
        <c:ser>
          <c:idx val="1"/>
          <c:order val="1"/>
          <c:tx>
            <c:strRef>
              <c:f>Grafy!$A$700</c:f>
              <c:strCache>
                <c:ptCount val="1"/>
                <c:pt idx="0">
                  <c:v> vychovatelé
 Educators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Grafy!$C$698:$H$698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Grafy!$C$700:$H$700</c:f>
              <c:numCache>
                <c:formatCode>#\ ##0.0</c:formatCode>
                <c:ptCount val="6"/>
                <c:pt idx="0">
                  <c:v>76.125500701699679</c:v>
                </c:pt>
                <c:pt idx="1">
                  <c:v>78.469748053538623</c:v>
                </c:pt>
                <c:pt idx="2">
                  <c:v>81.497493785127546</c:v>
                </c:pt>
                <c:pt idx="3">
                  <c:v>86.978808282324493</c:v>
                </c:pt>
                <c:pt idx="4">
                  <c:v>89.591170399394088</c:v>
                </c:pt>
                <c:pt idx="5">
                  <c:v>92.554662555669751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11-4F8E-A3B0-06DC0C654650}"/>
            </c:ext>
          </c:extLst>
        </c:ser>
        <c:ser>
          <c:idx val="2"/>
          <c:order val="2"/>
          <c:tx>
            <c:strRef>
              <c:f>Grafy!$A$701</c:f>
              <c:strCache>
                <c:ptCount val="1"/>
                <c:pt idx="0">
                  <c:v> asistenti pedagogů
 Teaching assistents</c:v>
                </c:pt>
              </c:strCache>
            </c:strRef>
          </c:tx>
          <c:spPr>
            <a:ln w="22225">
              <a:solidFill>
                <a:srgbClr val="9A57CD"/>
              </a:solidFill>
            </a:ln>
          </c:spPr>
          <c:marker>
            <c:symbol val="none"/>
          </c:marker>
          <c:cat>
            <c:numRef>
              <c:f>Grafy!$C$698:$H$698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Grafy!$C$701:$H$701</c:f>
              <c:numCache>
                <c:formatCode>#\ ##0.0</c:formatCode>
                <c:ptCount val="6"/>
                <c:pt idx="0">
                  <c:v>68.727611414314666</c:v>
                </c:pt>
                <c:pt idx="1">
                  <c:v>68.519471029072989</c:v>
                </c:pt>
                <c:pt idx="2">
                  <c:v>69.755391266753136</c:v>
                </c:pt>
                <c:pt idx="3">
                  <c:v>73.216052797299682</c:v>
                </c:pt>
                <c:pt idx="4">
                  <c:v>78.019554281099673</c:v>
                </c:pt>
                <c:pt idx="5">
                  <c:v>77.70022953066119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11-4F8E-A3B0-06DC0C65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06048"/>
        <c:axId val="13230758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noMultiLvlLbl val="0"/>
      </c:catAx>
      <c:valAx>
        <c:axId val="132307584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2.9343056255899048E-2"/>
          <c:w val="0.94134478361081553"/>
          <c:h val="0.81340535407998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1DF-48FF-B239-5228FBC1C319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51DF-48FF-B239-5228FBC1C319}"/>
              </c:ext>
            </c:extLst>
          </c:dPt>
          <c:dPt>
            <c:idx val="8"/>
            <c:invertIfNegative val="0"/>
            <c:bubble3D val="0"/>
            <c:spPr>
              <a:solidFill>
                <a:srgbClr val="ED838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FBD4-4471-B00C-D8D1CAE8489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DF-48FF-B239-5228FBC1C31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DF-48FF-B239-5228FBC1C31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DF-48FF-B239-5228FBC1C31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DF-48FF-B239-5228FBC1C319}"/>
              </c:ext>
            </c:extLst>
          </c:dPt>
          <c:dPt>
            <c:idx val="17"/>
            <c:invertIfNegative val="0"/>
            <c:bubble3D val="0"/>
            <c:spPr>
              <a:solidFill>
                <a:srgbClr val="5E0E1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1DF-48FF-B239-5228FBC1C319}"/>
              </c:ext>
            </c:extLst>
          </c:dPt>
          <c:dPt>
            <c:idx val="18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1DF-48FF-B239-5228FBC1C31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1DF-48FF-B239-5228FBC1C31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1DF-48FF-B239-5228FBC1C31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1DF-48FF-B239-5228FBC1C319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1DF-48FF-B239-5228FBC1C319}"/>
              </c:ext>
            </c:extLst>
          </c:dPt>
          <c:cat>
            <c:strRef>
              <c:f>Grafy!$C$1013:$C$1040</c:f>
              <c:strCache>
                <c:ptCount val="28"/>
                <c:pt idx="0">
                  <c:v>SE</c:v>
                </c:pt>
                <c:pt idx="1">
                  <c:v>PL</c:v>
                </c:pt>
                <c:pt idx="2">
                  <c:v>EE</c:v>
                </c:pt>
                <c:pt idx="3">
                  <c:v>SK</c:v>
                </c:pt>
                <c:pt idx="4">
                  <c:v>SI</c:v>
                </c:pt>
                <c:pt idx="5">
                  <c:v>LT</c:v>
                </c:pt>
                <c:pt idx="6">
                  <c:v>HR</c:v>
                </c:pt>
                <c:pt idx="7">
                  <c:v>MT</c:v>
                </c:pt>
                <c:pt idx="8">
                  <c:v>CZ</c:v>
                </c:pt>
                <c:pt idx="9">
                  <c:v>DK</c:v>
                </c:pt>
                <c:pt idx="10">
                  <c:v>BE</c:v>
                </c:pt>
                <c:pt idx="11">
                  <c:v>IT</c:v>
                </c:pt>
                <c:pt idx="12">
                  <c:v>LV</c:v>
                </c:pt>
                <c:pt idx="13">
                  <c:v>FR</c:v>
                </c:pt>
                <c:pt idx="14">
                  <c:v>RO</c:v>
                </c:pt>
                <c:pt idx="15">
                  <c:v>CY</c:v>
                </c:pt>
                <c:pt idx="16">
                  <c:v>ES</c:v>
                </c:pt>
                <c:pt idx="17">
                  <c:v>EU27</c:v>
                </c:pt>
                <c:pt idx="18">
                  <c:v>BG</c:v>
                </c:pt>
                <c:pt idx="19">
                  <c:v>HU</c:v>
                </c:pt>
                <c:pt idx="20">
                  <c:v>FI</c:v>
                </c:pt>
                <c:pt idx="21">
                  <c:v>PT</c:v>
                </c:pt>
                <c:pt idx="22">
                  <c:v>AT</c:v>
                </c:pt>
                <c:pt idx="23">
                  <c:v>IE</c:v>
                </c:pt>
                <c:pt idx="24">
                  <c:v>LU</c:v>
                </c:pt>
                <c:pt idx="25">
                  <c:v>NL</c:v>
                </c:pt>
                <c:pt idx="26">
                  <c:v>GR</c:v>
                </c:pt>
                <c:pt idx="27">
                  <c:v>DE</c:v>
                </c:pt>
              </c:strCache>
            </c:strRef>
          </c:cat>
          <c:val>
            <c:numRef>
              <c:f>Grafy!$D$1013:$D$1040</c:f>
              <c:numCache>
                <c:formatCode>0%</c:formatCode>
                <c:ptCount val="28"/>
                <c:pt idx="0">
                  <c:v>0.60179865872457539</c:v>
                </c:pt>
                <c:pt idx="1">
                  <c:v>0.58979409633969027</c:v>
                </c:pt>
                <c:pt idx="2">
                  <c:v>0.58744874309146011</c:v>
                </c:pt>
                <c:pt idx="3">
                  <c:v>0.58545449290859564</c:v>
                </c:pt>
                <c:pt idx="4">
                  <c:v>0.57314148681055155</c:v>
                </c:pt>
                <c:pt idx="5">
                  <c:v>0.57268329341036117</c:v>
                </c:pt>
                <c:pt idx="6">
                  <c:v>0.57228062143082525</c:v>
                </c:pt>
                <c:pt idx="7">
                  <c:v>0.570280888993139</c:v>
                </c:pt>
                <c:pt idx="8">
                  <c:v>0.56954804050470853</c:v>
                </c:pt>
                <c:pt idx="9">
                  <c:v>0.56890700577313158</c:v>
                </c:pt>
                <c:pt idx="10">
                  <c:v>0.56049201747502408</c:v>
                </c:pt>
                <c:pt idx="11">
                  <c:v>0.55789583054292757</c:v>
                </c:pt>
                <c:pt idx="12">
                  <c:v>0.55756346967559944</c:v>
                </c:pt>
                <c:pt idx="13">
                  <c:v>0.54902873285723586</c:v>
                </c:pt>
                <c:pt idx="14">
                  <c:v>0.54596456095078405</c:v>
                </c:pt>
                <c:pt idx="15">
                  <c:v>0.54143480222589868</c:v>
                </c:pt>
                <c:pt idx="16">
                  <c:v>0.54067457126702478</c:v>
                </c:pt>
                <c:pt idx="17">
                  <c:v>0.54011541612725333</c:v>
                </c:pt>
                <c:pt idx="18">
                  <c:v>0.54002065240415165</c:v>
                </c:pt>
                <c:pt idx="19">
                  <c:v>0.53982673354144017</c:v>
                </c:pt>
                <c:pt idx="20">
                  <c:v>0.53872278017328779</c:v>
                </c:pt>
                <c:pt idx="21">
                  <c:v>0.53788315120912067</c:v>
                </c:pt>
                <c:pt idx="22">
                  <c:v>0.53693449059429288</c:v>
                </c:pt>
                <c:pt idx="23">
                  <c:v>0.5326683481412946</c:v>
                </c:pt>
                <c:pt idx="24">
                  <c:v>0.52834497581945195</c:v>
                </c:pt>
                <c:pt idx="25">
                  <c:v>0.52591951748467336</c:v>
                </c:pt>
                <c:pt idx="26">
                  <c:v>0.49544284708330999</c:v>
                </c:pt>
                <c:pt idx="27">
                  <c:v>0.49172447098077093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DF-48FF-B239-5228FBC1C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1.0000000000000002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68487053153433E-2"/>
          <c:y val="2.6473969774964023E-2"/>
          <c:w val="0.92855720114920381"/>
          <c:h val="0.800947824031761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Grafy!$D$1044</c:f>
              <c:strCache>
                <c:ptCount val="1"/>
                <c:pt idx="0">
                  <c:v>Podíl žen/Share of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F2A6A9">
                  <a:alpha val="98824"/>
                </a:srgb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7EB-4B99-8326-32D7FAD5F5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7EB-4B99-8326-32D7FAD5F54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7EB-4B99-8326-32D7FAD5F54D}"/>
              </c:ext>
            </c:extLst>
          </c:dPt>
          <c:dPt>
            <c:idx val="12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7EB-4B99-8326-32D7FAD5F54D}"/>
              </c:ext>
            </c:extLst>
          </c:dPt>
          <c:dPt>
            <c:idx val="14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7EB-4B99-8326-32D7FAD5F54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EB-4B99-8326-32D7FAD5F54D}"/>
              </c:ext>
            </c:extLst>
          </c:dPt>
          <c:dPt>
            <c:idx val="17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A7EB-4B99-8326-32D7FAD5F54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7EB-4B99-8326-32D7FAD5F5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7EB-4B99-8326-32D7FAD5F54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7EB-4B99-8326-32D7FAD5F54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7EB-4B99-8326-32D7FAD5F54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7EB-4B99-8326-32D7FAD5F54D}"/>
              </c:ext>
            </c:extLst>
          </c:dPt>
          <c:cat>
            <c:strRef>
              <c:f>Grafy!$C$1045:$C$1072</c:f>
              <c:strCache>
                <c:ptCount val="28"/>
                <c:pt idx="0">
                  <c:v>LT</c:v>
                </c:pt>
                <c:pt idx="1">
                  <c:v>HU</c:v>
                </c:pt>
                <c:pt idx="2">
                  <c:v>IT</c:v>
                </c:pt>
                <c:pt idx="3">
                  <c:v>CZ</c:v>
                </c:pt>
                <c:pt idx="4">
                  <c:v>HR</c:v>
                </c:pt>
                <c:pt idx="5">
                  <c:v>BG</c:v>
                </c:pt>
                <c:pt idx="6">
                  <c:v>LV</c:v>
                </c:pt>
                <c:pt idx="7">
                  <c:v>AT</c:v>
                </c:pt>
                <c:pt idx="8">
                  <c:v>RO</c:v>
                </c:pt>
                <c:pt idx="9">
                  <c:v>SK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NL</c:v>
                </c:pt>
                <c:pt idx="14">
                  <c:v>DE</c:v>
                </c:pt>
                <c:pt idx="15">
                  <c:v>PL</c:v>
                </c:pt>
                <c:pt idx="16">
                  <c:v>MT</c:v>
                </c:pt>
                <c:pt idx="17">
                  <c:v>EU27</c:v>
                </c:pt>
                <c:pt idx="18">
                  <c:v>IE</c:v>
                </c:pt>
                <c:pt idx="19">
                  <c:v>FR</c:v>
                </c:pt>
                <c:pt idx="20">
                  <c:v>BE</c:v>
                </c:pt>
                <c:pt idx="21">
                  <c:v>SE</c:v>
                </c:pt>
                <c:pt idx="22">
                  <c:v>PT</c:v>
                </c:pt>
                <c:pt idx="23">
                  <c:v>FI</c:v>
                </c:pt>
                <c:pt idx="24">
                  <c:v>ES</c:v>
                </c:pt>
                <c:pt idx="25">
                  <c:v>LU</c:v>
                </c:pt>
                <c:pt idx="26">
                  <c:v>GR</c:v>
                </c:pt>
                <c:pt idx="27">
                  <c:v>DK</c:v>
                </c:pt>
              </c:strCache>
            </c:strRef>
          </c:cat>
          <c:val>
            <c:numRef>
              <c:f>Grafy!$D$1045:$D$1072</c:f>
              <c:numCache>
                <c:formatCode>0%</c:formatCode>
                <c:ptCount val="28"/>
                <c:pt idx="0">
                  <c:v>0.96548496548496554</c:v>
                </c:pt>
                <c:pt idx="1">
                  <c:v>0.9561940775458031</c:v>
                </c:pt>
                <c:pt idx="2">
                  <c:v>0.95579972183588313</c:v>
                </c:pt>
                <c:pt idx="3">
                  <c:v>0.94309919706644751</c:v>
                </c:pt>
                <c:pt idx="4">
                  <c:v>0.93556048131728942</c:v>
                </c:pt>
                <c:pt idx="5">
                  <c:v>0.93142345568487017</c:v>
                </c:pt>
                <c:pt idx="6">
                  <c:v>0.92206177680022949</c:v>
                </c:pt>
                <c:pt idx="7">
                  <c:v>0.91928711393113749</c:v>
                </c:pt>
                <c:pt idx="8">
                  <c:v>0.91101784283123133</c:v>
                </c:pt>
                <c:pt idx="9">
                  <c:v>0.90648203893237</c:v>
                </c:pt>
                <c:pt idx="10">
                  <c:v>0.9018817204301075</c:v>
                </c:pt>
                <c:pt idx="11">
                  <c:v>0.89837795583349622</c:v>
                </c:pt>
                <c:pt idx="12">
                  <c:v>0.88203238530205519</c:v>
                </c:pt>
                <c:pt idx="13">
                  <c:v>0.87409067673312102</c:v>
                </c:pt>
                <c:pt idx="14">
                  <c:v>0.87405846659552422</c:v>
                </c:pt>
                <c:pt idx="15">
                  <c:v>0.87105949452189391</c:v>
                </c:pt>
                <c:pt idx="16">
                  <c:v>0.86187587494167051</c:v>
                </c:pt>
                <c:pt idx="17">
                  <c:v>0.85624656927417875</c:v>
                </c:pt>
                <c:pt idx="18">
                  <c:v>0.84584687756018917</c:v>
                </c:pt>
                <c:pt idx="19">
                  <c:v>0.83878142781460163</c:v>
                </c:pt>
                <c:pt idx="20">
                  <c:v>0.82871813923865878</c:v>
                </c:pt>
                <c:pt idx="21">
                  <c:v>0.81566040926771521</c:v>
                </c:pt>
                <c:pt idx="22">
                  <c:v>0.81174053419430581</c:v>
                </c:pt>
                <c:pt idx="23">
                  <c:v>0.79163738580463805</c:v>
                </c:pt>
                <c:pt idx="24">
                  <c:v>0.77429709984502992</c:v>
                </c:pt>
                <c:pt idx="25">
                  <c:v>0.75424236374525855</c:v>
                </c:pt>
                <c:pt idx="26">
                  <c:v>0.73092948505972144</c:v>
                </c:pt>
                <c:pt idx="27">
                  <c:v>0.68402475258584094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7EB-4B99-8326-32D7FAD5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 CE"/>
                <a:cs typeface="Arial" panose="020B0604020202020204" pitchFamily="34" charset="0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1.0000000000000002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33126152182969E-2"/>
          <c:y val="2.9343056255899048E-2"/>
          <c:w val="0.93021508817672294"/>
          <c:h val="0.82301749781277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Grafy!$D$1076</c:f>
              <c:strCache>
                <c:ptCount val="1"/>
                <c:pt idx="0">
                  <c:v>Podíl žen/Share of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BD1B21">
                  <a:alpha val="99000"/>
                </a:srgb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F82-49A0-AE40-E1A4AD9C59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82-49A0-AE40-E1A4AD9C59E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82-49A0-AE40-E1A4AD9C59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82-49A0-AE40-E1A4AD9C59E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82-49A0-AE40-E1A4AD9C59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82-49A0-AE40-E1A4AD9C59E9}"/>
              </c:ext>
            </c:extLst>
          </c:dPt>
          <c:dPt>
            <c:idx val="17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BF82-49A0-AE40-E1A4AD9C59E9}"/>
              </c:ext>
            </c:extLst>
          </c:dPt>
          <c:dPt>
            <c:idx val="18"/>
            <c:invertIfNegative val="0"/>
            <c:bubble3D val="0"/>
            <c:spPr>
              <a:solidFill>
                <a:srgbClr val="7C1217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F82-49A0-AE40-E1A4AD9C59E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F82-49A0-AE40-E1A4AD9C59E9}"/>
              </c:ext>
            </c:extLst>
          </c:dPt>
          <c:dPt>
            <c:idx val="23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BF82-49A0-AE40-E1A4AD9C59E9}"/>
              </c:ext>
            </c:extLst>
          </c:dPt>
          <c:dPt>
            <c:idx val="24"/>
            <c:invertIfNegative val="0"/>
            <c:bubble3D val="0"/>
            <c:spPr>
              <a:solidFill>
                <a:srgbClr val="F4B2B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55E-4454-A8E9-700318F4228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F82-49A0-AE40-E1A4AD9C59E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F82-49A0-AE40-E1A4AD9C59E9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F82-49A0-AE40-E1A4AD9C59E9}"/>
              </c:ext>
            </c:extLst>
          </c:dPt>
          <c:cat>
            <c:strRef>
              <c:f>Grafy!$C$1077:$C$1104</c:f>
              <c:strCache>
                <c:ptCount val="28"/>
                <c:pt idx="0">
                  <c:v>LT</c:v>
                </c:pt>
                <c:pt idx="1">
                  <c:v>LV</c:v>
                </c:pt>
                <c:pt idx="2">
                  <c:v>IE</c:v>
                </c:pt>
                <c:pt idx="3">
                  <c:v>FI</c:v>
                </c:pt>
                <c:pt idx="4">
                  <c:v>RO</c:v>
                </c:pt>
                <c:pt idx="5">
                  <c:v>BE</c:v>
                </c:pt>
                <c:pt idx="6">
                  <c:v>BG</c:v>
                </c:pt>
                <c:pt idx="7">
                  <c:v>HR</c:v>
                </c:pt>
                <c:pt idx="8">
                  <c:v>EE</c:v>
                </c:pt>
                <c:pt idx="9">
                  <c:v>PL</c:v>
                </c:pt>
                <c:pt idx="10">
                  <c:v>NL</c:v>
                </c:pt>
                <c:pt idx="11">
                  <c:v>SK</c:v>
                </c:pt>
                <c:pt idx="12">
                  <c:v>SE</c:v>
                </c:pt>
                <c:pt idx="13">
                  <c:v>PT</c:v>
                </c:pt>
                <c:pt idx="14">
                  <c:v>FR</c:v>
                </c:pt>
                <c:pt idx="15">
                  <c:v>ES</c:v>
                </c:pt>
                <c:pt idx="16">
                  <c:v>DK</c:v>
                </c:pt>
                <c:pt idx="17">
                  <c:v>AT</c:v>
                </c:pt>
                <c:pt idx="18">
                  <c:v>EU27</c:v>
                </c:pt>
                <c:pt idx="19">
                  <c:v>CY</c:v>
                </c:pt>
                <c:pt idx="20">
                  <c:v>SI</c:v>
                </c:pt>
                <c:pt idx="21">
                  <c:v>HU</c:v>
                </c:pt>
                <c:pt idx="22">
                  <c:v>DE</c:v>
                </c:pt>
                <c:pt idx="23">
                  <c:v>IT</c:v>
                </c:pt>
                <c:pt idx="24">
                  <c:v>CZ</c:v>
                </c:pt>
                <c:pt idx="25">
                  <c:v>MT</c:v>
                </c:pt>
                <c:pt idx="26">
                  <c:v>GR</c:v>
                </c:pt>
                <c:pt idx="27">
                  <c:v>LU</c:v>
                </c:pt>
              </c:strCache>
            </c:strRef>
          </c:cat>
          <c:val>
            <c:numRef>
              <c:f>Grafy!$D$1077:$D$1104</c:f>
              <c:numCache>
                <c:formatCode>0%</c:formatCode>
                <c:ptCount val="28"/>
                <c:pt idx="0">
                  <c:v>0.59126242251303751</c:v>
                </c:pt>
                <c:pt idx="1">
                  <c:v>0.54599192618223757</c:v>
                </c:pt>
                <c:pt idx="2">
                  <c:v>0.53563342318059304</c:v>
                </c:pt>
                <c:pt idx="3">
                  <c:v>0.52652101256421369</c:v>
                </c:pt>
                <c:pt idx="4">
                  <c:v>0.51727269287525068</c:v>
                </c:pt>
                <c:pt idx="5">
                  <c:v>0.50673361583560694</c:v>
                </c:pt>
                <c:pt idx="6">
                  <c:v>0.50512108739351014</c:v>
                </c:pt>
                <c:pt idx="7">
                  <c:v>0.50052292618484062</c:v>
                </c:pt>
                <c:pt idx="8">
                  <c:v>0.48891537544696068</c:v>
                </c:pt>
                <c:pt idx="9">
                  <c:v>0.47348504430360117</c:v>
                </c:pt>
                <c:pt idx="10">
                  <c:v>0.46780521262002744</c:v>
                </c:pt>
                <c:pt idx="11">
                  <c:v>0.46616923859589621</c:v>
                </c:pt>
                <c:pt idx="12">
                  <c:v>0.46253818532611607</c:v>
                </c:pt>
                <c:pt idx="13">
                  <c:v>0.45804382683057188</c:v>
                </c:pt>
                <c:pt idx="14">
                  <c:v>0.4533920917181663</c:v>
                </c:pt>
                <c:pt idx="15">
                  <c:v>0.44936264062758902</c:v>
                </c:pt>
                <c:pt idx="16">
                  <c:v>0.44791502132364558</c:v>
                </c:pt>
                <c:pt idx="17">
                  <c:v>0.43726746255136045</c:v>
                </c:pt>
                <c:pt idx="18">
                  <c:v>0.43566390540606709</c:v>
                </c:pt>
                <c:pt idx="19">
                  <c:v>0.43343741129718988</c:v>
                </c:pt>
                <c:pt idx="20">
                  <c:v>0.41998658618376927</c:v>
                </c:pt>
                <c:pt idx="21">
                  <c:v>0.41078096448716928</c:v>
                </c:pt>
                <c:pt idx="22">
                  <c:v>0.39954443706061349</c:v>
                </c:pt>
                <c:pt idx="23">
                  <c:v>0.37933962166471669</c:v>
                </c:pt>
                <c:pt idx="24">
                  <c:v>0.37929589270746017</c:v>
                </c:pt>
                <c:pt idx="25">
                  <c:v>0.36690647482014388</c:v>
                </c:pt>
                <c:pt idx="26">
                  <c:v>0.36635579799401724</c:v>
                </c:pt>
                <c:pt idx="27">
                  <c:v>0.35818815331010451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82-49A0-AE40-E1A4AD9C5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1.0000000000000002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33354471630645E-2"/>
          <c:y val="2.5217365070745464E-2"/>
          <c:w val="0.93900129852189529"/>
          <c:h val="0.82267970126922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Grafy!$D$1108</c:f>
              <c:strCache>
                <c:ptCount val="1"/>
                <c:pt idx="0">
                  <c:v>Ženy
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E50-468E-A94A-CE403B714D83}"/>
              </c:ext>
            </c:extLst>
          </c:dPt>
          <c:dPt>
            <c:idx val="7"/>
            <c:invertIfNegative val="0"/>
            <c:bubble3D val="0"/>
            <c:spPr>
              <a:solidFill>
                <a:srgbClr val="EC7C8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0C0-4C0F-A46E-6B5C5AE3A74A}"/>
              </c:ext>
            </c:extLst>
          </c:dPt>
          <c:dPt>
            <c:idx val="11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E50-468E-A94A-CE403B714D8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50-468E-A94A-CE403B714D8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50-468E-A94A-CE403B714D8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50-468E-A94A-CE403B714D8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50-468E-A94A-CE403B714D83}"/>
              </c:ext>
            </c:extLst>
          </c:dPt>
          <c:cat>
            <c:strRef>
              <c:f>Grafy!$C$1109:$C$1136</c:f>
              <c:strCache>
                <c:ptCount val="28"/>
                <c:pt idx="0">
                  <c:v>IT</c:v>
                </c:pt>
                <c:pt idx="1">
                  <c:v>LT</c:v>
                </c:pt>
                <c:pt idx="2">
                  <c:v>BG</c:v>
                </c:pt>
                <c:pt idx="3">
                  <c:v>EE</c:v>
                </c:pt>
                <c:pt idx="4">
                  <c:v>LV</c:v>
                </c:pt>
                <c:pt idx="5">
                  <c:v>PT</c:v>
                </c:pt>
                <c:pt idx="6">
                  <c:v>HU</c:v>
                </c:pt>
                <c:pt idx="7">
                  <c:v>CZ</c:v>
                </c:pt>
                <c:pt idx="8">
                  <c:v>PL</c:v>
                </c:pt>
                <c:pt idx="9">
                  <c:v>GR</c:v>
                </c:pt>
                <c:pt idx="10">
                  <c:v>DE</c:v>
                </c:pt>
                <c:pt idx="11">
                  <c:v>EU27</c:v>
                </c:pt>
                <c:pt idx="12">
                  <c:v>SE</c:v>
                </c:pt>
                <c:pt idx="13">
                  <c:v>HR</c:v>
                </c:pt>
                <c:pt idx="14">
                  <c:v>AT</c:v>
                </c:pt>
                <c:pt idx="15">
                  <c:v>SK</c:v>
                </c:pt>
                <c:pt idx="16">
                  <c:v>FI</c:v>
                </c:pt>
                <c:pt idx="17">
                  <c:v>SI</c:v>
                </c:pt>
                <c:pt idx="18">
                  <c:v>DK</c:v>
                </c:pt>
                <c:pt idx="19">
                  <c:v>ES</c:v>
                </c:pt>
                <c:pt idx="20">
                  <c:v>NL</c:v>
                </c:pt>
                <c:pt idx="21">
                  <c:v>RO</c:v>
                </c:pt>
                <c:pt idx="22">
                  <c:v>BE</c:v>
                </c:pt>
                <c:pt idx="23">
                  <c:v>FR</c:v>
                </c:pt>
                <c:pt idx="24">
                  <c:v>IE</c:v>
                </c:pt>
                <c:pt idx="25">
                  <c:v>LU</c:v>
                </c:pt>
                <c:pt idx="26">
                  <c:v>CY</c:v>
                </c:pt>
                <c:pt idx="27">
                  <c:v>MT</c:v>
                </c:pt>
              </c:strCache>
            </c:strRef>
          </c:cat>
          <c:val>
            <c:numRef>
              <c:f>Grafy!$D$1109:$D$1136</c:f>
              <c:numCache>
                <c:formatCode>0.0</c:formatCode>
                <c:ptCount val="28"/>
                <c:pt idx="0">
                  <c:v>54.609253846761483</c:v>
                </c:pt>
                <c:pt idx="1">
                  <c:v>53.017450315075131</c:v>
                </c:pt>
                <c:pt idx="2">
                  <c:v>49.231064975009616</c:v>
                </c:pt>
                <c:pt idx="3">
                  <c:v>47.798401300636769</c:v>
                </c:pt>
                <c:pt idx="4">
                  <c:v>47.41754822650902</c:v>
                </c:pt>
                <c:pt idx="5">
                  <c:v>45.786327258702144</c:v>
                </c:pt>
                <c:pt idx="6">
                  <c:v>45.740384883170414</c:v>
                </c:pt>
                <c:pt idx="7">
                  <c:v>43.909633304283702</c:v>
                </c:pt>
                <c:pt idx="8">
                  <c:v>43.323381734292305</c:v>
                </c:pt>
                <c:pt idx="9">
                  <c:v>37.972095043341355</c:v>
                </c:pt>
                <c:pt idx="10">
                  <c:v>36.884036983402027</c:v>
                </c:pt>
                <c:pt idx="11">
                  <c:v>36.674533238609555</c:v>
                </c:pt>
                <c:pt idx="12">
                  <c:v>36.362222682977404</c:v>
                </c:pt>
                <c:pt idx="13">
                  <c:v>35.809781688949059</c:v>
                </c:pt>
                <c:pt idx="14">
                  <c:v>35.437812965218569</c:v>
                </c:pt>
                <c:pt idx="15">
                  <c:v>35.266769980075267</c:v>
                </c:pt>
                <c:pt idx="16">
                  <c:v>33.581890812250329</c:v>
                </c:pt>
                <c:pt idx="17">
                  <c:v>32.60370697263901</c:v>
                </c:pt>
                <c:pt idx="18">
                  <c:v>32.110780887684115</c:v>
                </c:pt>
                <c:pt idx="19">
                  <c:v>32.089954363006548</c:v>
                </c:pt>
                <c:pt idx="20">
                  <c:v>32.029106122632598</c:v>
                </c:pt>
                <c:pt idx="21">
                  <c:v>27.996295867577263</c:v>
                </c:pt>
                <c:pt idx="22">
                  <c:v>23.093919113644368</c:v>
                </c:pt>
                <c:pt idx="23">
                  <c:v>22.125472498650005</c:v>
                </c:pt>
                <c:pt idx="24">
                  <c:v>17.12491407861026</c:v>
                </c:pt>
                <c:pt idx="25">
                  <c:v>13.816834303864479</c:v>
                </c:pt>
                <c:pt idx="26">
                  <c:v>12.790950619969546</c:v>
                </c:pt>
                <c:pt idx="27">
                  <c:v>11.965349214943151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50-468E-A94A-CE403B714D83}"/>
            </c:ext>
          </c:extLst>
        </c:ser>
        <c:ser>
          <c:idx val="1"/>
          <c:order val="1"/>
          <c:tx>
            <c:strRef>
              <c:f>Grafy!$E$1108</c:f>
              <c:strCache>
                <c:ptCount val="1"/>
                <c:pt idx="0">
                  <c:v>Muži
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dPt>
            <c:idx val="6"/>
            <c:invertIfNegative val="0"/>
            <c:bubble3D val="0"/>
            <c:spPr>
              <a:solidFill>
                <a:srgbClr val="0563C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7E50-468E-A94A-CE403B714D83}"/>
              </c:ext>
            </c:extLst>
          </c:dPt>
          <c:dPt>
            <c:idx val="7"/>
            <c:invertIfNegative val="0"/>
            <c:bubble3D val="0"/>
            <c:spPr>
              <a:solidFill>
                <a:srgbClr val="4FB8FF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90C0-4C0F-A46E-6B5C5AE3A7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457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7E50-468E-A94A-CE403B714D8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E50-468E-A94A-CE403B714D8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50-468E-A94A-CE403B714D8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E50-468E-A94A-CE403B714D8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50-468E-A94A-CE403B714D83}"/>
              </c:ext>
            </c:extLst>
          </c:dPt>
          <c:cat>
            <c:strRef>
              <c:f>Grafy!$C$1109:$C$1136</c:f>
              <c:strCache>
                <c:ptCount val="28"/>
                <c:pt idx="0">
                  <c:v>IT</c:v>
                </c:pt>
                <c:pt idx="1">
                  <c:v>LT</c:v>
                </c:pt>
                <c:pt idx="2">
                  <c:v>BG</c:v>
                </c:pt>
                <c:pt idx="3">
                  <c:v>EE</c:v>
                </c:pt>
                <c:pt idx="4">
                  <c:v>LV</c:v>
                </c:pt>
                <c:pt idx="5">
                  <c:v>PT</c:v>
                </c:pt>
                <c:pt idx="6">
                  <c:v>HU</c:v>
                </c:pt>
                <c:pt idx="7">
                  <c:v>CZ</c:v>
                </c:pt>
                <c:pt idx="8">
                  <c:v>PL</c:v>
                </c:pt>
                <c:pt idx="9">
                  <c:v>GR</c:v>
                </c:pt>
                <c:pt idx="10">
                  <c:v>DE</c:v>
                </c:pt>
                <c:pt idx="11">
                  <c:v>EU27</c:v>
                </c:pt>
                <c:pt idx="12">
                  <c:v>SE</c:v>
                </c:pt>
                <c:pt idx="13">
                  <c:v>HR</c:v>
                </c:pt>
                <c:pt idx="14">
                  <c:v>AT</c:v>
                </c:pt>
                <c:pt idx="15">
                  <c:v>SK</c:v>
                </c:pt>
                <c:pt idx="16">
                  <c:v>FI</c:v>
                </c:pt>
                <c:pt idx="17">
                  <c:v>SI</c:v>
                </c:pt>
                <c:pt idx="18">
                  <c:v>DK</c:v>
                </c:pt>
                <c:pt idx="19">
                  <c:v>ES</c:v>
                </c:pt>
                <c:pt idx="20">
                  <c:v>NL</c:v>
                </c:pt>
                <c:pt idx="21">
                  <c:v>RO</c:v>
                </c:pt>
                <c:pt idx="22">
                  <c:v>BE</c:v>
                </c:pt>
                <c:pt idx="23">
                  <c:v>FR</c:v>
                </c:pt>
                <c:pt idx="24">
                  <c:v>IE</c:v>
                </c:pt>
                <c:pt idx="25">
                  <c:v>LU</c:v>
                </c:pt>
                <c:pt idx="26">
                  <c:v>CY</c:v>
                </c:pt>
                <c:pt idx="27">
                  <c:v>MT</c:v>
                </c:pt>
              </c:strCache>
            </c:strRef>
          </c:cat>
          <c:val>
            <c:numRef>
              <c:f>Grafy!$E$1109:$E$1136</c:f>
              <c:numCache>
                <c:formatCode>0.0</c:formatCode>
                <c:ptCount val="28"/>
                <c:pt idx="0">
                  <c:v>40.68147082621595</c:v>
                </c:pt>
                <c:pt idx="1">
                  <c:v>32.20338983050847</c:v>
                </c:pt>
                <c:pt idx="2">
                  <c:v>57.049608355091387</c:v>
                </c:pt>
                <c:pt idx="3">
                  <c:v>38.605230386052305</c:v>
                </c:pt>
                <c:pt idx="4">
                  <c:v>39.018404907975466</c:v>
                </c:pt>
                <c:pt idx="5">
                  <c:v>50.285833073485087</c:v>
                </c:pt>
                <c:pt idx="6">
                  <c:v>43.221884498480243</c:v>
                </c:pt>
                <c:pt idx="7">
                  <c:v>41.611111111111107</c:v>
                </c:pt>
                <c:pt idx="8">
                  <c:v>32.819572566320979</c:v>
                </c:pt>
                <c:pt idx="9">
                  <c:v>64.629829908563565</c:v>
                </c:pt>
                <c:pt idx="10">
                  <c:v>39.212048118254636</c:v>
                </c:pt>
                <c:pt idx="11">
                  <c:v>36.090362678873817</c:v>
                </c:pt>
                <c:pt idx="12">
                  <c:v>33.814984709480122</c:v>
                </c:pt>
                <c:pt idx="13">
                  <c:v>36.855036855036857</c:v>
                </c:pt>
                <c:pt idx="14">
                  <c:v>35.028901734104046</c:v>
                </c:pt>
                <c:pt idx="15">
                  <c:v>30.472103004291846</c:v>
                </c:pt>
                <c:pt idx="16">
                  <c:v>37.841483979763915</c:v>
                </c:pt>
                <c:pt idx="17">
                  <c:v>33.128024637043559</c:v>
                </c:pt>
                <c:pt idx="18">
                  <c:v>27.969457013574662</c:v>
                </c:pt>
                <c:pt idx="19">
                  <c:v>29.165880710755648</c:v>
                </c:pt>
                <c:pt idx="20">
                  <c:v>36.469394128669578</c:v>
                </c:pt>
                <c:pt idx="21">
                  <c:v>49.656316662716279</c:v>
                </c:pt>
                <c:pt idx="22">
                  <c:v>28.507243008753587</c:v>
                </c:pt>
                <c:pt idx="23">
                  <c:v>32.098331870061457</c:v>
                </c:pt>
                <c:pt idx="24">
                  <c:v>16.595234013372192</c:v>
                </c:pt>
                <c:pt idx="25">
                  <c:v>14.865962632006498</c:v>
                </c:pt>
                <c:pt idx="26">
                  <c:v>15.769230769230768</c:v>
                </c:pt>
                <c:pt idx="27">
                  <c:v>17.22972972972973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E50-468E-A94A-CE403B71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740096"/>
        <c:axId val="140741632"/>
      </c:barChart>
      <c:catAx>
        <c:axId val="1407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cs-CZ"/>
          </a:p>
        </c:txPr>
        <c:crossAx val="1407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74163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0740096"/>
        <c:crosses val="autoZero"/>
        <c:crossBetween val="between"/>
        <c:majorUnit val="10"/>
        <c:minorUnit val="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10660747943417"/>
          <c:y val="4.9027157319620755E-2"/>
          <c:w val="0.19594154691059656"/>
          <c:h val="0.16370526358623788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195" footer="0.4921259845000019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33305196146972E-2"/>
          <c:y val="4.0542892664732696E-2"/>
          <c:w val="0.93900129852189529"/>
          <c:h val="0.80020838304302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Grafy!$D$1140</c:f>
              <c:strCache>
                <c:ptCount val="1"/>
                <c:pt idx="0">
                  <c:v>Ženy
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1E-47A1-BB0D-50067A97432D}"/>
              </c:ext>
            </c:extLst>
          </c:dPt>
          <c:dPt>
            <c:idx val="5"/>
            <c:invertIfNegative val="0"/>
            <c:bubble3D val="0"/>
            <c:spPr>
              <a:solidFill>
                <a:srgbClr val="FF818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616-4C82-90DB-590E91A5779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1E-47A1-BB0D-50067A97432D}"/>
              </c:ext>
            </c:extLst>
          </c:dPt>
          <c:dPt>
            <c:idx val="15"/>
            <c:invertIfNegative val="0"/>
            <c:bubble3D val="0"/>
            <c:spPr>
              <a:solidFill>
                <a:srgbClr val="8A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2DE-4602-94B7-366B688ACF2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1E-47A1-BB0D-50067A97432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51E-47A1-BB0D-50067A97432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51E-47A1-BB0D-50067A97432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51E-47A1-BB0D-50067A97432D}"/>
              </c:ext>
            </c:extLst>
          </c:dPt>
          <c:cat>
            <c:strRef>
              <c:f>Grafy!$C$1141:$C$1168</c:f>
              <c:strCache>
                <c:ptCount val="28"/>
                <c:pt idx="0">
                  <c:v>LT</c:v>
                </c:pt>
                <c:pt idx="1">
                  <c:v>LV</c:v>
                </c:pt>
                <c:pt idx="2">
                  <c:v>IT</c:v>
                </c:pt>
                <c:pt idx="3">
                  <c:v>GR</c:v>
                </c:pt>
                <c:pt idx="4">
                  <c:v>EE</c:v>
                </c:pt>
                <c:pt idx="5">
                  <c:v>CZ</c:v>
                </c:pt>
                <c:pt idx="6">
                  <c:v>BG</c:v>
                </c:pt>
                <c:pt idx="7">
                  <c:v>PT</c:v>
                </c:pt>
                <c:pt idx="8">
                  <c:v>SI</c:v>
                </c:pt>
                <c:pt idx="9">
                  <c:v>FI</c:v>
                </c:pt>
                <c:pt idx="10">
                  <c:v>SK</c:v>
                </c:pt>
                <c:pt idx="11">
                  <c:v>AT</c:v>
                </c:pt>
                <c:pt idx="12">
                  <c:v>SE</c:v>
                </c:pt>
                <c:pt idx="13">
                  <c:v>DE</c:v>
                </c:pt>
                <c:pt idx="14">
                  <c:v>HU</c:v>
                </c:pt>
                <c:pt idx="15">
                  <c:v>EU27</c:v>
                </c:pt>
                <c:pt idx="16">
                  <c:v>NL</c:v>
                </c:pt>
                <c:pt idx="17">
                  <c:v>ES</c:v>
                </c:pt>
                <c:pt idx="18">
                  <c:v>DK</c:v>
                </c:pt>
                <c:pt idx="19">
                  <c:v>PL</c:v>
                </c:pt>
                <c:pt idx="20">
                  <c:v>FR</c:v>
                </c:pt>
                <c:pt idx="21">
                  <c:v>RO</c:v>
                </c:pt>
                <c:pt idx="22">
                  <c:v>HR</c:v>
                </c:pt>
                <c:pt idx="23">
                  <c:v>BE</c:v>
                </c:pt>
                <c:pt idx="24">
                  <c:v>CY</c:v>
                </c:pt>
                <c:pt idx="25">
                  <c:v>IE</c:v>
                </c:pt>
                <c:pt idx="26">
                  <c:v>LU</c:v>
                </c:pt>
                <c:pt idx="27">
                  <c:v>MT</c:v>
                </c:pt>
              </c:strCache>
            </c:strRef>
          </c:cat>
          <c:val>
            <c:numRef>
              <c:f>Grafy!$D$1141:$D$1168</c:f>
              <c:numCache>
                <c:formatCode>0.0</c:formatCode>
                <c:ptCount val="28"/>
                <c:pt idx="0">
                  <c:v>59.978463747307963</c:v>
                </c:pt>
                <c:pt idx="1">
                  <c:v>59.311198185192829</c:v>
                </c:pt>
                <c:pt idx="2">
                  <c:v>55.512447118348604</c:v>
                </c:pt>
                <c:pt idx="3">
                  <c:v>55.159368202024027</c:v>
                </c:pt>
                <c:pt idx="4">
                  <c:v>54.094461433910979</c:v>
                </c:pt>
                <c:pt idx="5">
                  <c:v>51.348021795782998</c:v>
                </c:pt>
                <c:pt idx="6">
                  <c:v>49.108713498299515</c:v>
                </c:pt>
                <c:pt idx="7">
                  <c:v>47.94889502762431</c:v>
                </c:pt>
                <c:pt idx="8">
                  <c:v>47.631516305641512</c:v>
                </c:pt>
                <c:pt idx="9">
                  <c:v>47.528483786152499</c:v>
                </c:pt>
                <c:pt idx="10">
                  <c:v>45.793175306069287</c:v>
                </c:pt>
                <c:pt idx="11">
                  <c:v>45.173422482239864</c:v>
                </c:pt>
                <c:pt idx="12">
                  <c:v>42.893021009418014</c:v>
                </c:pt>
                <c:pt idx="13">
                  <c:v>42.740596927843555</c:v>
                </c:pt>
                <c:pt idx="14">
                  <c:v>41.854395052804882</c:v>
                </c:pt>
                <c:pt idx="15">
                  <c:v>41.785345823704198</c:v>
                </c:pt>
                <c:pt idx="16">
                  <c:v>38.361827789866339</c:v>
                </c:pt>
                <c:pt idx="17">
                  <c:v>37.076644935079166</c:v>
                </c:pt>
                <c:pt idx="18">
                  <c:v>36.377186789048402</c:v>
                </c:pt>
                <c:pt idx="19">
                  <c:v>35.132903340995824</c:v>
                </c:pt>
                <c:pt idx="20">
                  <c:v>33.076548561377059</c:v>
                </c:pt>
                <c:pt idx="21">
                  <c:v>32.913764720780044</c:v>
                </c:pt>
                <c:pt idx="22">
                  <c:v>32.424563260984648</c:v>
                </c:pt>
                <c:pt idx="23">
                  <c:v>30.168731517810549</c:v>
                </c:pt>
                <c:pt idx="24">
                  <c:v>26.03626943005181</c:v>
                </c:pt>
                <c:pt idx="25">
                  <c:v>25.888578274760381</c:v>
                </c:pt>
                <c:pt idx="26">
                  <c:v>22.555746140651799</c:v>
                </c:pt>
                <c:pt idx="27">
                  <c:v>13.951935914552738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1E-47A1-BB0D-50067A97432D}"/>
            </c:ext>
          </c:extLst>
        </c:ser>
        <c:ser>
          <c:idx val="1"/>
          <c:order val="1"/>
          <c:tx>
            <c:strRef>
              <c:f>Grafy!$E$1140</c:f>
              <c:strCache>
                <c:ptCount val="1"/>
                <c:pt idx="0">
                  <c:v>Muži
Men</c:v>
                </c:pt>
              </c:strCache>
            </c:strRef>
          </c:tx>
          <c:spPr>
            <a:solidFill>
              <a:srgbClr val="0563C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51E-47A1-BB0D-50067A97432D}"/>
              </c:ext>
            </c:extLst>
          </c:dPt>
          <c:dPt>
            <c:idx val="5"/>
            <c:invertIfNegative val="0"/>
            <c:bubble3D val="0"/>
            <c:spPr>
              <a:solidFill>
                <a:srgbClr val="80BEFC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616-4C82-90DB-590E91A5779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51E-47A1-BB0D-50067A97432D}"/>
              </c:ext>
            </c:extLst>
          </c:dPt>
          <c:dPt>
            <c:idx val="15"/>
            <c:invertIfNegative val="0"/>
            <c:bubble3D val="0"/>
            <c:spPr>
              <a:solidFill>
                <a:srgbClr val="033B7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2DE-4602-94B7-366B688ACF2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51E-47A1-BB0D-50067A97432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51E-47A1-BB0D-50067A97432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51E-47A1-BB0D-50067A97432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51E-47A1-BB0D-50067A97432D}"/>
              </c:ext>
            </c:extLst>
          </c:dPt>
          <c:cat>
            <c:strRef>
              <c:f>Grafy!$C$1141:$C$1168</c:f>
              <c:strCache>
                <c:ptCount val="28"/>
                <c:pt idx="0">
                  <c:v>LT</c:v>
                </c:pt>
                <c:pt idx="1">
                  <c:v>LV</c:v>
                </c:pt>
                <c:pt idx="2">
                  <c:v>IT</c:v>
                </c:pt>
                <c:pt idx="3">
                  <c:v>GR</c:v>
                </c:pt>
                <c:pt idx="4">
                  <c:v>EE</c:v>
                </c:pt>
                <c:pt idx="5">
                  <c:v>CZ</c:v>
                </c:pt>
                <c:pt idx="6">
                  <c:v>BG</c:v>
                </c:pt>
                <c:pt idx="7">
                  <c:v>PT</c:v>
                </c:pt>
                <c:pt idx="8">
                  <c:v>SI</c:v>
                </c:pt>
                <c:pt idx="9">
                  <c:v>FI</c:v>
                </c:pt>
                <c:pt idx="10">
                  <c:v>SK</c:v>
                </c:pt>
                <c:pt idx="11">
                  <c:v>AT</c:v>
                </c:pt>
                <c:pt idx="12">
                  <c:v>SE</c:v>
                </c:pt>
                <c:pt idx="13">
                  <c:v>DE</c:v>
                </c:pt>
                <c:pt idx="14">
                  <c:v>HU</c:v>
                </c:pt>
                <c:pt idx="15">
                  <c:v>EU27</c:v>
                </c:pt>
                <c:pt idx="16">
                  <c:v>NL</c:v>
                </c:pt>
                <c:pt idx="17">
                  <c:v>ES</c:v>
                </c:pt>
                <c:pt idx="18">
                  <c:v>DK</c:v>
                </c:pt>
                <c:pt idx="19">
                  <c:v>PL</c:v>
                </c:pt>
                <c:pt idx="20">
                  <c:v>FR</c:v>
                </c:pt>
                <c:pt idx="21">
                  <c:v>RO</c:v>
                </c:pt>
                <c:pt idx="22">
                  <c:v>HR</c:v>
                </c:pt>
                <c:pt idx="23">
                  <c:v>BE</c:v>
                </c:pt>
                <c:pt idx="24">
                  <c:v>CY</c:v>
                </c:pt>
                <c:pt idx="25">
                  <c:v>IE</c:v>
                </c:pt>
                <c:pt idx="26">
                  <c:v>LU</c:v>
                </c:pt>
                <c:pt idx="27">
                  <c:v>MT</c:v>
                </c:pt>
              </c:strCache>
            </c:strRef>
          </c:cat>
          <c:val>
            <c:numRef>
              <c:f>Grafy!$E$1141:$E$1168</c:f>
              <c:numCache>
                <c:formatCode>0.0</c:formatCode>
                <c:ptCount val="28"/>
                <c:pt idx="0">
                  <c:v>55.439739413680776</c:v>
                </c:pt>
                <c:pt idx="1">
                  <c:v>47.421808960270504</c:v>
                </c:pt>
                <c:pt idx="2">
                  <c:v>53.7492674486749</c:v>
                </c:pt>
                <c:pt idx="3">
                  <c:v>67.416479718668526</c:v>
                </c:pt>
                <c:pt idx="4">
                  <c:v>47.309236947791163</c:v>
                </c:pt>
                <c:pt idx="5">
                  <c:v>55.221323831711665</c:v>
                </c:pt>
                <c:pt idx="6">
                  <c:v>53.516462107929087</c:v>
                </c:pt>
                <c:pt idx="7">
                  <c:v>44.142084000304898</c:v>
                </c:pt>
                <c:pt idx="8">
                  <c:v>49.97608799617408</c:v>
                </c:pt>
                <c:pt idx="9">
                  <c:v>54.915072890196605</c:v>
                </c:pt>
                <c:pt idx="10">
                  <c:v>46.160355405119525</c:v>
                </c:pt>
                <c:pt idx="11">
                  <c:v>50.472618154538637</c:v>
                </c:pt>
                <c:pt idx="12">
                  <c:v>46.546836017237467</c:v>
                </c:pt>
                <c:pt idx="13">
                  <c:v>45.49738566417367</c:v>
                </c:pt>
                <c:pt idx="14">
                  <c:v>49.316221333894383</c:v>
                </c:pt>
                <c:pt idx="15">
                  <c:v>45.194668825996217</c:v>
                </c:pt>
                <c:pt idx="16">
                  <c:v>49.943726471843831</c:v>
                </c:pt>
                <c:pt idx="17">
                  <c:v>40.76126132492827</c:v>
                </c:pt>
                <c:pt idx="18">
                  <c:v>44.201920787364074</c:v>
                </c:pt>
                <c:pt idx="19">
                  <c:v>39.906484189849905</c:v>
                </c:pt>
                <c:pt idx="20">
                  <c:v>36.8975850520007</c:v>
                </c:pt>
                <c:pt idx="21">
                  <c:v>44.178834474738338</c:v>
                </c:pt>
                <c:pt idx="22">
                  <c:v>36.6316020162174</c:v>
                </c:pt>
                <c:pt idx="23">
                  <c:v>36.981737025744195</c:v>
                </c:pt>
                <c:pt idx="24">
                  <c:v>49.36886395511921</c:v>
                </c:pt>
                <c:pt idx="25">
                  <c:v>26.001545083324135</c:v>
                </c:pt>
                <c:pt idx="26">
                  <c:v>28.312361213915615</c:v>
                </c:pt>
                <c:pt idx="27">
                  <c:v>27.399813606710161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1E-47A1-BB0D-50067A97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740096"/>
        <c:axId val="140741632"/>
      </c:barChart>
      <c:catAx>
        <c:axId val="1407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cs-CZ"/>
          </a:p>
        </c:txPr>
        <c:crossAx val="1407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74163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0740096"/>
        <c:crosses val="autoZero"/>
        <c:crossBetween val="between"/>
        <c:majorUnit val="10"/>
        <c:minorUnit val="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6837660143967"/>
          <c:y val="7.6238039966119775E-2"/>
          <c:w val="0.19594154691059656"/>
          <c:h val="0.16370526358623788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195" footer="0.4921259845000019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827642672947937E-2"/>
          <c:y val="2.4614216611353337E-2"/>
          <c:w val="0.40137943298711537"/>
          <c:h val="0.742657408032574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Grafy!$B$138</c:f>
              <c:strCache>
                <c:ptCount val="1"/>
                <c:pt idx="0">
                  <c:v> dívky Girls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Grafy!$A$140:$A$150</c15:sqref>
                  </c15:fullRef>
                </c:ext>
              </c:extLst>
              <c:f>Grafy!$A$146:$A$150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Grafy!$B$140:$B$150</c15:sqref>
                  </c15:fullRef>
                </c:ext>
              </c:extLst>
              <c:f>Grafy!$B$146:$B$150</c:f>
              <c:numCache>
                <c:formatCode>0.0</c:formatCode>
                <c:ptCount val="5"/>
                <c:pt idx="0">
                  <c:v>5.806</c:v>
                </c:pt>
                <c:pt idx="1">
                  <c:v>5.6379999999999999</c:v>
                </c:pt>
                <c:pt idx="2">
                  <c:v>5.7210000000000001</c:v>
                </c:pt>
                <c:pt idx="3">
                  <c:v>5.5469999999999997</c:v>
                </c:pt>
                <c:pt idx="4">
                  <c:v>5.6219999999999999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5-499B-B0BF-CC461393FC69}"/>
            </c:ext>
          </c:extLst>
        </c:ser>
        <c:ser>
          <c:idx val="2"/>
          <c:order val="1"/>
          <c:tx>
            <c:strRef>
              <c:f>Grafy!$C$138</c:f>
              <c:strCache>
                <c:ptCount val="1"/>
                <c:pt idx="0">
                  <c:v> chlapci Boys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Grafy!$A$140:$A$150</c15:sqref>
                  </c15:fullRef>
                </c:ext>
              </c:extLst>
              <c:f>Grafy!$A$146:$A$150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Grafy!$C$140:$C$150</c15:sqref>
                  </c15:fullRef>
                </c:ext>
              </c:extLst>
              <c:f>Grafy!$C$146:$C$150</c:f>
              <c:numCache>
                <c:formatCode>0.0</c:formatCode>
                <c:ptCount val="5"/>
                <c:pt idx="0">
                  <c:v>4.7329999999999997</c:v>
                </c:pt>
                <c:pt idx="1">
                  <c:v>4.9420000000000002</c:v>
                </c:pt>
                <c:pt idx="2">
                  <c:v>4.8899999999999997</c:v>
                </c:pt>
                <c:pt idx="3">
                  <c:v>4.7709999999999999</c:v>
                </c:pt>
                <c:pt idx="4">
                  <c:v>4.7149999999999999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5-499B-B0BF-CC461393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Grafy!$D$138</c:f>
              <c:strCache>
                <c:ptCount val="1"/>
                <c:pt idx="0">
                  <c:v>(%) dívky (%) Girls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Grafy!$A$140:$A$150</c15:sqref>
                  </c15:fullRef>
                </c:ext>
              </c:extLst>
              <c:f>Grafy!$A$146:$A$150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Grafy!$D$140:$D$150</c15:sqref>
                  </c15:fullRef>
                </c:ext>
              </c:extLst>
              <c:f>Grafy!$D$146:$D$150</c:f>
              <c:numCache>
                <c:formatCode>0.0</c:formatCode>
                <c:ptCount val="5"/>
                <c:pt idx="0">
                  <c:v>1.3188260948573505</c:v>
                </c:pt>
                <c:pt idx="1">
                  <c:v>1.2538529625000556</c:v>
                </c:pt>
                <c:pt idx="2">
                  <c:v>1.2525259601932757</c:v>
                </c:pt>
                <c:pt idx="3">
                  <c:v>1.198307204749159</c:v>
                </c:pt>
                <c:pt idx="4">
                  <c:v>1.1985801238660712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5-499B-B0BF-CC461393FC69}"/>
            </c:ext>
          </c:extLst>
        </c:ser>
        <c:ser>
          <c:idx val="3"/>
          <c:order val="3"/>
          <c:tx>
            <c:strRef>
              <c:f>Grafy!$E$138</c:f>
              <c:strCache>
                <c:ptCount val="1"/>
                <c:pt idx="0">
                  <c:v> (%) chlapci (%) Boys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Grafy!$A$140:$A$150</c15:sqref>
                  </c15:fullRef>
                </c:ext>
              </c:extLst>
              <c:f>Grafy!$A$146:$A$150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Grafy!$E$140:$E$150</c15:sqref>
                  </c15:fullRef>
                </c:ext>
              </c:extLst>
              <c:f>Grafy!$E$146:$E$150</c:f>
              <c:numCache>
                <c:formatCode>0.0</c:formatCode>
                <c:ptCount val="5"/>
                <c:pt idx="0">
                  <c:v>1.0157785847347773</c:v>
                </c:pt>
                <c:pt idx="1">
                  <c:v>1.0372459880702021</c:v>
                </c:pt>
                <c:pt idx="2">
                  <c:v>1.0099737489440712</c:v>
                </c:pt>
                <c:pt idx="3">
                  <c:v>0.97358803207065503</c:v>
                </c:pt>
                <c:pt idx="4">
                  <c:v>0.95153335109259829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5-499B-B0BF-CC461393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tickLblSkip val="2"/>
        <c:noMultiLvlLbl val="0"/>
      </c:catAx>
      <c:valAx>
        <c:axId val="499157728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žáků </a:t>
                </a:r>
                <a:r>
                  <a:rPr lang="cs-CZ"/>
                  <a:t> </a:t>
                </a:r>
                <a:r>
                  <a:rPr lang="cs-CZ" b="0" i="1"/>
                  <a:t>Pupils (thous.</a:t>
                </a:r>
                <a:r>
                  <a:rPr lang="cs-CZ" b="0"/>
                  <a:t>)</a:t>
                </a:r>
              </a:p>
            </c:rich>
          </c:tx>
          <c:layout>
            <c:manualLayout>
              <c:xMode val="edge"/>
              <c:yMode val="edge"/>
              <c:x val="6.9432822909704667E-3"/>
              <c:y val="0.1729421942961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"/>
        <c:minorUnit val="0.5"/>
      </c:valAx>
      <c:valAx>
        <c:axId val="368934288"/>
        <c:scaling>
          <c:orientation val="minMax"/>
          <c:max val="1.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podíl na dívkách / chlapcích v ZŠ celkem</a:t>
                </a:r>
                <a:r>
                  <a:rPr lang="cs-CZ" b="1" baseline="0"/>
                  <a:t> </a:t>
                </a:r>
                <a:r>
                  <a:rPr lang="cs-CZ" b="1"/>
                  <a:t> </a:t>
                </a:r>
                <a:br>
                  <a:rPr lang="cs-CZ" b="1"/>
                </a:br>
                <a:r>
                  <a:rPr lang="cs-CZ" b="0" i="1"/>
                  <a:t>Percentage of all girls / boys in the basic schools</a:t>
                </a:r>
              </a:p>
            </c:rich>
          </c:tx>
          <c:layout>
            <c:manualLayout>
              <c:xMode val="edge"/>
              <c:yMode val="edge"/>
              <c:x val="0.92247917120124878"/>
              <c:y val="1.60670160132422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0.2"/>
        <c:minorUnit val="0.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4370485870795237E-3"/>
          <c:y val="0.86453237789057158"/>
          <c:w val="0.97171084557917986"/>
          <c:h val="8.9159859829483448E-2"/>
        </c:manualLayout>
      </c:layout>
      <c:overlay val="0"/>
      <c:spPr>
        <a:noFill/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357919277623929E-2"/>
          <c:y val="3.9916586476738521E-2"/>
          <c:w val="0.80664592329184659"/>
          <c:h val="0.857613038937449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Grafy!$B$157</c:f>
              <c:strCache>
                <c:ptCount val="1"/>
                <c:pt idx="0">
                  <c:v> dívky Girls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Grafy!$A$159:$A$169</c15:sqref>
                  </c15:fullRef>
                </c:ext>
              </c:extLst>
              <c:f>Grafy!$A$165:$A$169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Grafy!$B$159:$B$169</c15:sqref>
                  </c15:fullRef>
                </c:ext>
              </c:extLst>
              <c:f>Grafy!$B$165:$B$169</c:f>
              <c:numCache>
                <c:formatCode>0.0</c:formatCode>
                <c:ptCount val="5"/>
                <c:pt idx="0">
                  <c:v>1.679</c:v>
                </c:pt>
                <c:pt idx="1">
                  <c:v>1.5940000000000001</c:v>
                </c:pt>
                <c:pt idx="2">
                  <c:v>1.6679999999999999</c:v>
                </c:pt>
                <c:pt idx="3">
                  <c:v>1.6990000000000001</c:v>
                </c:pt>
                <c:pt idx="4">
                  <c:v>1.381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B-4719-8218-F765E2E90F4C}"/>
            </c:ext>
          </c:extLst>
        </c:ser>
        <c:ser>
          <c:idx val="2"/>
          <c:order val="1"/>
          <c:tx>
            <c:strRef>
              <c:f>Grafy!$C$157</c:f>
              <c:strCache>
                <c:ptCount val="1"/>
                <c:pt idx="0">
                  <c:v> chlapci Boys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Grafy!$A$159:$A$169</c15:sqref>
                  </c15:fullRef>
                </c:ext>
              </c:extLst>
              <c:f>Grafy!$A$165:$A$169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Grafy!$C$159:$C$169</c15:sqref>
                  </c15:fullRef>
                </c:ext>
              </c:extLst>
              <c:f>Grafy!$C$165:$C$169</c:f>
              <c:numCache>
                <c:formatCode>0.0</c:formatCode>
                <c:ptCount val="5"/>
                <c:pt idx="0">
                  <c:v>2.4969999999999999</c:v>
                </c:pt>
                <c:pt idx="1">
                  <c:v>2.464</c:v>
                </c:pt>
                <c:pt idx="2">
                  <c:v>2.5569999999999999</c:v>
                </c:pt>
                <c:pt idx="3">
                  <c:v>2.54</c:v>
                </c:pt>
                <c:pt idx="4">
                  <c:v>2.032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B-4719-8218-F765E2E90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Grafy!$D$157</c:f>
              <c:strCache>
                <c:ptCount val="1"/>
                <c:pt idx="0">
                  <c:v>(%) dívky (%) Girls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Grafy!$A$159:$A$169</c15:sqref>
                  </c15:fullRef>
                </c:ext>
              </c:extLst>
              <c:f>Grafy!$A$165:$A$169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Grafy!$D$159:$D$169</c15:sqref>
                  </c15:fullRef>
                </c:ext>
              </c:extLst>
              <c:f>Grafy!$D$165:$D$169</c:f>
              <c:numCache>
                <c:formatCode>0.0</c:formatCode>
                <c:ptCount val="5"/>
                <c:pt idx="0">
                  <c:v>0.38138288206432858</c:v>
                </c:pt>
                <c:pt idx="1">
                  <c:v>0.3544947893269047</c:v>
                </c:pt>
                <c:pt idx="2">
                  <c:v>0.36518323747638237</c:v>
                </c:pt>
                <c:pt idx="3">
                  <c:v>0.36703153792479204</c:v>
                </c:pt>
                <c:pt idx="4">
                  <c:v>0.31616761360608031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B-4719-8218-F765E2E90F4C}"/>
            </c:ext>
          </c:extLst>
        </c:ser>
        <c:ser>
          <c:idx val="3"/>
          <c:order val="3"/>
          <c:tx>
            <c:strRef>
              <c:f>Grafy!$E$157</c:f>
              <c:strCache>
                <c:ptCount val="1"/>
                <c:pt idx="0">
                  <c:v> (%) chlapci (%) Boys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Grafy!$A$159:$A$169</c15:sqref>
                  </c15:fullRef>
                </c:ext>
              </c:extLst>
              <c:f>Grafy!$A$165:$A$169</c:f>
              <c:strCache>
                <c:ptCount val="5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Grafy!$E$159:$E$169</c15:sqref>
                  </c15:fullRef>
                </c:ext>
              </c:extLst>
              <c:f>Grafy!$E$165:$E$169</c:f>
              <c:numCache>
                <c:formatCode>0.0</c:formatCode>
                <c:ptCount val="5"/>
                <c:pt idx="0">
                  <c:v>0.53589670950406476</c:v>
                </c:pt>
                <c:pt idx="1">
                  <c:v>0.51715380708316017</c:v>
                </c:pt>
                <c:pt idx="2">
                  <c:v>0.52811919755623538</c:v>
                </c:pt>
                <c:pt idx="3">
                  <c:v>0.51832186155092508</c:v>
                </c:pt>
                <c:pt idx="4">
                  <c:v>0.43247846689107911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FB-4719-8218-F765E2E90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tickLblSkip val="2"/>
        <c:noMultiLvlLbl val="0"/>
      </c:catAx>
      <c:valAx>
        <c:axId val="499157728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"/>
        <c:minorUnit val="0.5"/>
      </c:valAx>
      <c:valAx>
        <c:axId val="368934288"/>
        <c:scaling>
          <c:orientation val="minMax"/>
          <c:max val="1.6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0.2"/>
        <c:minorUnit val="0.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73140857392832E-2"/>
          <c:y val="2.9172022788490026E-2"/>
          <c:w val="0.38810899857030068"/>
          <c:h val="0.52887426580814723"/>
        </c:manualLayout>
      </c:layout>
      <c:lineChart>
        <c:grouping val="standard"/>
        <c:varyColors val="0"/>
        <c:ser>
          <c:idx val="0"/>
          <c:order val="0"/>
          <c:tx>
            <c:strRef>
              <c:f>Grafy!$B$177</c:f>
              <c:strCache>
                <c:ptCount val="1"/>
                <c:pt idx="0">
                  <c:v>odborné s maturitní zkouškou
Secondary vocational education 
with A-level examination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Grafy!$A$179:$A$194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Grafy!$B$179:$B$194</c:f>
              <c:numCache>
                <c:formatCode>0.0</c:formatCode>
                <c:ptCount val="16"/>
                <c:pt idx="0">
                  <c:v>134.58600000000001</c:v>
                </c:pt>
                <c:pt idx="1">
                  <c:v>133.863</c:v>
                </c:pt>
                <c:pt idx="2">
                  <c:v>133.71100000000001</c:v>
                </c:pt>
                <c:pt idx="3">
                  <c:v>131.65600000000001</c:v>
                </c:pt>
                <c:pt idx="4">
                  <c:v>125.175</c:v>
                </c:pt>
                <c:pt idx="5">
                  <c:v>117.214</c:v>
                </c:pt>
                <c:pt idx="6">
                  <c:v>108.65900000000001</c:v>
                </c:pt>
                <c:pt idx="7">
                  <c:v>101.746</c:v>
                </c:pt>
                <c:pt idx="8">
                  <c:v>98.507999999999996</c:v>
                </c:pt>
                <c:pt idx="9">
                  <c:v>95.935000000000002</c:v>
                </c:pt>
                <c:pt idx="10">
                  <c:v>95.676000000000002</c:v>
                </c:pt>
                <c:pt idx="11">
                  <c:v>95.575999999999993</c:v>
                </c:pt>
                <c:pt idx="12">
                  <c:v>96.188999999999993</c:v>
                </c:pt>
                <c:pt idx="13">
                  <c:v>97.262</c:v>
                </c:pt>
                <c:pt idx="14">
                  <c:v>100.64400000000001</c:v>
                </c:pt>
                <c:pt idx="15">
                  <c:v>105.44799999999999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0-43EF-927C-B6D558FCAE78}"/>
            </c:ext>
          </c:extLst>
        </c:ser>
        <c:ser>
          <c:idx val="1"/>
          <c:order val="1"/>
          <c:tx>
            <c:strRef>
              <c:f>Grafy!$C$177</c:f>
              <c:strCache>
                <c:ptCount val="1"/>
                <c:pt idx="0">
                  <c:v>všeobecné s maturitní zkouškou (gymnázia)
Secondary general education 
with A-level examination (grammar schools)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Grafy!$A$179:$A$194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Grafy!$C$179:$C$194</c:f>
              <c:numCache>
                <c:formatCode>0.0</c:formatCode>
                <c:ptCount val="16"/>
                <c:pt idx="0">
                  <c:v>86.521000000000001</c:v>
                </c:pt>
                <c:pt idx="1">
                  <c:v>86.257000000000005</c:v>
                </c:pt>
                <c:pt idx="2">
                  <c:v>86.180999999999997</c:v>
                </c:pt>
                <c:pt idx="3">
                  <c:v>84.531000000000006</c:v>
                </c:pt>
                <c:pt idx="4">
                  <c:v>80.991</c:v>
                </c:pt>
                <c:pt idx="5">
                  <c:v>78.070999999999998</c:v>
                </c:pt>
                <c:pt idx="6">
                  <c:v>75.034999999999997</c:v>
                </c:pt>
                <c:pt idx="7">
                  <c:v>73.326999999999998</c:v>
                </c:pt>
                <c:pt idx="8">
                  <c:v>72.77</c:v>
                </c:pt>
                <c:pt idx="9">
                  <c:v>73.105000000000004</c:v>
                </c:pt>
                <c:pt idx="10">
                  <c:v>73.808999999999997</c:v>
                </c:pt>
                <c:pt idx="11">
                  <c:v>74.087999999999994</c:v>
                </c:pt>
                <c:pt idx="12">
                  <c:v>74.510999999999996</c:v>
                </c:pt>
                <c:pt idx="13">
                  <c:v>74.754000000000005</c:v>
                </c:pt>
                <c:pt idx="14">
                  <c:v>75.194999999999993</c:v>
                </c:pt>
                <c:pt idx="15">
                  <c:v>75.769000000000005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0-43EF-927C-B6D558FCAE78}"/>
            </c:ext>
          </c:extLst>
        </c:ser>
        <c:ser>
          <c:idx val="2"/>
          <c:order val="2"/>
          <c:tx>
            <c:strRef>
              <c:f>Grafy!$D$177</c:f>
              <c:strCache>
                <c:ptCount val="1"/>
                <c:pt idx="0">
                  <c:v>odborné s výučním listem
Secondary education 
with apprenticeship certificate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Grafy!$A$179:$A$194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Grafy!$D$179:$D$194</c:f>
              <c:numCache>
                <c:formatCode>0.0</c:formatCode>
                <c:ptCount val="16"/>
                <c:pt idx="0">
                  <c:v>46.472000000000001</c:v>
                </c:pt>
                <c:pt idx="1">
                  <c:v>43.189</c:v>
                </c:pt>
                <c:pt idx="2">
                  <c:v>40.247999999999998</c:v>
                </c:pt>
                <c:pt idx="3">
                  <c:v>38.323999999999998</c:v>
                </c:pt>
                <c:pt idx="4">
                  <c:v>36.139000000000003</c:v>
                </c:pt>
                <c:pt idx="5">
                  <c:v>34.491999999999997</c:v>
                </c:pt>
                <c:pt idx="6">
                  <c:v>33.579000000000001</c:v>
                </c:pt>
                <c:pt idx="7">
                  <c:v>32.847000000000001</c:v>
                </c:pt>
                <c:pt idx="8">
                  <c:v>32.481000000000002</c:v>
                </c:pt>
                <c:pt idx="9">
                  <c:v>31.798999999999999</c:v>
                </c:pt>
                <c:pt idx="10">
                  <c:v>30.794</c:v>
                </c:pt>
                <c:pt idx="11">
                  <c:v>29.856000000000002</c:v>
                </c:pt>
                <c:pt idx="12">
                  <c:v>29.599</c:v>
                </c:pt>
                <c:pt idx="13">
                  <c:v>30.59</c:v>
                </c:pt>
                <c:pt idx="14">
                  <c:v>31.472000000000001</c:v>
                </c:pt>
                <c:pt idx="15">
                  <c:v>31.847000000000001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0-43EF-927C-B6D558FCAE78}"/>
            </c:ext>
          </c:extLst>
        </c:ser>
        <c:ser>
          <c:idx val="3"/>
          <c:order val="3"/>
          <c:tx>
            <c:strRef>
              <c:f>Grafy!$E$177</c:f>
              <c:strCache>
                <c:ptCount val="1"/>
                <c:pt idx="0">
                  <c:v> nástavbové studium
 Follow-up courses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Grafy!$A$179:$A$194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Grafy!$E$179:$E$194</c:f>
              <c:numCache>
                <c:formatCode>0.0</c:formatCode>
                <c:ptCount val="16"/>
                <c:pt idx="0">
                  <c:v>18.544</c:v>
                </c:pt>
                <c:pt idx="1">
                  <c:v>19.158999999999999</c:v>
                </c:pt>
                <c:pt idx="2">
                  <c:v>20.481000000000002</c:v>
                </c:pt>
                <c:pt idx="3">
                  <c:v>20.344000000000001</c:v>
                </c:pt>
                <c:pt idx="4">
                  <c:v>19.545000000000002</c:v>
                </c:pt>
                <c:pt idx="5">
                  <c:v>16.617000000000001</c:v>
                </c:pt>
                <c:pt idx="6">
                  <c:v>13.997999999999999</c:v>
                </c:pt>
                <c:pt idx="7">
                  <c:v>11.972</c:v>
                </c:pt>
                <c:pt idx="8">
                  <c:v>10.3</c:v>
                </c:pt>
                <c:pt idx="9">
                  <c:v>9.0419999999999998</c:v>
                </c:pt>
                <c:pt idx="10">
                  <c:v>8.2360000000000007</c:v>
                </c:pt>
                <c:pt idx="11">
                  <c:v>7.3</c:v>
                </c:pt>
                <c:pt idx="12">
                  <c:v>6.7290000000000001</c:v>
                </c:pt>
                <c:pt idx="13">
                  <c:v>5.9089999999999998</c:v>
                </c:pt>
                <c:pt idx="14">
                  <c:v>5.9359999999999999</c:v>
                </c:pt>
                <c:pt idx="15">
                  <c:v>6.5650000000000004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D0-43EF-927C-B6D558FC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1A21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prstDash val="solid"/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žáků</a:t>
                </a:r>
                <a:r>
                  <a:rPr lang="cs-CZ"/>
                  <a:t>    </a:t>
                </a:r>
                <a:r>
                  <a:rPr lang="cs-CZ" i="1"/>
                  <a:t>Pupils</a:t>
                </a:r>
                <a:r>
                  <a:rPr lang="cs-CZ"/>
                  <a:t> </a:t>
                </a:r>
                <a:r>
                  <a:rPr lang="cs-CZ" i="1"/>
                  <a:t>(thous.)</a:t>
                </a:r>
              </a:p>
            </c:rich>
          </c:tx>
          <c:layout>
            <c:manualLayout>
              <c:xMode val="edge"/>
              <c:yMode val="edge"/>
              <c:x val="1.6985195645054258E-2"/>
              <c:y val="0.11818114040092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0490518155429236E-2"/>
          <c:y val="0.70723170820598669"/>
          <c:w val="0.8753107020562827"/>
          <c:h val="0.26105003541224014"/>
        </c:manualLayout>
      </c:layout>
      <c:overlay val="0"/>
      <c:spPr>
        <a:noFill/>
        <a:ln w="3175">
          <a:solidFill>
            <a:srgbClr val="1A210D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61288328720002E-2"/>
          <c:y val="4.4017842307741466E-2"/>
          <c:w val="0.86907749665821554"/>
          <c:h val="0.80797719765504405"/>
        </c:manualLayout>
      </c:layout>
      <c:lineChart>
        <c:grouping val="standard"/>
        <c:varyColors val="0"/>
        <c:ser>
          <c:idx val="0"/>
          <c:order val="0"/>
          <c:tx>
            <c:strRef>
              <c:f>Grafy!$B$197</c:f>
              <c:strCache>
                <c:ptCount val="1"/>
                <c:pt idx="0">
                  <c:v>odborné s maturitní zkouškou
Secondary vocational education 
with A-level examination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Grafy!$A$199:$A$214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Grafy!$B$199:$B$214</c:f>
              <c:numCache>
                <c:formatCode>0.0</c:formatCode>
                <c:ptCount val="16"/>
                <c:pt idx="0">
                  <c:v>119.57</c:v>
                </c:pt>
                <c:pt idx="1">
                  <c:v>120.242</c:v>
                </c:pt>
                <c:pt idx="2">
                  <c:v>121.339</c:v>
                </c:pt>
                <c:pt idx="3">
                  <c:v>120.70699999999999</c:v>
                </c:pt>
                <c:pt idx="4">
                  <c:v>114.834</c:v>
                </c:pt>
                <c:pt idx="5">
                  <c:v>106.821</c:v>
                </c:pt>
                <c:pt idx="6">
                  <c:v>98.393000000000001</c:v>
                </c:pt>
                <c:pt idx="7">
                  <c:v>92.58</c:v>
                </c:pt>
                <c:pt idx="8">
                  <c:v>89.811000000000007</c:v>
                </c:pt>
                <c:pt idx="9">
                  <c:v>88.647999999999996</c:v>
                </c:pt>
                <c:pt idx="10">
                  <c:v>89.33</c:v>
                </c:pt>
                <c:pt idx="11">
                  <c:v>89.87</c:v>
                </c:pt>
                <c:pt idx="12">
                  <c:v>90.376000000000005</c:v>
                </c:pt>
                <c:pt idx="13">
                  <c:v>90.828999999999994</c:v>
                </c:pt>
                <c:pt idx="14">
                  <c:v>93.563999999999993</c:v>
                </c:pt>
                <c:pt idx="15">
                  <c:v>98.513999999999996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C-468D-B5D1-640B1BC8BC29}"/>
            </c:ext>
          </c:extLst>
        </c:ser>
        <c:ser>
          <c:idx val="1"/>
          <c:order val="1"/>
          <c:tx>
            <c:strRef>
              <c:f>Grafy!$C$197</c:f>
              <c:strCache>
                <c:ptCount val="1"/>
                <c:pt idx="0">
                  <c:v>všeobecné s maturitní zkouškou (gymnázia)
Secondary general education 
with A-level examination (grammar schools)</c:v>
                </c:pt>
              </c:strCache>
            </c:strRef>
          </c:tx>
          <c:spPr>
            <a:ln w="22225" cap="rnd">
              <a:solidFill>
                <a:srgbClr val="F79646"/>
              </a:solidFill>
              <a:round/>
            </a:ln>
            <a:effectLst/>
          </c:spPr>
          <c:marker>
            <c:symbol val="none"/>
          </c:marker>
          <c:cat>
            <c:strRef>
              <c:f>Grafy!$A$199:$A$214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Grafy!$C$199:$C$214</c:f>
              <c:numCache>
                <c:formatCode>0.0</c:formatCode>
                <c:ptCount val="16"/>
                <c:pt idx="0">
                  <c:v>59.832999999999998</c:v>
                </c:pt>
                <c:pt idx="1">
                  <c:v>60.113</c:v>
                </c:pt>
                <c:pt idx="2">
                  <c:v>59.84</c:v>
                </c:pt>
                <c:pt idx="3">
                  <c:v>59.32</c:v>
                </c:pt>
                <c:pt idx="4">
                  <c:v>58.075000000000003</c:v>
                </c:pt>
                <c:pt idx="5">
                  <c:v>56.893999999999998</c:v>
                </c:pt>
                <c:pt idx="6">
                  <c:v>55.978000000000002</c:v>
                </c:pt>
                <c:pt idx="7">
                  <c:v>55.2</c:v>
                </c:pt>
                <c:pt idx="8">
                  <c:v>54.896000000000001</c:v>
                </c:pt>
                <c:pt idx="9">
                  <c:v>54.94</c:v>
                </c:pt>
                <c:pt idx="10">
                  <c:v>55.185000000000002</c:v>
                </c:pt>
                <c:pt idx="11">
                  <c:v>55.466000000000001</c:v>
                </c:pt>
                <c:pt idx="12">
                  <c:v>55.622</c:v>
                </c:pt>
                <c:pt idx="13">
                  <c:v>55.970999999999997</c:v>
                </c:pt>
                <c:pt idx="14">
                  <c:v>56.603999999999999</c:v>
                </c:pt>
                <c:pt idx="15">
                  <c:v>57.552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C-468D-B5D1-640B1BC8BC29}"/>
            </c:ext>
          </c:extLst>
        </c:ser>
        <c:ser>
          <c:idx val="2"/>
          <c:order val="2"/>
          <c:tx>
            <c:strRef>
              <c:f>Grafy!$D$197</c:f>
              <c:strCache>
                <c:ptCount val="1"/>
                <c:pt idx="0">
                  <c:v>odborné s výučním listem
Secondary education 
with apprenticeship certificate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Grafy!$A$199:$A$214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Grafy!$D$199:$D$214</c:f>
              <c:numCache>
                <c:formatCode>0.0</c:formatCode>
                <c:ptCount val="16"/>
                <c:pt idx="0">
                  <c:v>84.375</c:v>
                </c:pt>
                <c:pt idx="1">
                  <c:v>80.361000000000004</c:v>
                </c:pt>
                <c:pt idx="2">
                  <c:v>76.153000000000006</c:v>
                </c:pt>
                <c:pt idx="3">
                  <c:v>75.284999999999997</c:v>
                </c:pt>
                <c:pt idx="4">
                  <c:v>72.39</c:v>
                </c:pt>
                <c:pt idx="5">
                  <c:v>69.192999999999998</c:v>
                </c:pt>
                <c:pt idx="6">
                  <c:v>66.978999999999999</c:v>
                </c:pt>
                <c:pt idx="7">
                  <c:v>64.644000000000005</c:v>
                </c:pt>
                <c:pt idx="8">
                  <c:v>62.277999999999999</c:v>
                </c:pt>
                <c:pt idx="9">
                  <c:v>60.042000000000002</c:v>
                </c:pt>
                <c:pt idx="10">
                  <c:v>58.673000000000002</c:v>
                </c:pt>
                <c:pt idx="11">
                  <c:v>57.581000000000003</c:v>
                </c:pt>
                <c:pt idx="12">
                  <c:v>56.991</c:v>
                </c:pt>
                <c:pt idx="13">
                  <c:v>58.192999999999998</c:v>
                </c:pt>
                <c:pt idx="14">
                  <c:v>59.168999999999997</c:v>
                </c:pt>
                <c:pt idx="15">
                  <c:v>59.408999999999999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C-468D-B5D1-640B1BC8BC29}"/>
            </c:ext>
          </c:extLst>
        </c:ser>
        <c:ser>
          <c:idx val="3"/>
          <c:order val="3"/>
          <c:tx>
            <c:strRef>
              <c:f>Grafy!$E$197</c:f>
              <c:strCache>
                <c:ptCount val="1"/>
                <c:pt idx="0">
                  <c:v> nástavbové studium
 Follow-up courses</c:v>
                </c:pt>
              </c:strCache>
            </c:strRef>
          </c:tx>
          <c:spPr>
            <a:ln w="22225" cap="rnd">
              <a:solidFill>
                <a:srgbClr val="8064A2"/>
              </a:solidFill>
              <a:round/>
            </a:ln>
            <a:effectLst/>
          </c:spPr>
          <c:marker>
            <c:symbol val="none"/>
          </c:marker>
          <c:cat>
            <c:strRef>
              <c:f>Grafy!$A$199:$A$214</c:f>
              <c:strCache>
                <c:ptCount val="16"/>
                <c:pt idx="0">
                  <c:v>2006/
2007</c:v>
                </c:pt>
                <c:pt idx="1">
                  <c:v>2007/
2008</c:v>
                </c:pt>
                <c:pt idx="2">
                  <c:v>2008/
2009</c:v>
                </c:pt>
                <c:pt idx="3">
                  <c:v>2009/
2010</c:v>
                </c:pt>
                <c:pt idx="4">
                  <c:v>2010/
2011</c:v>
                </c:pt>
                <c:pt idx="5">
                  <c:v>2011/
2012</c:v>
                </c:pt>
                <c:pt idx="6">
                  <c:v>2012/
2013</c:v>
                </c:pt>
                <c:pt idx="7">
                  <c:v>2013/
2014</c:v>
                </c:pt>
                <c:pt idx="8">
                  <c:v>2014/
2015</c:v>
                </c:pt>
                <c:pt idx="9">
                  <c:v>2015/
2016</c:v>
                </c:pt>
                <c:pt idx="10">
                  <c:v>2016/
2017</c:v>
                </c:pt>
                <c:pt idx="11">
                  <c:v>2017/
2018</c:v>
                </c:pt>
                <c:pt idx="12">
                  <c:v>2018/
2019</c:v>
                </c:pt>
                <c:pt idx="13">
                  <c:v>2019/
2020</c:v>
                </c:pt>
                <c:pt idx="14">
                  <c:v>2020/
2021</c:v>
                </c:pt>
                <c:pt idx="15">
                  <c:v>2021/
2022</c:v>
                </c:pt>
              </c:strCache>
            </c:strRef>
          </c:cat>
          <c:val>
            <c:numRef>
              <c:f>Grafy!$E$199:$E$214</c:f>
              <c:numCache>
                <c:formatCode>0.0</c:formatCode>
                <c:ptCount val="16"/>
                <c:pt idx="0">
                  <c:v>24.696000000000002</c:v>
                </c:pt>
                <c:pt idx="1">
                  <c:v>24.334</c:v>
                </c:pt>
                <c:pt idx="2">
                  <c:v>24.577999999999999</c:v>
                </c:pt>
                <c:pt idx="3">
                  <c:v>24.175999999999998</c:v>
                </c:pt>
                <c:pt idx="4">
                  <c:v>23.661999999999999</c:v>
                </c:pt>
                <c:pt idx="5">
                  <c:v>19.864999999999998</c:v>
                </c:pt>
                <c:pt idx="6">
                  <c:v>16.167999999999999</c:v>
                </c:pt>
                <c:pt idx="7">
                  <c:v>14.510999999999999</c:v>
                </c:pt>
                <c:pt idx="8">
                  <c:v>12.458</c:v>
                </c:pt>
                <c:pt idx="9">
                  <c:v>11.395</c:v>
                </c:pt>
                <c:pt idx="10">
                  <c:v>10.742000000000001</c:v>
                </c:pt>
                <c:pt idx="11">
                  <c:v>9.1859999999999999</c:v>
                </c:pt>
                <c:pt idx="12">
                  <c:v>8.0739999999999998</c:v>
                </c:pt>
                <c:pt idx="13">
                  <c:v>7.6109999999999998</c:v>
                </c:pt>
                <c:pt idx="14">
                  <c:v>7.6020000000000003</c:v>
                </c:pt>
                <c:pt idx="15">
                  <c:v>8.3870000000000005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C-468D-B5D1-640B1BC8B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635663"/>
        <c:axId val="1280639407"/>
      </c:lineChart>
      <c:catAx>
        <c:axId val="128063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9407"/>
        <c:crosses val="autoZero"/>
        <c:auto val="1"/>
        <c:lblAlgn val="ctr"/>
        <c:lblOffset val="100"/>
        <c:tickLblSkip val="5"/>
        <c:noMultiLvlLbl val="0"/>
      </c:catAx>
      <c:valAx>
        <c:axId val="1280639407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1A210D"/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round/>
            </a:ln>
            <a:effectLst/>
          </c:spPr>
        </c:min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80635663"/>
        <c:crosses val="autoZero"/>
        <c:crossBetween val="between"/>
        <c:majorUnit val="20"/>
        <c:minorUnit val="10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4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19049</xdr:rowOff>
    </xdr:from>
    <xdr:to>
      <xdr:col>8</xdr:col>
      <xdr:colOff>0</xdr:colOff>
      <xdr:row>53</xdr:row>
      <xdr:rowOff>76201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247650</xdr:colOff>
      <xdr:row>37</xdr:row>
      <xdr:rowOff>85726</xdr:rowOff>
    </xdr:from>
    <xdr:to>
      <xdr:col>7</xdr:col>
      <xdr:colOff>1142999</xdr:colOff>
      <xdr:row>50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19048</xdr:colOff>
      <xdr:row>37</xdr:row>
      <xdr:rowOff>19050</xdr:rowOff>
    </xdr:from>
    <xdr:to>
      <xdr:col>3</xdr:col>
      <xdr:colOff>495300</xdr:colOff>
      <xdr:row>54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1000125</xdr:colOff>
      <xdr:row>41</xdr:row>
      <xdr:rowOff>114300</xdr:rowOff>
    </xdr:from>
    <xdr:to>
      <xdr:col>1</xdr:col>
      <xdr:colOff>495300</xdr:colOff>
      <xdr:row>44</xdr:row>
      <xdr:rowOff>85725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000125" y="7362825"/>
          <a:ext cx="8286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cs-CZ" sz="8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31 847</a:t>
          </a:r>
        </a:p>
      </xdr:txBody>
    </xdr:sp>
    <xdr:clientData/>
  </xdr:twoCellAnchor>
  <xdr:twoCellAnchor>
    <xdr:from>
      <xdr:col>3</xdr:col>
      <xdr:colOff>504825</xdr:colOff>
      <xdr:row>37</xdr:row>
      <xdr:rowOff>28575</xdr:rowOff>
    </xdr:from>
    <xdr:to>
      <xdr:col>7</xdr:col>
      <xdr:colOff>1304925</xdr:colOff>
      <xdr:row>53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41</xdr:row>
      <xdr:rowOff>123824</xdr:rowOff>
    </xdr:from>
    <xdr:to>
      <xdr:col>7</xdr:col>
      <xdr:colOff>628649</xdr:colOff>
      <xdr:row>44</xdr:row>
      <xdr:rowOff>161924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3933825" y="7372349"/>
          <a:ext cx="1114424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</a:t>
          </a:r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59 409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38</xdr:row>
      <xdr:rowOff>28575</xdr:rowOff>
    </xdr:from>
    <xdr:to>
      <xdr:col>3</xdr:col>
      <xdr:colOff>495300</xdr:colOff>
      <xdr:row>52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981075</xdr:colOff>
      <xdr:row>42</xdr:row>
      <xdr:rowOff>47625</xdr:rowOff>
    </xdr:from>
    <xdr:to>
      <xdr:col>1</xdr:col>
      <xdr:colOff>504825</xdr:colOff>
      <xdr:row>45</xdr:row>
      <xdr:rowOff>19050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981075" y="7515225"/>
          <a:ext cx="85725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8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088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504825</xdr:colOff>
      <xdr:row>38</xdr:row>
      <xdr:rowOff>9525</xdr:rowOff>
    </xdr:from>
    <xdr:to>
      <xdr:col>7</xdr:col>
      <xdr:colOff>1314449</xdr:colOff>
      <xdr:row>52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409575</xdr:colOff>
      <xdr:row>42</xdr:row>
      <xdr:rowOff>28574</xdr:rowOff>
    </xdr:from>
    <xdr:to>
      <xdr:col>7</xdr:col>
      <xdr:colOff>257175</xdr:colOff>
      <xdr:row>45</xdr:row>
      <xdr:rowOff>104774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838575" y="7496174"/>
          <a:ext cx="895350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</a:t>
          </a:r>
          <a:r>
            <a:rPr lang="cs-CZ" sz="800" i="1" baseline="0">
              <a:latin typeface="Arial" panose="020B0604020202020204" pitchFamily="34" charset="0"/>
              <a:cs typeface="Arial" panose="020B0604020202020204" pitchFamily="34" charset="0"/>
            </a:rPr>
            <a:t> total</a:t>
          </a:r>
          <a:endParaRPr lang="cs-CZ" sz="800" i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15 920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36</xdr:row>
      <xdr:rowOff>47624</xdr:rowOff>
    </xdr:from>
    <xdr:to>
      <xdr:col>4</xdr:col>
      <xdr:colOff>0</xdr:colOff>
      <xdr:row>53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847724</xdr:colOff>
      <xdr:row>41</xdr:row>
      <xdr:rowOff>85725</xdr:rowOff>
    </xdr:from>
    <xdr:to>
      <xdr:col>1</xdr:col>
      <xdr:colOff>371474</xdr:colOff>
      <xdr:row>44</xdr:row>
      <xdr:rowOff>95250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847724" y="7277100"/>
          <a:ext cx="1047750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 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105 448</a:t>
          </a:r>
        </a:p>
      </xdr:txBody>
    </xdr:sp>
    <xdr:clientData/>
  </xdr:twoCellAnchor>
  <xdr:twoCellAnchor>
    <xdr:from>
      <xdr:col>4</xdr:col>
      <xdr:colOff>9524</xdr:colOff>
      <xdr:row>36</xdr:row>
      <xdr:rowOff>57149</xdr:rowOff>
    </xdr:from>
    <xdr:to>
      <xdr:col>7</xdr:col>
      <xdr:colOff>1704974</xdr:colOff>
      <xdr:row>53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133350</xdr:colOff>
      <xdr:row>41</xdr:row>
      <xdr:rowOff>66675</xdr:rowOff>
    </xdr:from>
    <xdr:to>
      <xdr:col>7</xdr:col>
      <xdr:colOff>619125</xdr:colOff>
      <xdr:row>44</xdr:row>
      <xdr:rowOff>133350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3838575" y="7258050"/>
          <a:ext cx="866775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98 514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19051</xdr:rowOff>
    </xdr:from>
    <xdr:to>
      <xdr:col>5</xdr:col>
      <xdr:colOff>1</xdr:colOff>
      <xdr:row>54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1238251</xdr:colOff>
      <xdr:row>40</xdr:row>
      <xdr:rowOff>38100</xdr:rowOff>
    </xdr:from>
    <xdr:to>
      <xdr:col>2</xdr:col>
      <xdr:colOff>133350</xdr:colOff>
      <xdr:row>44</xdr:row>
      <xdr:rowOff>66675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238251" y="7019925"/>
          <a:ext cx="790574" cy="676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21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721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0</xdr:colOff>
      <xdr:row>36</xdr:row>
      <xdr:rowOff>47624</xdr:rowOff>
    </xdr:from>
    <xdr:to>
      <xdr:col>8</xdr:col>
      <xdr:colOff>1704975</xdr:colOff>
      <xdr:row>54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168275</xdr:colOff>
      <xdr:row>40</xdr:row>
      <xdr:rowOff>155576</xdr:rowOff>
    </xdr:from>
    <xdr:to>
      <xdr:col>8</xdr:col>
      <xdr:colOff>666750</xdr:colOff>
      <xdr:row>44</xdr:row>
      <xdr:rowOff>152400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4016375" y="7137401"/>
          <a:ext cx="889000" cy="644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978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38</xdr:row>
      <xdr:rowOff>19051</xdr:rowOff>
    </xdr:from>
    <xdr:to>
      <xdr:col>4</xdr:col>
      <xdr:colOff>133350</xdr:colOff>
      <xdr:row>53</xdr:row>
      <xdr:rowOff>142876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933451</xdr:colOff>
      <xdr:row>42</xdr:row>
      <xdr:rowOff>123825</xdr:rowOff>
    </xdr:from>
    <xdr:to>
      <xdr:col>1</xdr:col>
      <xdr:colOff>257175</xdr:colOff>
      <xdr:row>46</xdr:row>
      <xdr:rowOff>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933451" y="7477125"/>
          <a:ext cx="828674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21 721</a:t>
          </a:r>
        </a:p>
      </xdr:txBody>
    </xdr:sp>
    <xdr:clientData/>
  </xdr:twoCellAnchor>
  <xdr:twoCellAnchor>
    <xdr:from>
      <xdr:col>4</xdr:col>
      <xdr:colOff>142875</xdr:colOff>
      <xdr:row>38</xdr:row>
      <xdr:rowOff>47625</xdr:rowOff>
    </xdr:from>
    <xdr:to>
      <xdr:col>8</xdr:col>
      <xdr:colOff>1704975</xdr:colOff>
      <xdr:row>53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358775</xdr:colOff>
      <xdr:row>42</xdr:row>
      <xdr:rowOff>117476</xdr:rowOff>
    </xdr:from>
    <xdr:to>
      <xdr:col>8</xdr:col>
      <xdr:colOff>381000</xdr:colOff>
      <xdr:row>45</xdr:row>
      <xdr:rowOff>133351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4054475" y="7470776"/>
          <a:ext cx="879475" cy="501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18 978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36</xdr:row>
      <xdr:rowOff>19049</xdr:rowOff>
    </xdr:from>
    <xdr:to>
      <xdr:col>3</xdr:col>
      <xdr:colOff>419100</xdr:colOff>
      <xdr:row>55</xdr:row>
      <xdr:rowOff>133349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895350</xdr:colOff>
      <xdr:row>41</xdr:row>
      <xdr:rowOff>104775</xdr:rowOff>
    </xdr:from>
    <xdr:to>
      <xdr:col>2</xdr:col>
      <xdr:colOff>0</xdr:colOff>
      <xdr:row>44</xdr:row>
      <xdr:rowOff>85725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895350" y="7258050"/>
          <a:ext cx="11811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6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565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419100</xdr:colOff>
      <xdr:row>36</xdr:row>
      <xdr:rowOff>19049</xdr:rowOff>
    </xdr:from>
    <xdr:to>
      <xdr:col>7</xdr:col>
      <xdr:colOff>1685925</xdr:colOff>
      <xdr:row>55</xdr:row>
      <xdr:rowOff>133349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41</xdr:row>
      <xdr:rowOff>114300</xdr:rowOff>
    </xdr:from>
    <xdr:to>
      <xdr:col>7</xdr:col>
      <xdr:colOff>628650</xdr:colOff>
      <xdr:row>45</xdr:row>
      <xdr:rowOff>19049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3971925" y="7267575"/>
          <a:ext cx="895350" cy="552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8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387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19050</xdr:rowOff>
    </xdr:from>
    <xdr:to>
      <xdr:col>4</xdr:col>
      <xdr:colOff>38100</xdr:colOff>
      <xdr:row>53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965200</xdr:colOff>
      <xdr:row>41</xdr:row>
      <xdr:rowOff>107950</xdr:rowOff>
    </xdr:from>
    <xdr:to>
      <xdr:col>2</xdr:col>
      <xdr:colOff>12700</xdr:colOff>
      <xdr:row>45</xdr:row>
      <xdr:rowOff>9525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965200" y="7289800"/>
          <a:ext cx="1019175" cy="549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1 407</a:t>
          </a:r>
        </a:p>
      </xdr:txBody>
    </xdr:sp>
    <xdr:clientData/>
  </xdr:twoCellAnchor>
  <xdr:twoCellAnchor>
    <xdr:from>
      <xdr:col>4</xdr:col>
      <xdr:colOff>47626</xdr:colOff>
      <xdr:row>36</xdr:row>
      <xdr:rowOff>19050</xdr:rowOff>
    </xdr:from>
    <xdr:to>
      <xdr:col>8</xdr:col>
      <xdr:colOff>0</xdr:colOff>
      <xdr:row>53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41</xdr:row>
      <xdr:rowOff>104775</xdr:rowOff>
    </xdr:from>
    <xdr:to>
      <xdr:col>7</xdr:col>
      <xdr:colOff>581025</xdr:colOff>
      <xdr:row>44</xdr:row>
      <xdr:rowOff>85725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3867150" y="7286625"/>
          <a:ext cx="81915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</a:t>
          </a:r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1 943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37</xdr:row>
      <xdr:rowOff>28577</xdr:rowOff>
    </xdr:from>
    <xdr:to>
      <xdr:col>4</xdr:col>
      <xdr:colOff>0</xdr:colOff>
      <xdr:row>54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873125</xdr:colOff>
      <xdr:row>41</xdr:row>
      <xdr:rowOff>104774</xdr:rowOff>
    </xdr:from>
    <xdr:to>
      <xdr:col>1</xdr:col>
      <xdr:colOff>358775</xdr:colOff>
      <xdr:row>44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873125" y="7153274"/>
          <a:ext cx="1028700" cy="504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 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15</a:t>
          </a:r>
          <a:r>
            <a:rPr lang="cs-CZ" sz="800" b="1" baseline="0">
              <a:latin typeface="Arial" panose="020B0604020202020204" pitchFamily="34" charset="0"/>
              <a:cs typeface="Arial" panose="020B0604020202020204" pitchFamily="34" charset="0"/>
            </a:rPr>
            <a:t> 421</a:t>
          </a:r>
          <a:endParaRPr lang="cs-CZ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37</xdr:row>
      <xdr:rowOff>28575</xdr:rowOff>
    </xdr:from>
    <xdr:to>
      <xdr:col>7</xdr:col>
      <xdr:colOff>1704975</xdr:colOff>
      <xdr:row>54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295274</xdr:colOff>
      <xdr:row>41</xdr:row>
      <xdr:rowOff>123826</xdr:rowOff>
    </xdr:from>
    <xdr:to>
      <xdr:col>7</xdr:col>
      <xdr:colOff>800099</xdr:colOff>
      <xdr:row>44</xdr:row>
      <xdr:rowOff>123825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3933824" y="7172326"/>
          <a:ext cx="838200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4 675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66676</xdr:rowOff>
    </xdr:from>
    <xdr:to>
      <xdr:col>4</xdr:col>
      <xdr:colOff>114300</xdr:colOff>
      <xdr:row>55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895350</xdr:colOff>
      <xdr:row>41</xdr:row>
      <xdr:rowOff>95250</xdr:rowOff>
    </xdr:from>
    <xdr:to>
      <xdr:col>1</xdr:col>
      <xdr:colOff>314325</xdr:colOff>
      <xdr:row>45</xdr:row>
      <xdr:rowOff>9525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895350" y="7162800"/>
          <a:ext cx="981075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 total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2 804</a:t>
          </a:r>
        </a:p>
      </xdr:txBody>
    </xdr:sp>
    <xdr:clientData/>
  </xdr:twoCellAnchor>
  <xdr:twoCellAnchor>
    <xdr:from>
      <xdr:col>4</xdr:col>
      <xdr:colOff>123824</xdr:colOff>
      <xdr:row>37</xdr:row>
      <xdr:rowOff>66674</xdr:rowOff>
    </xdr:from>
    <xdr:to>
      <xdr:col>7</xdr:col>
      <xdr:colOff>1866899</xdr:colOff>
      <xdr:row>55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231775</xdr:colOff>
      <xdr:row>41</xdr:row>
      <xdr:rowOff>123824</xdr:rowOff>
    </xdr:from>
    <xdr:to>
      <xdr:col>7</xdr:col>
      <xdr:colOff>666750</xdr:colOff>
      <xdr:row>44</xdr:row>
      <xdr:rowOff>104774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889375" y="7191374"/>
          <a:ext cx="81597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Celkem osob</a:t>
          </a:r>
        </a:p>
        <a:p>
          <a:pPr algn="ctr"/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Persons,</a:t>
          </a:r>
          <a:r>
            <a:rPr lang="cs-CZ" sz="800" i="1" baseline="0">
              <a:latin typeface="Arial" panose="020B0604020202020204" pitchFamily="34" charset="0"/>
              <a:cs typeface="Arial" panose="020B0604020202020204" pitchFamily="34" charset="0"/>
            </a:rPr>
            <a:t> t</a:t>
          </a:r>
          <a:r>
            <a:rPr lang="cs-CZ" sz="800" i="1">
              <a:latin typeface="Arial" panose="020B0604020202020204" pitchFamily="34" charset="0"/>
              <a:cs typeface="Arial" panose="020B0604020202020204" pitchFamily="34" charset="0"/>
            </a:rPr>
            <a:t>otal</a:t>
          </a:r>
        </a:p>
        <a:p>
          <a:pPr algn="ctr"/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817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57150</xdr:rowOff>
    </xdr:from>
    <xdr:to>
      <xdr:col>7</xdr:col>
      <xdr:colOff>1019174</xdr:colOff>
      <xdr:row>51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31</xdr:row>
      <xdr:rowOff>57150</xdr:rowOff>
    </xdr:from>
    <xdr:to>
      <xdr:col>7</xdr:col>
      <xdr:colOff>771526</xdr:colOff>
      <xdr:row>46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34</xdr:row>
      <xdr:rowOff>28575</xdr:rowOff>
    </xdr:from>
    <xdr:to>
      <xdr:col>10</xdr:col>
      <xdr:colOff>0</xdr:colOff>
      <xdr:row>55</xdr:row>
      <xdr:rowOff>9525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85726</xdr:colOff>
      <xdr:row>34</xdr:row>
      <xdr:rowOff>19051</xdr:rowOff>
    </xdr:from>
    <xdr:to>
      <xdr:col>9</xdr:col>
      <xdr:colOff>457202</xdr:colOff>
      <xdr:row>51</xdr:row>
      <xdr:rowOff>85726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36</xdr:row>
      <xdr:rowOff>47623</xdr:rowOff>
    </xdr:from>
    <xdr:to>
      <xdr:col>7</xdr:col>
      <xdr:colOff>942975</xdr:colOff>
      <xdr:row>51</xdr:row>
      <xdr:rowOff>133349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39</xdr:row>
      <xdr:rowOff>19050</xdr:rowOff>
    </xdr:from>
    <xdr:to>
      <xdr:col>3</xdr:col>
      <xdr:colOff>628649</xdr:colOff>
      <xdr:row>54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39</xdr:row>
      <xdr:rowOff>9526</xdr:rowOff>
    </xdr:from>
    <xdr:to>
      <xdr:col>7</xdr:col>
      <xdr:colOff>990599</xdr:colOff>
      <xdr:row>54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28575</xdr:rowOff>
    </xdr:from>
    <xdr:to>
      <xdr:col>9</xdr:col>
      <xdr:colOff>318629</xdr:colOff>
      <xdr:row>28</xdr:row>
      <xdr:rowOff>129505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57225"/>
          <a:ext cx="5700254" cy="39871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38100</xdr:rowOff>
    </xdr:from>
    <xdr:to>
      <xdr:col>9</xdr:col>
      <xdr:colOff>327660</xdr:colOff>
      <xdr:row>56</xdr:row>
      <xdr:rowOff>129540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5200650"/>
          <a:ext cx="5699760" cy="397764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9526</xdr:rowOff>
    </xdr:from>
    <xdr:to>
      <xdr:col>7</xdr:col>
      <xdr:colOff>1038225</xdr:colOff>
      <xdr:row>54</xdr:row>
      <xdr:rowOff>142876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39</xdr:row>
      <xdr:rowOff>95251</xdr:rowOff>
    </xdr:from>
    <xdr:to>
      <xdr:col>7</xdr:col>
      <xdr:colOff>847727</xdr:colOff>
      <xdr:row>52</xdr:row>
      <xdr:rowOff>19051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28575</xdr:rowOff>
    </xdr:from>
    <xdr:to>
      <xdr:col>7</xdr:col>
      <xdr:colOff>1905001</xdr:colOff>
      <xdr:row>52</xdr:row>
      <xdr:rowOff>114299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34</xdr:row>
      <xdr:rowOff>9526</xdr:rowOff>
    </xdr:from>
    <xdr:to>
      <xdr:col>8</xdr:col>
      <xdr:colOff>0</xdr:colOff>
      <xdr:row>55</xdr:row>
      <xdr:rowOff>9525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0</xdr:rowOff>
    </xdr:from>
    <xdr:to>
      <xdr:col>3</xdr:col>
      <xdr:colOff>161924</xdr:colOff>
      <xdr:row>47</xdr:row>
      <xdr:rowOff>0</xdr:rowOff>
    </xdr:to>
    <xdr:graphicFrame macro="">
      <xdr:nvGraphicFramePr>
        <xdr:cNvPr id="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36</xdr:row>
      <xdr:rowOff>76200</xdr:rowOff>
    </xdr:from>
    <xdr:to>
      <xdr:col>6</xdr:col>
      <xdr:colOff>228600</xdr:colOff>
      <xdr:row>47</xdr:row>
      <xdr:rowOff>9524</xdr:rowOff>
    </xdr:to>
    <xdr:graphicFrame macro="">
      <xdr:nvGraphicFramePr>
        <xdr:cNvPr id="9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238125</xdr:colOff>
      <xdr:row>36</xdr:row>
      <xdr:rowOff>0</xdr:rowOff>
    </xdr:from>
    <xdr:to>
      <xdr:col>7</xdr:col>
      <xdr:colOff>1371600</xdr:colOff>
      <xdr:row>47</xdr:row>
      <xdr:rowOff>0</xdr:rowOff>
    </xdr:to>
    <xdr:graphicFrame macro="">
      <xdr:nvGraphicFramePr>
        <xdr:cNvPr id="10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161924</xdr:rowOff>
    </xdr:from>
    <xdr:to>
      <xdr:col>5</xdr:col>
      <xdr:colOff>47624</xdr:colOff>
      <xdr:row>47</xdr:row>
      <xdr:rowOff>0</xdr:rowOff>
    </xdr:to>
    <xdr:graphicFrame macro="">
      <xdr:nvGraphicFramePr>
        <xdr:cNvPr id="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36</xdr:row>
      <xdr:rowOff>9526</xdr:rowOff>
    </xdr:from>
    <xdr:to>
      <xdr:col>8</xdr:col>
      <xdr:colOff>0</xdr:colOff>
      <xdr:row>47</xdr:row>
      <xdr:rowOff>1</xdr:rowOff>
    </xdr:to>
    <xdr:graphicFrame macro="">
      <xdr:nvGraphicFramePr>
        <xdr:cNvPr id="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28576</xdr:rowOff>
    </xdr:from>
    <xdr:to>
      <xdr:col>9</xdr:col>
      <xdr:colOff>1009650</xdr:colOff>
      <xdr:row>29</xdr:row>
      <xdr:rowOff>114301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31</xdr:row>
      <xdr:rowOff>161924</xdr:rowOff>
    </xdr:from>
    <xdr:to>
      <xdr:col>9</xdr:col>
      <xdr:colOff>1000125</xdr:colOff>
      <xdr:row>43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45</xdr:row>
      <xdr:rowOff>28574</xdr:rowOff>
    </xdr:from>
    <xdr:to>
      <xdr:col>9</xdr:col>
      <xdr:colOff>1009651</xdr:colOff>
      <xdr:row>55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209549</xdr:rowOff>
    </xdr:from>
    <xdr:to>
      <xdr:col>8</xdr:col>
      <xdr:colOff>1047749</xdr:colOff>
      <xdr:row>37</xdr:row>
      <xdr:rowOff>76200</xdr:rowOff>
    </xdr:to>
    <xdr:graphicFrame macro="">
      <xdr:nvGraphicFramePr>
        <xdr:cNvPr id="2" name="Chart 35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228600</xdr:colOff>
      <xdr:row>24</xdr:row>
      <xdr:rowOff>9525</xdr:rowOff>
    </xdr:from>
    <xdr:to>
      <xdr:col>8</xdr:col>
      <xdr:colOff>866775</xdr:colOff>
      <xdr:row>34</xdr:row>
      <xdr:rowOff>152399</xdr:rowOff>
    </xdr:to>
    <xdr:graphicFrame macro="">
      <xdr:nvGraphicFramePr>
        <xdr:cNvPr id="3" name="Chart 35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28576</xdr:colOff>
      <xdr:row>42</xdr:row>
      <xdr:rowOff>1</xdr:rowOff>
    </xdr:from>
    <xdr:to>
      <xdr:col>8</xdr:col>
      <xdr:colOff>1047750</xdr:colOff>
      <xdr:row>55</xdr:row>
      <xdr:rowOff>152401</xdr:rowOff>
    </xdr:to>
    <xdr:graphicFrame macro="">
      <xdr:nvGraphicFramePr>
        <xdr:cNvPr id="4" name="Chart 352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314325</xdr:colOff>
      <xdr:row>42</xdr:row>
      <xdr:rowOff>28573</xdr:rowOff>
    </xdr:from>
    <xdr:to>
      <xdr:col>8</xdr:col>
      <xdr:colOff>990599</xdr:colOff>
      <xdr:row>53</xdr:row>
      <xdr:rowOff>28575</xdr:rowOff>
    </xdr:to>
    <xdr:graphicFrame macro="">
      <xdr:nvGraphicFramePr>
        <xdr:cNvPr id="5" name="Chart 35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2</xdr:rowOff>
    </xdr:from>
    <xdr:to>
      <xdr:col>7</xdr:col>
      <xdr:colOff>885825</xdr:colOff>
      <xdr:row>51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28575</xdr:rowOff>
    </xdr:from>
    <xdr:to>
      <xdr:col>9</xdr:col>
      <xdr:colOff>752475</xdr:colOff>
      <xdr:row>53</xdr:row>
      <xdr:rowOff>171451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19049</xdr:rowOff>
    </xdr:from>
    <xdr:to>
      <xdr:col>7</xdr:col>
      <xdr:colOff>952499</xdr:colOff>
      <xdr:row>51</xdr:row>
      <xdr:rowOff>152399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28575</xdr:rowOff>
    </xdr:from>
    <xdr:to>
      <xdr:col>7</xdr:col>
      <xdr:colOff>733425</xdr:colOff>
      <xdr:row>50</xdr:row>
      <xdr:rowOff>38100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38100</xdr:rowOff>
    </xdr:from>
    <xdr:to>
      <xdr:col>12</xdr:col>
      <xdr:colOff>0</xdr:colOff>
      <xdr:row>55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19050</xdr:rowOff>
    </xdr:from>
    <xdr:to>
      <xdr:col>12</xdr:col>
      <xdr:colOff>0</xdr:colOff>
      <xdr:row>56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1</xdr:rowOff>
    </xdr:from>
    <xdr:to>
      <xdr:col>7</xdr:col>
      <xdr:colOff>809626</xdr:colOff>
      <xdr:row>56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619125</xdr:colOff>
      <xdr:row>39</xdr:row>
      <xdr:rowOff>9523</xdr:rowOff>
    </xdr:from>
    <xdr:to>
      <xdr:col>7</xdr:col>
      <xdr:colOff>247651</xdr:colOff>
      <xdr:row>53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66675</xdr:rowOff>
    </xdr:from>
    <xdr:to>
      <xdr:col>8</xdr:col>
      <xdr:colOff>904990</xdr:colOff>
      <xdr:row>28</xdr:row>
      <xdr:rowOff>15191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695325"/>
          <a:ext cx="5724640" cy="3834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123825</xdr:rowOff>
    </xdr:from>
    <xdr:to>
      <xdr:col>8</xdr:col>
      <xdr:colOff>883920</xdr:colOff>
      <xdr:row>56</xdr:row>
      <xdr:rowOff>47625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286375"/>
          <a:ext cx="5760720" cy="381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19050</xdr:rowOff>
    </xdr:from>
    <xdr:to>
      <xdr:col>7</xdr:col>
      <xdr:colOff>790575</xdr:colOff>
      <xdr:row>53</xdr:row>
      <xdr:rowOff>95249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33</xdr:row>
      <xdr:rowOff>28578</xdr:rowOff>
    </xdr:from>
    <xdr:to>
      <xdr:col>7</xdr:col>
      <xdr:colOff>800100</xdr:colOff>
      <xdr:row>46</xdr:row>
      <xdr:rowOff>66676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304800</xdr:colOff>
      <xdr:row>28</xdr:row>
      <xdr:rowOff>45720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38225"/>
          <a:ext cx="5791200" cy="3931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9</xdr:col>
      <xdr:colOff>372364</xdr:colOff>
      <xdr:row>59</xdr:row>
      <xdr:rowOff>125316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34125"/>
          <a:ext cx="5858764" cy="40115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47625</xdr:rowOff>
    </xdr:from>
    <xdr:to>
      <xdr:col>9</xdr:col>
      <xdr:colOff>449580</xdr:colOff>
      <xdr:row>29</xdr:row>
      <xdr:rowOff>7620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76275"/>
          <a:ext cx="5897880" cy="400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9</xdr:col>
      <xdr:colOff>411480</xdr:colOff>
      <xdr:row>59</xdr:row>
      <xdr:rowOff>150495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76900"/>
          <a:ext cx="5897880" cy="40081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33</xdr:row>
      <xdr:rowOff>19050</xdr:rowOff>
    </xdr:from>
    <xdr:to>
      <xdr:col>9</xdr:col>
      <xdr:colOff>771525</xdr:colOff>
      <xdr:row>52</xdr:row>
      <xdr:rowOff>19050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495299</xdr:colOff>
      <xdr:row>33</xdr:row>
      <xdr:rowOff>85724</xdr:rowOff>
    </xdr:from>
    <xdr:to>
      <xdr:col>9</xdr:col>
      <xdr:colOff>676274</xdr:colOff>
      <xdr:row>46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tabSelected="1" workbookViewId="0"/>
  </sheetViews>
  <sheetFormatPr defaultRowHeight="12.75" x14ac:dyDescent="0.2"/>
  <cols>
    <col min="1" max="1" width="15.28515625" customWidth="1"/>
    <col min="2" max="9" width="11" customWidth="1"/>
    <col min="10" max="10" width="16.28515625" customWidth="1"/>
    <col min="11" max="20" width="11" customWidth="1"/>
  </cols>
  <sheetData>
    <row r="1" spans="1:12" ht="16.5" customHeight="1" x14ac:dyDescent="0.2">
      <c r="A1" s="1" t="s">
        <v>6</v>
      </c>
      <c r="B1" s="166"/>
      <c r="J1" s="3" t="s">
        <v>0</v>
      </c>
    </row>
    <row r="2" spans="1:12" ht="11.25" customHeight="1" x14ac:dyDescent="0.2">
      <c r="A2" s="137"/>
      <c r="J2" s="138"/>
    </row>
    <row r="3" spans="1:12" ht="16.5" customHeight="1" x14ac:dyDescent="0.25">
      <c r="A3" s="139" t="s">
        <v>189</v>
      </c>
      <c r="J3" s="140" t="s">
        <v>190</v>
      </c>
    </row>
    <row r="4" spans="1:12" ht="12.75" customHeight="1" x14ac:dyDescent="0.25">
      <c r="A4" s="512" t="s">
        <v>834</v>
      </c>
      <c r="B4" s="74" t="s">
        <v>956</v>
      </c>
      <c r="J4" s="516" t="s">
        <v>834</v>
      </c>
      <c r="K4" s="283" t="s">
        <v>974</v>
      </c>
      <c r="L4" s="284"/>
    </row>
    <row r="5" spans="1:12" ht="12.75" customHeight="1" x14ac:dyDescent="0.25">
      <c r="A5" s="512" t="s">
        <v>835</v>
      </c>
      <c r="B5" s="74" t="s">
        <v>805</v>
      </c>
      <c r="J5" s="516" t="s">
        <v>835</v>
      </c>
      <c r="K5" s="283" t="s">
        <v>491</v>
      </c>
      <c r="L5" s="284"/>
    </row>
    <row r="6" spans="1:12" ht="12.75" customHeight="1" x14ac:dyDescent="0.25">
      <c r="A6" s="512" t="s">
        <v>836</v>
      </c>
      <c r="B6" s="74" t="s">
        <v>806</v>
      </c>
      <c r="J6" s="516" t="s">
        <v>836</v>
      </c>
      <c r="K6" s="285" t="s">
        <v>807</v>
      </c>
      <c r="L6" s="284"/>
    </row>
    <row r="7" spans="1:12" ht="12.75" customHeight="1" x14ac:dyDescent="0.2">
      <c r="A7" s="512" t="s">
        <v>837</v>
      </c>
      <c r="B7" s="74" t="s">
        <v>808</v>
      </c>
      <c r="J7" s="516" t="s">
        <v>837</v>
      </c>
      <c r="K7" s="283" t="s">
        <v>793</v>
      </c>
      <c r="L7" s="174"/>
    </row>
    <row r="8" spans="1:12" ht="12.75" customHeight="1" x14ac:dyDescent="0.2">
      <c r="A8" s="512" t="s">
        <v>838</v>
      </c>
      <c r="B8" s="74" t="s">
        <v>810</v>
      </c>
      <c r="J8" s="516" t="s">
        <v>838</v>
      </c>
      <c r="K8" s="283" t="s">
        <v>193</v>
      </c>
      <c r="L8" s="174"/>
    </row>
    <row r="9" spans="1:12" ht="12.75" customHeight="1" x14ac:dyDescent="0.2">
      <c r="A9" s="512" t="s">
        <v>839</v>
      </c>
      <c r="B9" s="74" t="s">
        <v>218</v>
      </c>
      <c r="J9" s="516" t="s">
        <v>839</v>
      </c>
      <c r="K9" s="283" t="s">
        <v>253</v>
      </c>
      <c r="L9" s="174"/>
    </row>
    <row r="10" spans="1:12" ht="12.75" customHeight="1" x14ac:dyDescent="0.2">
      <c r="A10" s="512" t="s">
        <v>840</v>
      </c>
      <c r="B10" s="74" t="s">
        <v>812</v>
      </c>
      <c r="J10" s="516" t="s">
        <v>840</v>
      </c>
      <c r="K10" s="11" t="s">
        <v>813</v>
      </c>
      <c r="L10" s="174"/>
    </row>
    <row r="11" spans="1:12" ht="12.75" customHeight="1" x14ac:dyDescent="0.25">
      <c r="A11" s="512" t="s">
        <v>841</v>
      </c>
      <c r="B11" s="74" t="s">
        <v>814</v>
      </c>
      <c r="J11" s="516" t="s">
        <v>841</v>
      </c>
      <c r="K11" s="283" t="s">
        <v>815</v>
      </c>
      <c r="L11" s="284"/>
    </row>
    <row r="12" spans="1:12" ht="12.75" customHeight="1" x14ac:dyDescent="0.25">
      <c r="A12" s="512" t="s">
        <v>842</v>
      </c>
      <c r="B12" s="74" t="s">
        <v>816</v>
      </c>
      <c r="J12" s="516" t="s">
        <v>842</v>
      </c>
      <c r="K12" s="283" t="s">
        <v>817</v>
      </c>
      <c r="L12" s="284"/>
    </row>
    <row r="13" spans="1:12" ht="12.75" customHeight="1" x14ac:dyDescent="0.25">
      <c r="A13" s="512" t="s">
        <v>843</v>
      </c>
      <c r="B13" s="74" t="s">
        <v>818</v>
      </c>
      <c r="J13" s="516" t="s">
        <v>843</v>
      </c>
      <c r="K13" s="283" t="s">
        <v>819</v>
      </c>
      <c r="L13" s="284"/>
    </row>
    <row r="14" spans="1:12" ht="12.75" customHeight="1" x14ac:dyDescent="0.2">
      <c r="A14" s="512" t="s">
        <v>844</v>
      </c>
      <c r="B14" s="74" t="s">
        <v>219</v>
      </c>
      <c r="J14" s="516" t="s">
        <v>844</v>
      </c>
      <c r="K14" s="283" t="s">
        <v>820</v>
      </c>
      <c r="L14" s="174"/>
    </row>
    <row r="15" spans="1:12" ht="12.75" customHeight="1" x14ac:dyDescent="0.2">
      <c r="A15" s="512" t="s">
        <v>845</v>
      </c>
      <c r="B15" s="74" t="s">
        <v>220</v>
      </c>
      <c r="J15" s="516" t="s">
        <v>845</v>
      </c>
      <c r="K15" s="283" t="s">
        <v>239</v>
      </c>
      <c r="L15" s="174"/>
    </row>
    <row r="16" spans="1:12" ht="12.75" customHeight="1" x14ac:dyDescent="0.2">
      <c r="A16" s="512" t="s">
        <v>846</v>
      </c>
      <c r="B16" s="74" t="s">
        <v>221</v>
      </c>
      <c r="J16" s="516" t="s">
        <v>846</v>
      </c>
      <c r="K16" s="283" t="s">
        <v>222</v>
      </c>
      <c r="L16" s="174"/>
    </row>
    <row r="17" spans="1:12" ht="12.75" customHeight="1" x14ac:dyDescent="0.2">
      <c r="A17" s="512" t="s">
        <v>847</v>
      </c>
      <c r="B17" s="74" t="s">
        <v>223</v>
      </c>
      <c r="J17" s="516" t="s">
        <v>847</v>
      </c>
      <c r="K17" s="11" t="s">
        <v>224</v>
      </c>
      <c r="L17" s="174"/>
    </row>
    <row r="18" spans="1:12" ht="12.75" customHeight="1" x14ac:dyDescent="0.25">
      <c r="A18" s="512" t="s">
        <v>848</v>
      </c>
      <c r="B18" s="74" t="s">
        <v>225</v>
      </c>
      <c r="J18" s="516" t="s">
        <v>848</v>
      </c>
      <c r="K18" s="283" t="s">
        <v>821</v>
      </c>
      <c r="L18" s="284"/>
    </row>
    <row r="19" spans="1:12" ht="12.75" customHeight="1" x14ac:dyDescent="0.25">
      <c r="A19" s="512" t="s">
        <v>849</v>
      </c>
      <c r="B19" s="74" t="s">
        <v>226</v>
      </c>
      <c r="J19" s="516" t="s">
        <v>849</v>
      </c>
      <c r="K19" s="283" t="s">
        <v>235</v>
      </c>
      <c r="L19" s="284"/>
    </row>
    <row r="20" spans="1:12" ht="12.75" customHeight="1" x14ac:dyDescent="0.25">
      <c r="A20" s="512" t="s">
        <v>850</v>
      </c>
      <c r="B20" s="74" t="s">
        <v>227</v>
      </c>
      <c r="J20" s="516" t="s">
        <v>850</v>
      </c>
      <c r="K20" s="283" t="s">
        <v>958</v>
      </c>
      <c r="L20" s="284"/>
    </row>
    <row r="21" spans="1:12" ht="12.75" customHeight="1" x14ac:dyDescent="0.2">
      <c r="A21" s="512" t="s">
        <v>851</v>
      </c>
      <c r="B21" s="74" t="s">
        <v>228</v>
      </c>
      <c r="J21" s="516" t="s">
        <v>851</v>
      </c>
      <c r="K21" s="283" t="s">
        <v>961</v>
      </c>
      <c r="L21" s="174"/>
    </row>
    <row r="22" spans="1:12" ht="12.75" customHeight="1" x14ac:dyDescent="0.2">
      <c r="A22" s="512" t="s">
        <v>852</v>
      </c>
      <c r="B22" s="74" t="s">
        <v>241</v>
      </c>
      <c r="J22" s="516" t="s">
        <v>852</v>
      </c>
      <c r="K22" s="283" t="s">
        <v>962</v>
      </c>
      <c r="L22" s="174"/>
    </row>
    <row r="23" spans="1:12" ht="12.75" customHeight="1" x14ac:dyDescent="0.2">
      <c r="A23" s="512" t="s">
        <v>853</v>
      </c>
      <c r="B23" s="12" t="s">
        <v>822</v>
      </c>
      <c r="J23" s="516" t="s">
        <v>853</v>
      </c>
      <c r="K23" s="283" t="s">
        <v>823</v>
      </c>
      <c r="L23" s="174"/>
    </row>
    <row r="24" spans="1:12" ht="12.75" customHeight="1" x14ac:dyDescent="0.2">
      <c r="A24" s="512" t="s">
        <v>854</v>
      </c>
      <c r="B24" s="12" t="s">
        <v>229</v>
      </c>
      <c r="J24" s="516" t="s">
        <v>854</v>
      </c>
      <c r="K24" s="11" t="s">
        <v>824</v>
      </c>
      <c r="L24" s="174"/>
    </row>
    <row r="25" spans="1:12" ht="12.75" customHeight="1" x14ac:dyDescent="0.25">
      <c r="A25" s="512" t="s">
        <v>855</v>
      </c>
      <c r="B25" s="12" t="s">
        <v>825</v>
      </c>
      <c r="J25" s="516" t="s">
        <v>855</v>
      </c>
      <c r="K25" s="283" t="s">
        <v>826</v>
      </c>
      <c r="L25" s="284"/>
    </row>
    <row r="26" spans="1:12" ht="12.75" customHeight="1" x14ac:dyDescent="0.25">
      <c r="A26" s="512" t="s">
        <v>856</v>
      </c>
      <c r="B26" s="12" t="s">
        <v>827</v>
      </c>
      <c r="J26" s="516" t="s">
        <v>856</v>
      </c>
      <c r="K26" s="283" t="s">
        <v>967</v>
      </c>
      <c r="L26" s="284"/>
    </row>
    <row r="27" spans="1:12" ht="12.75" customHeight="1" x14ac:dyDescent="0.25">
      <c r="A27" s="512" t="s">
        <v>857</v>
      </c>
      <c r="B27" s="12" t="s">
        <v>828</v>
      </c>
      <c r="J27" s="516" t="s">
        <v>857</v>
      </c>
      <c r="K27" s="283" t="s">
        <v>968</v>
      </c>
      <c r="L27" s="284"/>
    </row>
    <row r="28" spans="1:12" ht="12.75" customHeight="1" x14ac:dyDescent="0.2">
      <c r="A28" s="512" t="s">
        <v>858</v>
      </c>
      <c r="B28" s="12" t="s">
        <v>1165</v>
      </c>
      <c r="J28" s="516" t="s">
        <v>858</v>
      </c>
      <c r="K28" s="283" t="s">
        <v>1166</v>
      </c>
      <c r="L28" s="174"/>
    </row>
    <row r="29" spans="1:12" ht="12.75" customHeight="1" x14ac:dyDescent="0.2">
      <c r="A29" s="512" t="s">
        <v>859</v>
      </c>
      <c r="B29" s="12" t="s">
        <v>1210</v>
      </c>
      <c r="J29" s="516" t="s">
        <v>859</v>
      </c>
      <c r="K29" s="283" t="s">
        <v>1211</v>
      </c>
      <c r="L29" s="174"/>
    </row>
    <row r="30" spans="1:12" ht="12.75" customHeight="1" x14ac:dyDescent="0.2">
      <c r="A30" s="512" t="s">
        <v>860</v>
      </c>
      <c r="B30" s="74" t="s">
        <v>242</v>
      </c>
      <c r="J30" s="516" t="s">
        <v>860</v>
      </c>
      <c r="K30" s="283" t="s">
        <v>970</v>
      </c>
      <c r="L30" s="174"/>
    </row>
    <row r="31" spans="1:12" ht="12.75" customHeight="1" x14ac:dyDescent="0.2">
      <c r="A31" s="512" t="s">
        <v>861</v>
      </c>
      <c r="B31" s="74" t="s">
        <v>230</v>
      </c>
      <c r="J31" s="516" t="s">
        <v>861</v>
      </c>
      <c r="K31" s="11" t="s">
        <v>210</v>
      </c>
      <c r="L31" s="174"/>
    </row>
    <row r="32" spans="1:12" ht="12.75" customHeight="1" x14ac:dyDescent="0.25">
      <c r="A32" s="512" t="s">
        <v>862</v>
      </c>
      <c r="B32" s="74" t="s">
        <v>829</v>
      </c>
      <c r="J32" s="516" t="s">
        <v>862</v>
      </c>
      <c r="K32" s="283" t="s">
        <v>972</v>
      </c>
      <c r="L32" s="284"/>
    </row>
    <row r="33" spans="1:12" ht="12.75" customHeight="1" x14ac:dyDescent="0.25">
      <c r="A33" s="512" t="s">
        <v>863</v>
      </c>
      <c r="B33" s="74" t="s">
        <v>231</v>
      </c>
      <c r="J33" s="516" t="s">
        <v>863</v>
      </c>
      <c r="K33" s="283" t="s">
        <v>236</v>
      </c>
      <c r="L33" s="284"/>
    </row>
    <row r="34" spans="1:12" ht="12.75" customHeight="1" x14ac:dyDescent="0.25">
      <c r="A34" s="512" t="s">
        <v>864</v>
      </c>
      <c r="B34" s="74" t="s">
        <v>232</v>
      </c>
      <c r="J34" s="516" t="s">
        <v>864</v>
      </c>
      <c r="K34" s="283" t="s">
        <v>237</v>
      </c>
      <c r="L34" s="284"/>
    </row>
    <row r="35" spans="1:12" ht="12.75" customHeight="1" x14ac:dyDescent="0.25">
      <c r="A35" s="512" t="s">
        <v>865</v>
      </c>
      <c r="B35" s="74" t="s">
        <v>830</v>
      </c>
      <c r="J35" s="516" t="s">
        <v>865</v>
      </c>
      <c r="K35" s="283" t="s">
        <v>831</v>
      </c>
      <c r="L35" s="284"/>
    </row>
    <row r="36" spans="1:12" ht="12.75" customHeight="1" x14ac:dyDescent="0.25">
      <c r="A36" s="512" t="s">
        <v>866</v>
      </c>
      <c r="B36" s="74" t="s">
        <v>832</v>
      </c>
      <c r="J36" s="516" t="s">
        <v>866</v>
      </c>
      <c r="K36" s="283" t="s">
        <v>833</v>
      </c>
      <c r="L36" s="284"/>
    </row>
    <row r="37" spans="1:12" ht="12.75" customHeight="1" x14ac:dyDescent="0.2">
      <c r="A37" s="512" t="s">
        <v>867</v>
      </c>
      <c r="B37" s="74" t="s">
        <v>1167</v>
      </c>
      <c r="J37" s="516" t="s">
        <v>867</v>
      </c>
      <c r="K37" s="283" t="s">
        <v>1168</v>
      </c>
      <c r="L37" s="174"/>
    </row>
    <row r="38" spans="1:12" ht="12.75" customHeight="1" x14ac:dyDescent="0.2">
      <c r="A38" s="512" t="s">
        <v>868</v>
      </c>
      <c r="B38" s="74" t="s">
        <v>1169</v>
      </c>
      <c r="J38" s="516" t="s">
        <v>868</v>
      </c>
      <c r="K38" s="283" t="s">
        <v>1170</v>
      </c>
      <c r="L38" s="174"/>
    </row>
    <row r="39" spans="1:12" ht="12.75" customHeight="1" x14ac:dyDescent="0.2">
      <c r="A39" s="512" t="s">
        <v>869</v>
      </c>
      <c r="B39" s="74" t="s">
        <v>1171</v>
      </c>
      <c r="J39" s="516" t="s">
        <v>869</v>
      </c>
      <c r="K39" s="283" t="s">
        <v>1172</v>
      </c>
      <c r="L39" s="174"/>
    </row>
    <row r="40" spans="1:12" ht="12.75" customHeight="1" x14ac:dyDescent="0.2">
      <c r="A40" s="512" t="s">
        <v>870</v>
      </c>
      <c r="B40" s="74" t="s">
        <v>1173</v>
      </c>
      <c r="J40" s="516" t="s">
        <v>870</v>
      </c>
      <c r="K40" s="11" t="s">
        <v>1174</v>
      </c>
      <c r="L40" s="174"/>
    </row>
    <row r="41" spans="1:12" ht="12.75" customHeight="1" x14ac:dyDescent="0.2">
      <c r="A41" s="512" t="s">
        <v>871</v>
      </c>
      <c r="B41" s="74" t="s">
        <v>1175</v>
      </c>
      <c r="J41" s="516" t="s">
        <v>871</v>
      </c>
      <c r="K41" s="11" t="s">
        <v>1176</v>
      </c>
      <c r="L41" s="174"/>
    </row>
    <row r="42" spans="1:12" ht="12.75" customHeight="1" x14ac:dyDescent="0.2">
      <c r="A42" s="512" t="s">
        <v>872</v>
      </c>
      <c r="B42" s="74" t="s">
        <v>1177</v>
      </c>
      <c r="J42" s="516" t="s">
        <v>872</v>
      </c>
      <c r="K42" s="11" t="s">
        <v>1178</v>
      </c>
      <c r="L42" s="174"/>
    </row>
    <row r="43" spans="1:12" ht="12.75" customHeight="1" x14ac:dyDescent="0.2">
      <c r="A43" s="512" t="s">
        <v>873</v>
      </c>
      <c r="B43" s="74" t="s">
        <v>1179</v>
      </c>
      <c r="J43" s="516" t="s">
        <v>873</v>
      </c>
      <c r="K43" s="11" t="s">
        <v>1180</v>
      </c>
      <c r="L43" s="174"/>
    </row>
    <row r="44" spans="1:12" ht="12.75" customHeight="1" x14ac:dyDescent="0.2">
      <c r="A44" s="512" t="s">
        <v>874</v>
      </c>
      <c r="B44" s="74" t="s">
        <v>1181</v>
      </c>
      <c r="J44" s="516" t="s">
        <v>874</v>
      </c>
      <c r="K44" s="11" t="s">
        <v>1182</v>
      </c>
      <c r="L44" s="174"/>
    </row>
    <row r="45" spans="1:12" x14ac:dyDescent="0.2">
      <c r="K45" s="165"/>
    </row>
    <row r="46" spans="1:12" ht="15" x14ac:dyDescent="0.25">
      <c r="A46" s="139" t="s">
        <v>981</v>
      </c>
      <c r="C46" s="140"/>
      <c r="D46" s="141"/>
      <c r="J46" s="140" t="s">
        <v>982</v>
      </c>
      <c r="K46" s="165"/>
    </row>
    <row r="47" spans="1:12" x14ac:dyDescent="0.2">
      <c r="A47" s="517" t="s">
        <v>875</v>
      </c>
      <c r="B47" s="74" t="s">
        <v>956</v>
      </c>
      <c r="J47" s="520" t="s">
        <v>875</v>
      </c>
      <c r="K47" s="286" t="s">
        <v>974</v>
      </c>
    </row>
    <row r="48" spans="1:12" x14ac:dyDescent="0.2">
      <c r="A48" s="517" t="s">
        <v>876</v>
      </c>
      <c r="B48" s="74" t="s">
        <v>901</v>
      </c>
      <c r="J48" s="520" t="s">
        <v>876</v>
      </c>
      <c r="K48" s="286" t="s">
        <v>491</v>
      </c>
    </row>
    <row r="49" spans="1:11" x14ac:dyDescent="0.2">
      <c r="A49" s="518" t="s">
        <v>877</v>
      </c>
      <c r="B49" s="74" t="s">
        <v>902</v>
      </c>
      <c r="J49" s="521" t="s">
        <v>877</v>
      </c>
      <c r="K49" s="286" t="s">
        <v>925</v>
      </c>
    </row>
    <row r="50" spans="1:11" x14ac:dyDescent="0.2">
      <c r="A50" s="517" t="s">
        <v>878</v>
      </c>
      <c r="B50" s="74" t="s">
        <v>957</v>
      </c>
      <c r="J50" s="520" t="s">
        <v>878</v>
      </c>
      <c r="K50" s="286" t="s">
        <v>928</v>
      </c>
    </row>
    <row r="51" spans="1:11" x14ac:dyDescent="0.2">
      <c r="A51" s="517" t="s">
        <v>983</v>
      </c>
      <c r="B51" s="74" t="s">
        <v>1192</v>
      </c>
      <c r="J51" s="520" t="s">
        <v>983</v>
      </c>
      <c r="K51" s="286" t="s">
        <v>1183</v>
      </c>
    </row>
    <row r="52" spans="1:11" x14ac:dyDescent="0.2">
      <c r="A52" s="517" t="s">
        <v>984</v>
      </c>
      <c r="B52" s="74" t="s">
        <v>1193</v>
      </c>
      <c r="J52" s="520" t="s">
        <v>984</v>
      </c>
      <c r="K52" s="286" t="s">
        <v>1184</v>
      </c>
    </row>
    <row r="53" spans="1:11" x14ac:dyDescent="0.2">
      <c r="A53" s="519" t="s">
        <v>879</v>
      </c>
      <c r="B53" s="74" t="s">
        <v>233</v>
      </c>
      <c r="J53" s="522" t="s">
        <v>879</v>
      </c>
      <c r="K53" s="286" t="s">
        <v>497</v>
      </c>
    </row>
    <row r="54" spans="1:11" x14ac:dyDescent="0.2">
      <c r="A54" s="517" t="s">
        <v>985</v>
      </c>
      <c r="B54" s="74" t="s">
        <v>1185</v>
      </c>
      <c r="J54" s="520" t="s">
        <v>985</v>
      </c>
      <c r="K54" s="165" t="s">
        <v>1069</v>
      </c>
    </row>
    <row r="55" spans="1:11" x14ac:dyDescent="0.2">
      <c r="A55" s="517" t="s">
        <v>986</v>
      </c>
      <c r="B55" s="74" t="s">
        <v>1186</v>
      </c>
      <c r="J55" s="520" t="s">
        <v>986</v>
      </c>
      <c r="K55" s="165" t="s">
        <v>1187</v>
      </c>
    </row>
    <row r="56" spans="1:11" x14ac:dyDescent="0.2">
      <c r="A56" s="517" t="s">
        <v>987</v>
      </c>
      <c r="B56" s="74" t="s">
        <v>1188</v>
      </c>
      <c r="J56" s="520" t="s">
        <v>987</v>
      </c>
      <c r="K56" s="286" t="s">
        <v>1189</v>
      </c>
    </row>
    <row r="57" spans="1:11" x14ac:dyDescent="0.2">
      <c r="A57" s="517" t="s">
        <v>988</v>
      </c>
      <c r="B57" s="74" t="s">
        <v>1190</v>
      </c>
      <c r="J57" s="520" t="s">
        <v>988</v>
      </c>
      <c r="K57" s="286" t="s">
        <v>1191</v>
      </c>
    </row>
    <row r="58" spans="1:11" x14ac:dyDescent="0.2">
      <c r="A58" s="519" t="s">
        <v>880</v>
      </c>
      <c r="B58" s="74" t="s">
        <v>903</v>
      </c>
      <c r="J58" s="522" t="s">
        <v>880</v>
      </c>
      <c r="K58" s="286" t="s">
        <v>804</v>
      </c>
    </row>
    <row r="59" spans="1:11" x14ac:dyDescent="0.2">
      <c r="A59" s="517" t="s">
        <v>881</v>
      </c>
      <c r="B59" s="74" t="s">
        <v>1194</v>
      </c>
      <c r="J59" s="520" t="s">
        <v>881</v>
      </c>
      <c r="K59" s="286" t="s">
        <v>1196</v>
      </c>
    </row>
    <row r="60" spans="1:11" x14ac:dyDescent="0.2">
      <c r="A60" s="517" t="s">
        <v>882</v>
      </c>
      <c r="B60" s="74" t="s">
        <v>1195</v>
      </c>
      <c r="J60" s="520" t="s">
        <v>882</v>
      </c>
      <c r="K60" s="286" t="s">
        <v>1197</v>
      </c>
    </row>
    <row r="61" spans="1:11" x14ac:dyDescent="0.2">
      <c r="A61" s="517" t="s">
        <v>883</v>
      </c>
      <c r="B61" s="74" t="s">
        <v>1198</v>
      </c>
      <c r="J61" s="520" t="s">
        <v>883</v>
      </c>
      <c r="K61" s="286" t="s">
        <v>1199</v>
      </c>
    </row>
    <row r="62" spans="1:11" x14ac:dyDescent="0.2">
      <c r="A62" s="517" t="s">
        <v>884</v>
      </c>
      <c r="B62" s="74" t="s">
        <v>1200</v>
      </c>
      <c r="J62" s="520" t="s">
        <v>884</v>
      </c>
      <c r="K62" s="286" t="s">
        <v>1201</v>
      </c>
    </row>
    <row r="63" spans="1:11" x14ac:dyDescent="0.2">
      <c r="A63" s="517" t="s">
        <v>885</v>
      </c>
      <c r="B63" s="74" t="s">
        <v>1202</v>
      </c>
      <c r="J63" s="520" t="s">
        <v>885</v>
      </c>
      <c r="K63" s="286" t="s">
        <v>1203</v>
      </c>
    </row>
    <row r="64" spans="1:11" x14ac:dyDescent="0.2">
      <c r="A64" s="517" t="s">
        <v>886</v>
      </c>
      <c r="B64" s="74" t="s">
        <v>1204</v>
      </c>
      <c r="J64" s="520" t="s">
        <v>886</v>
      </c>
      <c r="K64" s="286" t="s">
        <v>1205</v>
      </c>
    </row>
    <row r="65" spans="1:11" x14ac:dyDescent="0.2">
      <c r="A65" s="517" t="s">
        <v>887</v>
      </c>
      <c r="B65" s="74" t="s">
        <v>1206</v>
      </c>
      <c r="J65" s="520" t="s">
        <v>887</v>
      </c>
      <c r="K65" s="286" t="s">
        <v>1207</v>
      </c>
    </row>
    <row r="66" spans="1:11" x14ac:dyDescent="0.2">
      <c r="A66" s="517" t="s">
        <v>888</v>
      </c>
      <c r="B66" s="74" t="s">
        <v>1208</v>
      </c>
      <c r="J66" s="520" t="s">
        <v>888</v>
      </c>
      <c r="K66" s="286" t="s">
        <v>1209</v>
      </c>
    </row>
    <row r="67" spans="1:11" x14ac:dyDescent="0.2">
      <c r="A67" s="519" t="s">
        <v>889</v>
      </c>
      <c r="B67" s="74" t="s">
        <v>904</v>
      </c>
      <c r="J67" s="522" t="s">
        <v>889</v>
      </c>
      <c r="K67" s="286" t="s">
        <v>962</v>
      </c>
    </row>
    <row r="68" spans="1:11" x14ac:dyDescent="0.2">
      <c r="A68" s="517" t="s">
        <v>890</v>
      </c>
      <c r="B68" s="74" t="s">
        <v>1153</v>
      </c>
      <c r="J68" s="520" t="s">
        <v>890</v>
      </c>
      <c r="K68" t="s">
        <v>1090</v>
      </c>
    </row>
    <row r="69" spans="1:11" x14ac:dyDescent="0.2">
      <c r="A69" s="517" t="s">
        <v>891</v>
      </c>
      <c r="B69" t="s">
        <v>234</v>
      </c>
      <c r="J69" s="520" t="s">
        <v>891</v>
      </c>
      <c r="K69" t="s">
        <v>964</v>
      </c>
    </row>
    <row r="70" spans="1:11" x14ac:dyDescent="0.2">
      <c r="A70" s="517" t="s">
        <v>892</v>
      </c>
      <c r="B70" t="s">
        <v>905</v>
      </c>
      <c r="J70" s="520" t="s">
        <v>892</v>
      </c>
      <c r="K70" t="s">
        <v>965</v>
      </c>
    </row>
    <row r="71" spans="1:11" x14ac:dyDescent="0.2">
      <c r="A71" s="517" t="s">
        <v>893</v>
      </c>
      <c r="B71" t="s">
        <v>1154</v>
      </c>
      <c r="J71" s="520" t="s">
        <v>893</v>
      </c>
      <c r="K71" t="s">
        <v>1008</v>
      </c>
    </row>
    <row r="72" spans="1:11" x14ac:dyDescent="0.2">
      <c r="A72" s="517" t="s">
        <v>894</v>
      </c>
      <c r="B72" t="s">
        <v>1155</v>
      </c>
      <c r="J72" s="520" t="s">
        <v>894</v>
      </c>
      <c r="K72" t="s">
        <v>1010</v>
      </c>
    </row>
    <row r="73" spans="1:11" x14ac:dyDescent="0.2">
      <c r="A73" s="517" t="s">
        <v>895</v>
      </c>
      <c r="B73" t="s">
        <v>1156</v>
      </c>
      <c r="J73" s="520" t="s">
        <v>895</v>
      </c>
      <c r="K73" t="s">
        <v>1152</v>
      </c>
    </row>
    <row r="74" spans="1:11" x14ac:dyDescent="0.2">
      <c r="A74" s="517" t="s">
        <v>896</v>
      </c>
      <c r="B74" t="s">
        <v>1157</v>
      </c>
      <c r="J74" s="520" t="s">
        <v>896</v>
      </c>
      <c r="K74" t="s">
        <v>1102</v>
      </c>
    </row>
    <row r="75" spans="1:11" x14ac:dyDescent="0.2">
      <c r="A75" s="519" t="s">
        <v>897</v>
      </c>
      <c r="B75" t="s">
        <v>1158</v>
      </c>
      <c r="J75" s="522" t="s">
        <v>897</v>
      </c>
      <c r="K75" t="s">
        <v>972</v>
      </c>
    </row>
    <row r="76" spans="1:11" ht="12.75" customHeight="1" x14ac:dyDescent="0.2">
      <c r="A76" s="517" t="s">
        <v>898</v>
      </c>
      <c r="B76" t="s">
        <v>906</v>
      </c>
      <c r="J76" s="520" t="s">
        <v>898</v>
      </c>
      <c r="K76" t="s">
        <v>445</v>
      </c>
    </row>
    <row r="77" spans="1:11" x14ac:dyDescent="0.2">
      <c r="A77" s="517" t="s">
        <v>989</v>
      </c>
      <c r="B77" s="74" t="s">
        <v>992</v>
      </c>
      <c r="J77" s="520" t="s">
        <v>989</v>
      </c>
      <c r="K77" s="286" t="s">
        <v>979</v>
      </c>
    </row>
    <row r="78" spans="1:11" x14ac:dyDescent="0.2">
      <c r="A78" s="517" t="s">
        <v>990</v>
      </c>
      <c r="B78" s="74" t="s">
        <v>991</v>
      </c>
      <c r="C78" s="2"/>
      <c r="D78" s="2"/>
      <c r="E78" s="2"/>
      <c r="F78" s="2"/>
      <c r="G78" s="2"/>
      <c r="H78" s="2"/>
      <c r="J78" s="520" t="s">
        <v>990</v>
      </c>
      <c r="K78" s="165" t="s">
        <v>980</v>
      </c>
    </row>
    <row r="79" spans="1:11" ht="26.25" customHeight="1" x14ac:dyDescent="0.2">
      <c r="A79" s="519" t="s">
        <v>899</v>
      </c>
      <c r="B79" s="574" t="s">
        <v>907</v>
      </c>
      <c r="C79" s="574"/>
      <c r="D79" s="574"/>
      <c r="E79" s="574"/>
      <c r="F79" s="574"/>
      <c r="G79" s="574"/>
      <c r="H79" s="574"/>
      <c r="J79" s="522" t="s">
        <v>899</v>
      </c>
      <c r="K79" s="286" t="s">
        <v>908</v>
      </c>
    </row>
    <row r="80" spans="1:11" x14ac:dyDescent="0.2">
      <c r="A80" s="517" t="s">
        <v>900</v>
      </c>
      <c r="B80" t="s">
        <v>1342</v>
      </c>
      <c r="J80" s="520" t="s">
        <v>900</v>
      </c>
      <c r="K80" t="s">
        <v>1333</v>
      </c>
    </row>
    <row r="81" spans="1:11" x14ac:dyDescent="0.2">
      <c r="A81" s="519" t="s">
        <v>909</v>
      </c>
      <c r="B81" t="s">
        <v>1343</v>
      </c>
      <c r="J81" s="522" t="s">
        <v>909</v>
      </c>
      <c r="K81" t="s">
        <v>1345</v>
      </c>
    </row>
    <row r="82" spans="1:11" x14ac:dyDescent="0.2">
      <c r="A82" s="517" t="s">
        <v>1159</v>
      </c>
      <c r="B82" t="s">
        <v>1344</v>
      </c>
      <c r="J82" s="520" t="s">
        <v>1159</v>
      </c>
      <c r="K82" t="s">
        <v>1346</v>
      </c>
    </row>
    <row r="83" spans="1:11" x14ac:dyDescent="0.2">
      <c r="A83" s="519" t="s">
        <v>1160</v>
      </c>
      <c r="B83" t="s">
        <v>1341</v>
      </c>
      <c r="J83" s="522" t="s">
        <v>1160</v>
      </c>
      <c r="K83" t="s">
        <v>1336</v>
      </c>
    </row>
    <row r="84" spans="1:11" x14ac:dyDescent="0.2">
      <c r="A84" s="517" t="s">
        <v>1161</v>
      </c>
      <c r="B84" t="s">
        <v>1340</v>
      </c>
      <c r="J84" s="520" t="s">
        <v>1161</v>
      </c>
      <c r="K84" t="s">
        <v>1338</v>
      </c>
    </row>
  </sheetData>
  <mergeCells count="1">
    <mergeCell ref="B79:H79"/>
  </mergeCells>
  <hyperlinks>
    <hyperlink ref="A4" location="'3-1+g1'!A1" display="3 - 1."/>
    <hyperlink ref="A5" location="'3-2+g2'!A1" display="3 - 2."/>
    <hyperlink ref="A6" location="'3-3+g3'!A1" display="3 - 3."/>
    <hyperlink ref="A7" location="'3-4+g4'!A1" display="3 - 4."/>
    <hyperlink ref="A8" location="'3-5+g5'!A1" display="3 - 5."/>
    <hyperlink ref="A9" location="'3-6+g6'!A1" display="3 - 6."/>
    <hyperlink ref="A11" location="'3-8+g8'!A1" display="3 - 8."/>
    <hyperlink ref="A12" location="'3-9+g9'!A1" display="3 - 9."/>
    <hyperlink ref="A13" location="'3-10 +g10'!A1" display="3 - 10."/>
    <hyperlink ref="A14" location="'3-11_12'!A1" display="3 - 11."/>
    <hyperlink ref="A15" location="'3-11_12'!A1" display="3 - 12."/>
    <hyperlink ref="A16" location="'3-13+g11'!A1" display="3 - 13."/>
    <hyperlink ref="A17" location="'3-14+g12'!A1" display="3 - 14."/>
    <hyperlink ref="A18" location="'3-15+g13'!A1" display="3 - 15."/>
    <hyperlink ref="A19" location="'3-16+g14'!A1" display="3 - 16."/>
    <hyperlink ref="A20" location="'3-17_18'!A1" display="3 - 17."/>
    <hyperlink ref="A21" location="'3-17_18'!A1" display="3 - 18."/>
    <hyperlink ref="A22" location="'3-19+g15'!A1" display="3 - 19."/>
    <hyperlink ref="A23" location="'3-20+g16'!A1" display="3 - 20."/>
    <hyperlink ref="A24" location="'3-21+g17'!A1" display="3 - 21."/>
    <hyperlink ref="A25" location="'3-22+g18'!A1" display="3 - 22."/>
    <hyperlink ref="A26" location="'3-23+g19'!A1" display="3 - 23."/>
    <hyperlink ref="A27" location="'3-24+g20'!A1" display="3 - 24."/>
    <hyperlink ref="A28" location="'3-25+g21'!A1" display="3 - 25."/>
    <hyperlink ref="A29" location="'3-26+g22'!A1" display="3 - 26."/>
    <hyperlink ref="A30" location="'3-27_28'!A1" display="3 - 27."/>
    <hyperlink ref="A31" location="'3-27_28'!A1" display="3 - 28."/>
    <hyperlink ref="A32" location="'3-29+g23'!A1" display="3 - 29."/>
    <hyperlink ref="A33" location="'3-30'!A1" display="3 - 30."/>
    <hyperlink ref="A34" location="'3-31+g24a25'!A1" display="3 - 31."/>
    <hyperlink ref="A35" location="'3-32_33'!A1" display="3 - 32."/>
    <hyperlink ref="A36" location="'3-32_33'!A1" display="3 - 33."/>
    <hyperlink ref="A37" location="'3-34+g26'!A1" display="3 - 34."/>
    <hyperlink ref="A38" location="'3-35'!A1" display="3 - 35."/>
    <hyperlink ref="A39" location="'3-36'!A1" display="3 - 36."/>
    <hyperlink ref="A40" location="'3-37'!A1" display="3 - 37."/>
    <hyperlink ref="A47" location="'3-1+g1'!A1" display="Graf 3-1"/>
    <hyperlink ref="A48" location="'3-2+g2'!A1" display="Graf 3-2"/>
    <hyperlink ref="A49" location="'3-3+g3'!A1" display="Graf 3-3"/>
    <hyperlink ref="A50" location="'3-4+g4'!A1" display="Graf 3-4"/>
    <hyperlink ref="A53" location="'3-5+g5'!A1" display="Graf 3-5"/>
    <hyperlink ref="A58" location="'3-6+g6'!A1" display="Graf 3-6"/>
    <hyperlink ref="A59" location="'3-7+g7'!A1" display="Graf 3-7"/>
    <hyperlink ref="A60" location="'3-8+g8'!A1" display="Graf 3-8"/>
    <hyperlink ref="A61" location="'3-9+g9'!A1" display="Graf 3-9"/>
    <hyperlink ref="A62" location="'3-10 +g10'!A1" display="Graf 3-10"/>
    <hyperlink ref="A63" location="'3-13+g11'!A1" display="Graf 3-11"/>
    <hyperlink ref="A64" location="'3-14+g12'!A1" display="Graf 3-12"/>
    <hyperlink ref="A65" location="'3-15+g13'!A1" display="Graf 3-13"/>
    <hyperlink ref="A66" location="'3-16+g14'!A1" display="Graf 3-14"/>
    <hyperlink ref="A67" location="'3-19+g15'!A1" display="Graf 3-15"/>
    <hyperlink ref="A41" location="'3-38+g27'!A1" display="3 - 38."/>
    <hyperlink ref="A42" location="'3-39+g28'!A1" display="3 - 39."/>
    <hyperlink ref="A43" location="'3-40+g29'!A1" display="3 - 40."/>
    <hyperlink ref="A44" location="'3-41+g30'!A1" display="3 - 41."/>
    <hyperlink ref="A51" location="'KTG_3-1,2'!A1" display="Kartogram 3-1"/>
    <hyperlink ref="A52" location="'KTG_3-1,2'!A1" display="Kartogram 3-2"/>
    <hyperlink ref="A54" location="'KTG_3-3,4'!A1" display="Kartogram 3-3"/>
    <hyperlink ref="A55" location="'KTG_3-3,4'!A1" display="Kartogram 3-4"/>
    <hyperlink ref="A56" location="'KTG_3-5,6'!A1" display="Kartogram 3-5"/>
    <hyperlink ref="A57" location="'KTG_3-5,6'!A1" display="Kartogram 3-6"/>
    <hyperlink ref="A68" location="'3-20+g16'!A1" display="Graf 3-16"/>
    <hyperlink ref="A77" location="'KTG_3-7,8'!A1" display="Kartogram 3-7"/>
    <hyperlink ref="A78" location="'KTG_3-7,8'!A1" display="Kartogram 3-8"/>
    <hyperlink ref="A10" location="'3-7+g7'!A1" display="3 - 7."/>
    <hyperlink ref="J4" location="'3-1+g1'!A1" display="3 - 1."/>
    <hyperlink ref="J5" location="'3-2+g2'!A1" display="3 - 2."/>
    <hyperlink ref="J6" location="'3-3+g3'!A1" display="3 - 3."/>
    <hyperlink ref="J7" location="'3-4+g4'!A1" display="3 - 4."/>
    <hyperlink ref="J8" location="'3-5+g5'!A1" display="3 - 5."/>
    <hyperlink ref="J9" location="'3-6+g6'!A1" display="3 - 6."/>
    <hyperlink ref="J11" location="'3-8+g8'!A1" display="3 - 8."/>
    <hyperlink ref="J12" location="'3-9+g9'!A1" display="3 - 9."/>
    <hyperlink ref="J13" location="'3-10 +g10'!A1" display="3 - 10."/>
    <hyperlink ref="J14" location="'3-11_12'!A1" display="3 - 11."/>
    <hyperlink ref="J15" location="'3-11_12'!A1" display="3 - 12."/>
    <hyperlink ref="J16" location="'3-13+g11'!A1" display="3 - 13."/>
    <hyperlink ref="J17" location="'3-14+g12'!A1" display="3 - 14."/>
    <hyperlink ref="J18" location="'3-15+g13'!A1" display="3 - 15."/>
    <hyperlink ref="J19" location="'3-16+g14'!A1" display="3 - 16."/>
    <hyperlink ref="J20" location="'3-17_18'!A1" display="3 - 17."/>
    <hyperlink ref="J21" location="'3-17_18'!A1" display="3 - 18."/>
    <hyperlink ref="J22" location="'3-19+g15'!A1" display="3 - 19."/>
    <hyperlink ref="J23" location="'3-20+g16'!A1" display="3 - 20."/>
    <hyperlink ref="J24" location="'3-21+g17'!A1" display="3 - 21."/>
    <hyperlink ref="J25" location="'3-22+g18'!A1" display="3 - 22."/>
    <hyperlink ref="J26" location="'3-23+g19'!A1" display="3 - 23."/>
    <hyperlink ref="J27" location="'3-24+g20'!A1" display="3 - 24."/>
    <hyperlink ref="J28" location="'3-25+g21'!A1" display="3 - 25."/>
    <hyperlink ref="J29" location="'3-26+g22'!A1" display="3 - 26."/>
    <hyperlink ref="J30" location="'3-27_28'!A1" display="3 - 27."/>
    <hyperlink ref="J31" location="'3-27_28'!A1" display="3 - 28."/>
    <hyperlink ref="J32" location="'3-29+g23'!A1" display="3 - 29."/>
    <hyperlink ref="J33" location="'3-30'!A1" display="3 - 30."/>
    <hyperlink ref="J34" location="'3-31+g24a25'!A1" display="3 - 31."/>
    <hyperlink ref="J35" location="'3-32_33'!A1" display="3 - 32."/>
    <hyperlink ref="J36" location="'3-32_33'!A1" display="3 - 33."/>
    <hyperlink ref="J37" location="'3-34+g26'!A1" display="3 - 34."/>
    <hyperlink ref="J38" location="'3-35'!A1" display="3 - 35."/>
    <hyperlink ref="J39" location="'3-36'!A1" display="3 - 36."/>
    <hyperlink ref="J40" location="'3-37'!A1" display="3 - 37."/>
    <hyperlink ref="J41" location="'3-38+g27'!A1" display="3 - 38."/>
    <hyperlink ref="J42" location="'3-39+g28'!A1" display="3 - 39."/>
    <hyperlink ref="J43" location="'3-40+g29'!A1" display="3 - 40."/>
    <hyperlink ref="J44" location="'3-41+g30'!A1" display="3 - 41."/>
    <hyperlink ref="J10" location="'3-7+g7'!A1" display="3 - 7."/>
    <hyperlink ref="A69" location="'3-21+g17'!A1" display="Graf 3-17"/>
    <hyperlink ref="A70" location="'3-22+g18'!A1" display="Graf 3-18"/>
    <hyperlink ref="A71" location="'3-23+g19'!A1" display="Graf 3-19"/>
    <hyperlink ref="A72" location="'3-24+g20'!A1" display="Graf 3-20"/>
    <hyperlink ref="A73" location="'3-25+g21'!A1" display="Graf 3-21"/>
    <hyperlink ref="A74" location="'3-26+g22'!A1" display="Graf 3-22"/>
    <hyperlink ref="A75" location="'3-29+g23'!A1" display="Graf 3-23"/>
    <hyperlink ref="A76" location="'3-31+g24a25'!A1" display="Graf 3-24"/>
    <hyperlink ref="A79" location="'3-31+g24a25'!A1" display="Graf 3-25"/>
    <hyperlink ref="A80" location="'3-34+g26'!A1" display="Graf 3-26"/>
    <hyperlink ref="A81" location="'3-38+g27'!A1" display="Graf 3-27"/>
    <hyperlink ref="A82" location="'3-39+g28'!A1" display="Graf 3-28"/>
    <hyperlink ref="A83" location="'3-40+g29'!A1" display="Graf 3-29"/>
    <hyperlink ref="A84" location="'3-41+g30'!A1" display="Graf 3-30"/>
    <hyperlink ref="J47" location="'3-1+g1'!A1" display="Graf 3-1"/>
    <hyperlink ref="J48" location="'3-2+g2'!A1" display="Graf 3-2"/>
    <hyperlink ref="J49" location="'3-3+g3'!A1" display="Graf 3-3"/>
    <hyperlink ref="J50" location="'3-4+g4'!A1" display="Graf 3-4"/>
    <hyperlink ref="J53" location="'3-5+g5'!A1" display="Graf 3-5"/>
    <hyperlink ref="J58" location="'3-6+g6'!A1" display="Graf 3-6"/>
    <hyperlink ref="J59" location="'3-7+g7'!A1" display="Graf 3-7"/>
    <hyperlink ref="J60" location="'3-8+g8'!A1" display="Graf 3-8"/>
    <hyperlink ref="J61" location="'3-9+g9'!A1" display="Graf 3-9"/>
    <hyperlink ref="J62" location="'3-10 +g10'!A1" display="Graf 3-10"/>
    <hyperlink ref="J63" location="'3-13+g11'!A1" display="Graf 3-11"/>
    <hyperlink ref="J64" location="'3-14+g12'!A1" display="Graf 3-12"/>
    <hyperlink ref="J65" location="'3-15+g13'!A1" display="Graf 3-13"/>
    <hyperlink ref="J66" location="'3-16+g14'!A1" display="Graf 3-14"/>
    <hyperlink ref="J67" location="'3-19+g15'!A1" display="Graf 3-15"/>
    <hyperlink ref="J51" location="'KTG_3-1,2'!A1" display="Kartogram 3-1"/>
    <hyperlink ref="J52" location="'KTG_3-1,2'!A1" display="Kartogram 3-2"/>
    <hyperlink ref="J54" location="'KTG_3-3,4'!A1" display="Kartogram 3-3"/>
    <hyperlink ref="J55" location="'KTG_3-3,4'!A1" display="Kartogram 3-4"/>
    <hyperlink ref="J56" location="'KTG_3-5,6'!A1" display="Kartogram 3-5"/>
    <hyperlink ref="J57" location="'KTG_3-5,6'!A1" display="Kartogram 3-6"/>
    <hyperlink ref="J68" location="'3-20+g16'!A1" display="Graf 3-16"/>
    <hyperlink ref="J77" location="'KTG_3-7,8'!A1" display="Kartogram 3-7"/>
    <hyperlink ref="J78" location="'KTG_3-7,8'!A1" display="Kartogram 3-8"/>
    <hyperlink ref="J69" location="'3-21+g17'!A1" display="Graf 3-17"/>
    <hyperlink ref="J70" location="'3-22+g18'!A1" display="Graf 3-18"/>
    <hyperlink ref="J71" location="'3-23+g19'!A1" display="Graf 3-19"/>
    <hyperlink ref="J72" location="'3-24+g20'!A1" display="Graf 3-20"/>
    <hyperlink ref="J73" location="'3-25+g21'!A1" display="Graf 3-21"/>
    <hyperlink ref="J74" location="'3-26+g22'!A1" display="Graf 3-22"/>
    <hyperlink ref="J75" location="'3-29+g23'!A1" display="Graf 3-23"/>
    <hyperlink ref="J76" location="'3-31+g24a25'!A1" display="Graf 3-24"/>
    <hyperlink ref="J79" location="'3-31+g24a25'!A1" display="Graf 3-25"/>
    <hyperlink ref="J80" location="'3-34+g26'!A1" display="Graf 3-26"/>
    <hyperlink ref="J81" location="'3-38+g27'!A1" display="Graf 3-27"/>
    <hyperlink ref="J82" location="'3-39+g28'!A1" display="Graf 3-28"/>
    <hyperlink ref="J83" location="'3-40+g29'!A1" display="Graf 3-29"/>
    <hyperlink ref="J84" location="'3-41+g30'!A1" display="Graf 3-30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zoomScaleNormal="100" workbookViewId="0"/>
  </sheetViews>
  <sheetFormatPr defaultColWidth="9.140625" defaultRowHeight="12.75" x14ac:dyDescent="0.2"/>
  <cols>
    <col min="1" max="1" width="9.85546875" style="2" customWidth="1"/>
    <col min="2" max="9" width="7.7109375" style="2" customWidth="1"/>
    <col min="10" max="10" width="11.85546875" style="2" customWidth="1"/>
    <col min="11" max="16384" width="9.140625" style="2"/>
  </cols>
  <sheetData>
    <row r="1" spans="1:31" ht="15" customHeight="1" x14ac:dyDescent="0.2">
      <c r="A1" s="1" t="s">
        <v>6</v>
      </c>
      <c r="J1" s="3" t="s">
        <v>0</v>
      </c>
      <c r="L1" s="567" t="s">
        <v>910</v>
      </c>
    </row>
    <row r="2" spans="1:31" ht="9" customHeight="1" x14ac:dyDescent="0.2">
      <c r="J2" s="3"/>
    </row>
    <row r="3" spans="1:31" ht="15" customHeight="1" x14ac:dyDescent="0.2">
      <c r="A3" s="1" t="s">
        <v>60</v>
      </c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</row>
    <row r="4" spans="1:31" ht="16.5" customHeight="1" x14ac:dyDescent="0.2">
      <c r="A4" s="238" t="s">
        <v>811</v>
      </c>
      <c r="B4" s="12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</row>
    <row r="5" spans="1:31" ht="15" customHeight="1" x14ac:dyDescent="0.2">
      <c r="A5" s="5" t="s">
        <v>975</v>
      </c>
      <c r="F5" s="440"/>
      <c r="J5" s="6" t="s">
        <v>976</v>
      </c>
      <c r="L5" s="143"/>
      <c r="M5" s="143"/>
      <c r="N5" s="143"/>
      <c r="O5" s="142"/>
      <c r="P5" s="142"/>
      <c r="Q5" s="143"/>
      <c r="R5" s="142"/>
      <c r="S5" s="142"/>
      <c r="T5" s="143"/>
      <c r="U5" s="143"/>
      <c r="V5" s="142"/>
      <c r="W5" s="142"/>
      <c r="X5" s="143"/>
      <c r="Y5" s="143"/>
      <c r="Z5" s="142"/>
      <c r="AA5" s="142"/>
      <c r="AB5" s="143"/>
      <c r="AC5" s="143"/>
      <c r="AD5" s="142"/>
      <c r="AE5" s="142"/>
    </row>
    <row r="6" spans="1:31" ht="15" customHeight="1" thickBot="1" x14ac:dyDescent="0.25">
      <c r="A6" s="5" t="s">
        <v>798</v>
      </c>
      <c r="J6" s="6" t="s">
        <v>799</v>
      </c>
    </row>
    <row r="7" spans="1:31" ht="14.25" customHeight="1" x14ac:dyDescent="0.2">
      <c r="A7" s="593" t="s">
        <v>462</v>
      </c>
      <c r="B7" s="590" t="s">
        <v>474</v>
      </c>
      <c r="C7" s="578"/>
      <c r="D7" s="578"/>
      <c r="E7" s="578"/>
      <c r="F7" s="578"/>
      <c r="G7" s="578"/>
      <c r="H7" s="578"/>
      <c r="I7" s="610"/>
      <c r="J7" s="581" t="s">
        <v>463</v>
      </c>
    </row>
    <row r="8" spans="1:31" ht="22.5" customHeight="1" thickBot="1" x14ac:dyDescent="0.25">
      <c r="A8" s="577"/>
      <c r="B8" s="17" t="s">
        <v>174</v>
      </c>
      <c r="C8" s="17" t="s">
        <v>13</v>
      </c>
      <c r="D8" s="17" t="s">
        <v>14</v>
      </c>
      <c r="E8" s="17" t="s">
        <v>61</v>
      </c>
      <c r="F8" s="17" t="s">
        <v>15</v>
      </c>
      <c r="G8" s="17" t="s">
        <v>16</v>
      </c>
      <c r="H8" s="461" t="s">
        <v>17</v>
      </c>
      <c r="I8" s="461" t="s">
        <v>18</v>
      </c>
      <c r="J8" s="582"/>
    </row>
    <row r="9" spans="1:31" ht="22.5" customHeight="1" x14ac:dyDescent="0.2">
      <c r="B9" s="585" t="s">
        <v>931</v>
      </c>
      <c r="C9" s="586"/>
      <c r="D9" s="586"/>
      <c r="E9" s="586"/>
      <c r="F9" s="586"/>
      <c r="G9" s="586"/>
      <c r="H9" s="586"/>
      <c r="I9" s="587"/>
      <c r="J9" s="51"/>
      <c r="L9" s="23"/>
      <c r="M9" s="306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15" customHeight="1" x14ac:dyDescent="0.2">
      <c r="A10" s="15" t="s">
        <v>8</v>
      </c>
      <c r="B10" s="43">
        <v>39003</v>
      </c>
      <c r="C10" s="43">
        <v>27985</v>
      </c>
      <c r="D10" s="43">
        <v>22095</v>
      </c>
      <c r="E10" s="43">
        <v>22244</v>
      </c>
      <c r="F10" s="43">
        <v>21917</v>
      </c>
      <c r="G10" s="43">
        <v>21331</v>
      </c>
      <c r="H10" s="43">
        <v>23240.000000000004</v>
      </c>
      <c r="I10" s="43">
        <v>24008</v>
      </c>
      <c r="J10" s="148" t="s">
        <v>183</v>
      </c>
      <c r="L10" s="23"/>
      <c r="M10" s="306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2.75" customHeight="1" x14ac:dyDescent="0.2">
      <c r="A11" s="8" t="s">
        <v>1</v>
      </c>
      <c r="B11" s="27">
        <v>13809</v>
      </c>
      <c r="C11" s="27">
        <v>9138</v>
      </c>
      <c r="D11" s="27">
        <v>7380</v>
      </c>
      <c r="E11" s="27">
        <v>7752</v>
      </c>
      <c r="F11" s="27">
        <v>7401</v>
      </c>
      <c r="G11" s="27">
        <v>7044</v>
      </c>
      <c r="H11" s="27">
        <v>7751</v>
      </c>
      <c r="I11" s="27">
        <v>8088</v>
      </c>
      <c r="J11" s="9" t="s">
        <v>464</v>
      </c>
      <c r="L11" s="310"/>
      <c r="M11" s="89"/>
      <c r="N11" s="310"/>
      <c r="O11" s="89"/>
      <c r="P11" s="89"/>
      <c r="Q11" s="89"/>
      <c r="R11" s="310"/>
      <c r="S11" s="89"/>
      <c r="T11" s="310"/>
      <c r="U11" s="89"/>
      <c r="V11" s="89"/>
      <c r="W11" s="89"/>
      <c r="X11" s="89"/>
      <c r="Y11" s="89"/>
      <c r="Z11" s="89"/>
    </row>
    <row r="12" spans="1:31" ht="12.75" customHeight="1" x14ac:dyDescent="0.2">
      <c r="A12" s="8" t="s">
        <v>2</v>
      </c>
      <c r="B12" s="27">
        <v>25194</v>
      </c>
      <c r="C12" s="27">
        <v>18847</v>
      </c>
      <c r="D12" s="27">
        <v>14715</v>
      </c>
      <c r="E12" s="27">
        <v>14492</v>
      </c>
      <c r="F12" s="27">
        <v>14516</v>
      </c>
      <c r="G12" s="27">
        <v>14287</v>
      </c>
      <c r="H12" s="27">
        <v>15489</v>
      </c>
      <c r="I12" s="27">
        <v>15920</v>
      </c>
      <c r="J12" s="86" t="s">
        <v>465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</row>
    <row r="13" spans="1:31" ht="12.75" customHeight="1" x14ac:dyDescent="0.2">
      <c r="A13" s="8" t="s">
        <v>133</v>
      </c>
      <c r="B13" s="46">
        <f>B11/B10</f>
        <v>0.35404968848550111</v>
      </c>
      <c r="C13" s="46">
        <f t="shared" ref="C13:I13" si="0">C11/C10</f>
        <v>0.32653207075218865</v>
      </c>
      <c r="D13" s="46">
        <f t="shared" si="0"/>
        <v>0.33401221995926678</v>
      </c>
      <c r="E13" s="46">
        <f>E11/E10</f>
        <v>0.34849847149793201</v>
      </c>
      <c r="F13" s="46">
        <f t="shared" si="0"/>
        <v>0.33768307706346673</v>
      </c>
      <c r="G13" s="46">
        <f t="shared" si="0"/>
        <v>0.33022361820824153</v>
      </c>
      <c r="H13" s="46">
        <f t="shared" si="0"/>
        <v>0.33351979345955246</v>
      </c>
      <c r="I13" s="46">
        <f t="shared" si="0"/>
        <v>0.33688770409863378</v>
      </c>
      <c r="J13" s="9" t="s">
        <v>466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</row>
    <row r="14" spans="1:31" ht="23.25" customHeight="1" x14ac:dyDescent="0.2">
      <c r="B14" s="585" t="s">
        <v>932</v>
      </c>
      <c r="C14" s="586"/>
      <c r="D14" s="586"/>
      <c r="E14" s="586"/>
      <c r="F14" s="586"/>
      <c r="G14" s="586"/>
      <c r="H14" s="586"/>
      <c r="I14" s="587"/>
      <c r="J14" s="162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/>
      <c r="AA14"/>
      <c r="AB14"/>
    </row>
    <row r="15" spans="1:31" ht="15" customHeight="1" x14ac:dyDescent="0.2">
      <c r="A15" s="15" t="s">
        <v>8</v>
      </c>
      <c r="B15" s="43">
        <v>54558</v>
      </c>
      <c r="C15" s="43">
        <v>46478</v>
      </c>
      <c r="D15" s="43">
        <v>32427</v>
      </c>
      <c r="E15" s="43">
        <v>17637</v>
      </c>
      <c r="F15" s="43">
        <v>32650.999999999996</v>
      </c>
      <c r="G15" s="43">
        <v>33885.000000000007</v>
      </c>
      <c r="H15" s="43">
        <v>36456</v>
      </c>
      <c r="I15" s="43">
        <v>40699</v>
      </c>
      <c r="J15" s="148" t="s">
        <v>183</v>
      </c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611"/>
      <c r="AA15" s="611"/>
      <c r="AB15" s="611"/>
    </row>
    <row r="16" spans="1:31" x14ac:dyDescent="0.2">
      <c r="A16" s="8" t="s">
        <v>1</v>
      </c>
      <c r="B16" s="27">
        <v>29942</v>
      </c>
      <c r="C16" s="27">
        <v>24857</v>
      </c>
      <c r="D16" s="27">
        <v>17557</v>
      </c>
      <c r="E16" s="27">
        <v>14917</v>
      </c>
      <c r="F16" s="27">
        <v>17308</v>
      </c>
      <c r="G16" s="27">
        <v>17885</v>
      </c>
      <c r="H16" s="27">
        <v>19074</v>
      </c>
      <c r="I16" s="27">
        <v>21721</v>
      </c>
      <c r="J16" s="9" t="s">
        <v>464</v>
      </c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611"/>
      <c r="AA16" s="611"/>
      <c r="AB16" s="611"/>
    </row>
    <row r="17" spans="1:28" ht="12.75" customHeight="1" x14ac:dyDescent="0.2">
      <c r="A17" s="8" t="s">
        <v>2</v>
      </c>
      <c r="B17" s="27">
        <v>24616</v>
      </c>
      <c r="C17" s="27">
        <v>21621</v>
      </c>
      <c r="D17" s="27">
        <v>14870</v>
      </c>
      <c r="E17" s="27">
        <f>E15-E16</f>
        <v>2720</v>
      </c>
      <c r="F17" s="27">
        <v>15343</v>
      </c>
      <c r="G17" s="27">
        <v>16000</v>
      </c>
      <c r="H17" s="27">
        <v>17382</v>
      </c>
      <c r="I17" s="27">
        <f>I15-I16</f>
        <v>18978</v>
      </c>
      <c r="J17" s="86" t="s">
        <v>465</v>
      </c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611"/>
      <c r="AA17" s="611"/>
      <c r="AB17" s="611"/>
    </row>
    <row r="18" spans="1:28" ht="12.75" customHeight="1" x14ac:dyDescent="0.2">
      <c r="A18" s="8" t="s">
        <v>133</v>
      </c>
      <c r="B18" s="46">
        <f>B16/B15</f>
        <v>0.5488104402654056</v>
      </c>
      <c r="C18" s="46">
        <f t="shared" ref="C18:I18" si="1">C16/C15</f>
        <v>0.53481216919833041</v>
      </c>
      <c r="D18" s="46">
        <f t="shared" si="1"/>
        <v>0.54143152311345488</v>
      </c>
      <c r="E18" s="46">
        <f>E16/E15</f>
        <v>0.84577876056018597</v>
      </c>
      <c r="F18" s="46">
        <f t="shared" si="1"/>
        <v>0.53009096199197581</v>
      </c>
      <c r="G18" s="46">
        <f t="shared" si="1"/>
        <v>0.52781466725689818</v>
      </c>
      <c r="H18" s="46">
        <f t="shared" si="1"/>
        <v>0.5232060566161949</v>
      </c>
      <c r="I18" s="46">
        <f t="shared" si="1"/>
        <v>0.53369861667362839</v>
      </c>
      <c r="J18" s="9" t="s">
        <v>466</v>
      </c>
      <c r="L18" s="327"/>
      <c r="M18" s="327"/>
      <c r="N18" s="327"/>
      <c r="O18" s="327"/>
      <c r="P18" s="325"/>
      <c r="Q18" s="325"/>
      <c r="R18" s="325"/>
      <c r="S18" s="325"/>
      <c r="T18" s="325"/>
      <c r="U18" s="325"/>
      <c r="V18" s="325"/>
      <c r="W18" s="325"/>
      <c r="X18" s="327"/>
      <c r="Y18" s="327"/>
      <c r="Z18" s="611"/>
      <c r="AA18" s="611"/>
      <c r="AB18" s="611"/>
    </row>
    <row r="19" spans="1:28" ht="36.75" customHeight="1" x14ac:dyDescent="0.2">
      <c r="B19" s="585" t="s">
        <v>933</v>
      </c>
      <c r="C19" s="586"/>
      <c r="D19" s="586"/>
      <c r="E19" s="586"/>
      <c r="F19" s="586"/>
      <c r="G19" s="586"/>
      <c r="H19" s="586"/>
      <c r="I19" s="587"/>
      <c r="J19" s="162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/>
      <c r="AA19"/>
      <c r="AB19"/>
    </row>
    <row r="20" spans="1:28" ht="15" customHeight="1" x14ac:dyDescent="0.2">
      <c r="A20" s="15" t="s">
        <v>8</v>
      </c>
      <c r="B20" s="43">
        <v>24160</v>
      </c>
      <c r="C20" s="43">
        <v>24009.999999999996</v>
      </c>
      <c r="D20" s="43">
        <v>20279</v>
      </c>
      <c r="E20" s="43">
        <v>20466</v>
      </c>
      <c r="F20" s="43">
        <v>20347</v>
      </c>
      <c r="G20" s="43">
        <v>21037.999999999996</v>
      </c>
      <c r="H20" s="43">
        <v>21274</v>
      </c>
      <c r="I20" s="441">
        <v>21360</v>
      </c>
      <c r="J20" s="148" t="s">
        <v>183</v>
      </c>
      <c r="L20" s="326"/>
      <c r="M20" s="327"/>
      <c r="N20" s="326"/>
      <c r="O20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23"/>
      <c r="AA20" s="23"/>
      <c r="AB20" s="23"/>
    </row>
    <row r="21" spans="1:28" ht="12.75" customHeight="1" x14ac:dyDescent="0.2">
      <c r="A21" s="8" t="s">
        <v>1</v>
      </c>
      <c r="B21" s="27">
        <v>14979</v>
      </c>
      <c r="C21" s="27">
        <v>14484</v>
      </c>
      <c r="D21" s="27">
        <v>12104</v>
      </c>
      <c r="E21" s="27">
        <v>12296</v>
      </c>
      <c r="F21" s="27">
        <v>11952</v>
      </c>
      <c r="G21" s="27">
        <v>12447</v>
      </c>
      <c r="H21" s="27">
        <v>12569</v>
      </c>
      <c r="I21" s="27">
        <v>12656</v>
      </c>
      <c r="J21" s="9" t="s">
        <v>464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</row>
    <row r="22" spans="1:28" ht="12.75" customHeight="1" x14ac:dyDescent="0.2">
      <c r="A22" s="8" t="s">
        <v>2</v>
      </c>
      <c r="B22" s="27">
        <v>9181</v>
      </c>
      <c r="C22" s="27">
        <v>9526</v>
      </c>
      <c r="D22" s="27">
        <v>8175.0000000000009</v>
      </c>
      <c r="E22" s="27">
        <v>8170</v>
      </c>
      <c r="F22" s="27">
        <v>8395</v>
      </c>
      <c r="G22" s="27">
        <v>8591</v>
      </c>
      <c r="H22" s="27">
        <v>8705</v>
      </c>
      <c r="I22" s="27">
        <v>8704</v>
      </c>
      <c r="J22" s="86" t="s">
        <v>465</v>
      </c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</row>
    <row r="23" spans="1:28" ht="12.75" customHeight="1" x14ac:dyDescent="0.2">
      <c r="A23" s="8" t="s">
        <v>133</v>
      </c>
      <c r="B23" s="46">
        <f>B21/B20</f>
        <v>0.61999172185430462</v>
      </c>
      <c r="C23" s="46">
        <f t="shared" ref="C23:I23" si="2">C21/C20</f>
        <v>0.60324864639733455</v>
      </c>
      <c r="D23" s="46">
        <f t="shared" si="2"/>
        <v>0.59687361309729281</v>
      </c>
      <c r="E23" s="46">
        <f>E21/E20</f>
        <v>0.60080132903351902</v>
      </c>
      <c r="F23" s="46">
        <f t="shared" si="2"/>
        <v>0.58740846316410278</v>
      </c>
      <c r="G23" s="46">
        <f t="shared" si="2"/>
        <v>0.59164369236619463</v>
      </c>
      <c r="H23" s="46">
        <f t="shared" si="2"/>
        <v>0.59081507943969169</v>
      </c>
      <c r="I23" s="46">
        <f t="shared" si="2"/>
        <v>0.59250936329588011</v>
      </c>
      <c r="J23" s="9" t="s">
        <v>466</v>
      </c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</row>
    <row r="24" spans="1:28" ht="21.75" customHeight="1" x14ac:dyDescent="0.2">
      <c r="B24" s="585" t="s">
        <v>803</v>
      </c>
      <c r="C24" s="586"/>
      <c r="D24" s="586"/>
      <c r="E24" s="586"/>
      <c r="F24" s="586"/>
      <c r="G24" s="586"/>
      <c r="H24" s="586"/>
      <c r="I24" s="587"/>
      <c r="J24" s="162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8" ht="15" customHeight="1" x14ac:dyDescent="0.2">
      <c r="A25" s="15" t="s">
        <v>8</v>
      </c>
      <c r="B25" s="43">
        <v>14182</v>
      </c>
      <c r="C25" s="43">
        <v>7739</v>
      </c>
      <c r="D25" s="43">
        <v>2939</v>
      </c>
      <c r="E25" s="43">
        <v>2724</v>
      </c>
      <c r="F25" s="43">
        <v>2522.9999999999995</v>
      </c>
      <c r="G25" s="43">
        <v>2577</v>
      </c>
      <c r="H25" s="43">
        <v>2799</v>
      </c>
      <c r="I25" s="43">
        <v>3350</v>
      </c>
      <c r="J25" s="148" t="s">
        <v>183</v>
      </c>
      <c r="L25" s="23"/>
      <c r="M25" s="89"/>
      <c r="N25" s="23"/>
      <c r="O25" s="23"/>
      <c r="P25" s="89"/>
      <c r="Q25" s="89"/>
      <c r="R25" s="89"/>
      <c r="S25" s="89"/>
      <c r="T25" s="89"/>
      <c r="U25" s="89"/>
      <c r="V25" s="89"/>
      <c r="W25" s="89"/>
      <c r="X25" s="89"/>
      <c r="Y25" s="89"/>
    </row>
    <row r="26" spans="1:28" ht="12.75" customHeight="1" x14ac:dyDescent="0.2">
      <c r="A26" s="8" t="s">
        <v>1</v>
      </c>
      <c r="B26" s="27">
        <v>6192</v>
      </c>
      <c r="C26" s="27">
        <v>3517</v>
      </c>
      <c r="D26" s="27">
        <v>1269</v>
      </c>
      <c r="E26" s="27">
        <v>1124</v>
      </c>
      <c r="F26" s="27">
        <v>1010.9999999999999</v>
      </c>
      <c r="G26" s="27">
        <v>1111</v>
      </c>
      <c r="H26" s="27">
        <v>1152</v>
      </c>
      <c r="I26" s="27">
        <v>1407</v>
      </c>
      <c r="J26" s="9" t="s">
        <v>464</v>
      </c>
      <c r="L26" s="89"/>
      <c r="M26" s="89"/>
      <c r="N26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</row>
    <row r="27" spans="1:28" ht="12.75" customHeight="1" x14ac:dyDescent="0.2">
      <c r="A27" s="8" t="s">
        <v>2</v>
      </c>
      <c r="B27" s="27">
        <v>7990</v>
      </c>
      <c r="C27" s="27">
        <v>4222</v>
      </c>
      <c r="D27" s="27">
        <v>1670</v>
      </c>
      <c r="E27" s="27">
        <v>1600</v>
      </c>
      <c r="F27" s="27">
        <v>1512</v>
      </c>
      <c r="G27" s="27">
        <v>1466</v>
      </c>
      <c r="H27" s="27">
        <v>1647</v>
      </c>
      <c r="I27" s="27">
        <v>1943</v>
      </c>
      <c r="J27" s="86" t="s">
        <v>465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8" ht="12.75" customHeight="1" x14ac:dyDescent="0.2">
      <c r="A28" s="8" t="s">
        <v>133</v>
      </c>
      <c r="B28" s="46">
        <f>B26/B25</f>
        <v>0.43660978705401216</v>
      </c>
      <c r="C28" s="46">
        <f t="shared" ref="C28:I28" si="3">C26/C25</f>
        <v>0.45445147951931775</v>
      </c>
      <c r="D28" s="46">
        <f t="shared" si="3"/>
        <v>0.43177951684246341</v>
      </c>
      <c r="E28" s="46">
        <f>E26/E25</f>
        <v>0.41262848751835535</v>
      </c>
      <c r="F28" s="46">
        <f t="shared" si="3"/>
        <v>0.40071343638525569</v>
      </c>
      <c r="G28" s="46">
        <f t="shared" si="3"/>
        <v>0.43112145906092353</v>
      </c>
      <c r="H28" s="46">
        <f t="shared" si="3"/>
        <v>0.41157556270096463</v>
      </c>
      <c r="I28" s="46">
        <f t="shared" si="3"/>
        <v>0.42</v>
      </c>
      <c r="J28" s="9" t="s">
        <v>466</v>
      </c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</row>
    <row r="29" spans="1:28" ht="7.5" customHeight="1" x14ac:dyDescent="0.2">
      <c r="A29" s="45"/>
      <c r="B29" s="48"/>
      <c r="C29" s="48"/>
      <c r="D29" s="48"/>
      <c r="E29" s="48"/>
      <c r="F29" s="48"/>
      <c r="G29" s="48"/>
      <c r="H29" s="48"/>
      <c r="I29" s="48"/>
      <c r="J29" s="45"/>
    </row>
    <row r="30" spans="1:28" ht="12.75" customHeight="1" x14ac:dyDescent="0.2">
      <c r="A30" s="609" t="s">
        <v>403</v>
      </c>
      <c r="B30" s="609"/>
      <c r="C30" s="609"/>
      <c r="D30" s="609"/>
      <c r="E30" s="609"/>
      <c r="F30" s="609"/>
      <c r="G30" s="609"/>
      <c r="H30" s="609"/>
      <c r="I30" s="609"/>
      <c r="J30" s="609"/>
    </row>
    <row r="31" spans="1:28" ht="12.75" customHeight="1" x14ac:dyDescent="0.2">
      <c r="A31" s="584" t="s">
        <v>804</v>
      </c>
      <c r="B31" s="584"/>
      <c r="C31" s="584"/>
      <c r="D31" s="584"/>
      <c r="E31" s="584"/>
      <c r="F31" s="584"/>
      <c r="G31" s="584"/>
      <c r="H31" s="584"/>
      <c r="I31" s="584"/>
      <c r="J31" s="584"/>
    </row>
    <row r="32" spans="1:28" ht="5.25" customHeight="1" x14ac:dyDescent="0.2">
      <c r="A32" s="534"/>
      <c r="B32" s="534"/>
      <c r="C32" s="534"/>
      <c r="D32" s="534"/>
      <c r="E32" s="534"/>
      <c r="F32" s="534"/>
      <c r="G32" s="534"/>
      <c r="H32" s="534"/>
      <c r="I32" s="534"/>
      <c r="J32" s="534"/>
    </row>
    <row r="33" spans="1:10" ht="15" customHeight="1" x14ac:dyDescent="0.2">
      <c r="A33" s="583" t="s">
        <v>518</v>
      </c>
      <c r="B33" s="583"/>
      <c r="C33" s="583"/>
      <c r="D33" s="583"/>
      <c r="E33" s="432"/>
      <c r="F33" s="583" t="s">
        <v>519</v>
      </c>
      <c r="G33" s="583"/>
      <c r="H33" s="583"/>
      <c r="I33" s="583"/>
      <c r="J33" s="583"/>
    </row>
  </sheetData>
  <mergeCells count="15">
    <mergeCell ref="A33:D33"/>
    <mergeCell ref="F33:J33"/>
    <mergeCell ref="B24:I24"/>
    <mergeCell ref="Z15:AB15"/>
    <mergeCell ref="Z16:Z18"/>
    <mergeCell ref="AA16:AA18"/>
    <mergeCell ref="AB16:AB18"/>
    <mergeCell ref="A7:A8"/>
    <mergeCell ref="J7:J8"/>
    <mergeCell ref="B19:I19"/>
    <mergeCell ref="A30:J30"/>
    <mergeCell ref="A31:J31"/>
    <mergeCell ref="B7:I7"/>
    <mergeCell ref="B9:I9"/>
    <mergeCell ref="B14:I14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zoomScaleNormal="100" workbookViewId="0"/>
  </sheetViews>
  <sheetFormatPr defaultColWidth="9.140625" defaultRowHeight="12.75" x14ac:dyDescent="0.2"/>
  <cols>
    <col min="1" max="1" width="20" style="2" customWidth="1"/>
    <col min="2" max="7" width="7.7109375" style="2" customWidth="1"/>
    <col min="8" max="8" width="20" style="2" customWidth="1"/>
    <col min="9" max="21" width="9.140625" style="2"/>
    <col min="22" max="22" width="22.5703125" style="2" customWidth="1"/>
    <col min="23" max="16384" width="9.140625" style="2"/>
  </cols>
  <sheetData>
    <row r="1" spans="1:23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23" ht="9" customHeight="1" x14ac:dyDescent="0.2">
      <c r="B2" s="1"/>
      <c r="C2" s="1"/>
      <c r="H2" s="3"/>
    </row>
    <row r="3" spans="1:23" ht="15" customHeight="1" x14ac:dyDescent="0.2">
      <c r="A3" s="1" t="s">
        <v>1249</v>
      </c>
      <c r="B3" s="1"/>
      <c r="C3" s="1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</row>
    <row r="4" spans="1:23" ht="15" customHeight="1" x14ac:dyDescent="0.2">
      <c r="A4" s="11" t="s">
        <v>1250</v>
      </c>
      <c r="B4" s="11"/>
      <c r="C4" s="11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</row>
    <row r="5" spans="1:23" ht="15" customHeight="1" x14ac:dyDescent="0.2">
      <c r="A5" s="5" t="s">
        <v>977</v>
      </c>
      <c r="B5" s="5"/>
      <c r="H5" s="6" t="s">
        <v>978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</row>
    <row r="6" spans="1:23" ht="15" customHeight="1" thickBot="1" x14ac:dyDescent="0.25">
      <c r="A6" s="5" t="s">
        <v>798</v>
      </c>
      <c r="B6" s="5"/>
      <c r="C6" s="5"/>
      <c r="H6" s="6" t="s">
        <v>799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</row>
    <row r="7" spans="1:23" ht="15" customHeight="1" x14ac:dyDescent="0.2">
      <c r="A7" s="576" t="s">
        <v>507</v>
      </c>
      <c r="B7" s="612" t="s">
        <v>14</v>
      </c>
      <c r="C7" s="612" t="s">
        <v>16</v>
      </c>
      <c r="D7" s="612" t="s">
        <v>17</v>
      </c>
      <c r="E7" s="612" t="s">
        <v>18</v>
      </c>
      <c r="F7" s="621" t="s">
        <v>993</v>
      </c>
      <c r="G7" s="622"/>
      <c r="H7" s="614" t="s">
        <v>201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</row>
    <row r="8" spans="1:23" ht="23.25" customHeight="1" thickBot="1" x14ac:dyDescent="0.25">
      <c r="A8" s="620"/>
      <c r="B8" s="613"/>
      <c r="C8" s="613"/>
      <c r="D8" s="613"/>
      <c r="E8" s="613"/>
      <c r="F8" s="321" t="s">
        <v>612</v>
      </c>
      <c r="G8" s="298" t="s">
        <v>93</v>
      </c>
      <c r="H8" s="615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</row>
    <row r="9" spans="1:23" ht="15" customHeight="1" x14ac:dyDescent="0.2">
      <c r="A9" s="89"/>
      <c r="B9" s="616" t="s">
        <v>503</v>
      </c>
      <c r="C9" s="617"/>
      <c r="D9" s="617"/>
      <c r="E9" s="617"/>
      <c r="F9" s="617"/>
      <c r="G9" s="618"/>
      <c r="H9" s="51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</row>
    <row r="10" spans="1:23" ht="13.5" customHeight="1" x14ac:dyDescent="0.2">
      <c r="A10" s="104" t="s">
        <v>8</v>
      </c>
      <c r="B10" s="243">
        <v>31799</v>
      </c>
      <c r="C10" s="243">
        <v>29599</v>
      </c>
      <c r="D10" s="243">
        <v>30590</v>
      </c>
      <c r="E10" s="243">
        <v>31472</v>
      </c>
      <c r="F10" s="329">
        <v>31847</v>
      </c>
      <c r="G10" s="244">
        <v>100</v>
      </c>
      <c r="H10" s="67" t="s">
        <v>183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402"/>
      <c r="V10" s="402"/>
      <c r="W10" s="89"/>
    </row>
    <row r="11" spans="1:23" ht="13.5" customHeight="1" x14ac:dyDescent="0.2">
      <c r="A11" s="8" t="s">
        <v>346</v>
      </c>
      <c r="B11" s="236">
        <v>9863</v>
      </c>
      <c r="C11" s="236">
        <v>7819</v>
      </c>
      <c r="D11" s="236">
        <v>7736</v>
      </c>
      <c r="E11" s="236">
        <v>7778</v>
      </c>
      <c r="F11" s="330">
        <v>7353</v>
      </c>
      <c r="G11" s="245">
        <f>F11/F$10*100</f>
        <v>23.088516971771281</v>
      </c>
      <c r="H11" s="9" t="s">
        <v>617</v>
      </c>
      <c r="I11" s="554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402"/>
      <c r="V11" s="402"/>
      <c r="W11" s="89"/>
    </row>
    <row r="12" spans="1:23" ht="13.5" customHeight="1" x14ac:dyDescent="0.2">
      <c r="A12" s="8" t="s">
        <v>111</v>
      </c>
      <c r="B12" s="236">
        <v>5540</v>
      </c>
      <c r="C12" s="236">
        <v>5281</v>
      </c>
      <c r="D12" s="236">
        <v>5396</v>
      </c>
      <c r="E12" s="236">
        <v>5711</v>
      </c>
      <c r="F12" s="330">
        <v>6016</v>
      </c>
      <c r="G12" s="245">
        <f t="shared" ref="G12:G20" si="0">F12/F$10*100</f>
        <v>18.890319339341225</v>
      </c>
      <c r="H12" s="9" t="s">
        <v>618</v>
      </c>
      <c r="I12" s="554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402"/>
      <c r="V12" s="402"/>
      <c r="W12" s="89"/>
    </row>
    <row r="13" spans="1:23" ht="13.5" customHeight="1" x14ac:dyDescent="0.2">
      <c r="A13" s="63" t="s">
        <v>167</v>
      </c>
      <c r="B13" s="236">
        <v>3960</v>
      </c>
      <c r="C13" s="236">
        <v>4089</v>
      </c>
      <c r="D13" s="236">
        <v>4183</v>
      </c>
      <c r="E13" s="236">
        <v>4357</v>
      </c>
      <c r="F13" s="330">
        <v>4500</v>
      </c>
      <c r="G13" s="245">
        <f t="shared" si="0"/>
        <v>14.130059346249254</v>
      </c>
      <c r="H13" s="9" t="s">
        <v>254</v>
      </c>
      <c r="I13" s="554"/>
      <c r="J13" s="89"/>
      <c r="K13" s="89"/>
      <c r="L13" s="89"/>
      <c r="M13" s="89"/>
      <c r="N13" s="89"/>
      <c r="O13" s="89"/>
      <c r="P13" s="89"/>
      <c r="Q13" s="89"/>
      <c r="R13" s="89"/>
      <c r="S13" s="393"/>
      <c r="T13" s="89"/>
      <c r="U13" s="402"/>
      <c r="V13" s="402"/>
      <c r="W13" s="89"/>
    </row>
    <row r="14" spans="1:23" ht="13.5" customHeight="1" x14ac:dyDescent="0.2">
      <c r="A14" s="8" t="s">
        <v>112</v>
      </c>
      <c r="B14" s="236">
        <v>2194</v>
      </c>
      <c r="C14" s="236">
        <v>1664</v>
      </c>
      <c r="D14" s="236">
        <v>1782</v>
      </c>
      <c r="E14" s="236">
        <v>1836</v>
      </c>
      <c r="F14" s="330">
        <v>1872</v>
      </c>
      <c r="G14" s="245">
        <f t="shared" si="0"/>
        <v>5.8781046880396897</v>
      </c>
      <c r="H14" s="9" t="s">
        <v>255</v>
      </c>
      <c r="I14" s="554"/>
      <c r="J14" s="89"/>
      <c r="K14" s="89"/>
      <c r="L14" s="89"/>
      <c r="M14" s="89"/>
      <c r="N14" s="89"/>
      <c r="O14" s="89"/>
      <c r="P14" s="89"/>
      <c r="Q14" s="89"/>
      <c r="R14" s="89"/>
      <c r="S14" s="393"/>
      <c r="T14" s="89"/>
      <c r="U14" s="402"/>
      <c r="V14" s="402"/>
      <c r="W14" s="89"/>
    </row>
    <row r="15" spans="1:23" ht="22.5" customHeight="1" x14ac:dyDescent="0.2">
      <c r="A15" s="63" t="s">
        <v>502</v>
      </c>
      <c r="B15" s="236">
        <v>1383</v>
      </c>
      <c r="C15" s="236">
        <v>1536</v>
      </c>
      <c r="D15" s="236">
        <v>1574</v>
      </c>
      <c r="E15" s="236">
        <v>1653</v>
      </c>
      <c r="F15" s="330">
        <v>1693</v>
      </c>
      <c r="G15" s="245">
        <f t="shared" si="0"/>
        <v>5.316042327377775</v>
      </c>
      <c r="H15" s="102" t="s">
        <v>619</v>
      </c>
      <c r="I15" s="554"/>
      <c r="J15" s="89"/>
      <c r="K15" s="89"/>
      <c r="L15" s="89"/>
      <c r="M15" s="89"/>
      <c r="N15" s="89"/>
      <c r="O15" s="89"/>
      <c r="P15" s="89"/>
      <c r="Q15" s="89"/>
      <c r="R15" s="89"/>
      <c r="S15" s="393"/>
      <c r="T15" s="89"/>
      <c r="U15" s="402"/>
      <c r="V15" s="402"/>
      <c r="W15" s="89"/>
    </row>
    <row r="16" spans="1:23" ht="13.5" customHeight="1" x14ac:dyDescent="0.2">
      <c r="A16" s="63" t="s">
        <v>170</v>
      </c>
      <c r="B16" s="236">
        <v>1025</v>
      </c>
      <c r="C16" s="236">
        <v>1259</v>
      </c>
      <c r="D16" s="236">
        <v>1405</v>
      </c>
      <c r="E16" s="236">
        <v>1436</v>
      </c>
      <c r="F16" s="330">
        <v>1509</v>
      </c>
      <c r="G16" s="245">
        <f t="shared" si="0"/>
        <v>4.7382799007755834</v>
      </c>
      <c r="H16" s="9" t="s">
        <v>257</v>
      </c>
      <c r="I16" s="554"/>
      <c r="J16" s="89"/>
      <c r="K16" s="89"/>
      <c r="L16" s="89"/>
      <c r="M16" s="89"/>
      <c r="N16" s="89"/>
      <c r="O16" s="89"/>
      <c r="P16" s="89"/>
      <c r="Q16" s="89"/>
      <c r="R16" s="89"/>
      <c r="S16" s="393"/>
      <c r="T16" s="89"/>
      <c r="U16" s="402"/>
      <c r="V16" s="402"/>
      <c r="W16" s="89"/>
    </row>
    <row r="17" spans="1:23" ht="13.5" customHeight="1" x14ac:dyDescent="0.2">
      <c r="A17" s="63" t="s">
        <v>168</v>
      </c>
      <c r="B17" s="236">
        <v>1442</v>
      </c>
      <c r="C17" s="236">
        <v>1381</v>
      </c>
      <c r="D17" s="236">
        <v>1393</v>
      </c>
      <c r="E17" s="236">
        <v>1462</v>
      </c>
      <c r="F17" s="330">
        <v>1505</v>
      </c>
      <c r="G17" s="245">
        <f t="shared" si="0"/>
        <v>4.7257198480233615</v>
      </c>
      <c r="H17" s="9" t="s">
        <v>256</v>
      </c>
      <c r="I17" s="554"/>
      <c r="J17" s="89"/>
      <c r="K17" s="89"/>
      <c r="L17" s="89"/>
      <c r="M17" s="89"/>
      <c r="N17" s="89"/>
      <c r="O17" s="89"/>
      <c r="P17" s="89"/>
      <c r="Q17" s="89"/>
      <c r="R17" s="89"/>
      <c r="S17" s="393"/>
      <c r="T17" s="89"/>
      <c r="U17" s="402"/>
      <c r="V17" s="402"/>
      <c r="W17" s="89"/>
    </row>
    <row r="18" spans="1:23" ht="13.5" customHeight="1" x14ac:dyDescent="0.2">
      <c r="A18" s="63" t="s">
        <v>169</v>
      </c>
      <c r="B18" s="236">
        <v>910</v>
      </c>
      <c r="C18" s="236">
        <v>855</v>
      </c>
      <c r="D18" s="236">
        <v>892</v>
      </c>
      <c r="E18" s="236">
        <v>921</v>
      </c>
      <c r="F18" s="330">
        <v>966</v>
      </c>
      <c r="G18" s="245">
        <f t="shared" si="0"/>
        <v>3.0332527396615063</v>
      </c>
      <c r="H18" s="102" t="s">
        <v>258</v>
      </c>
      <c r="I18" s="554"/>
      <c r="J18" s="89"/>
      <c r="K18" s="89"/>
      <c r="L18" s="89"/>
      <c r="M18" s="89"/>
      <c r="N18" s="89"/>
      <c r="O18" s="89"/>
      <c r="P18" s="89"/>
      <c r="Q18" s="89"/>
      <c r="R18" s="89"/>
      <c r="S18" s="393"/>
      <c r="T18" s="89"/>
      <c r="U18" s="402"/>
      <c r="V18" s="402"/>
      <c r="W18" s="89"/>
    </row>
    <row r="19" spans="1:23" ht="13.5" customHeight="1" x14ac:dyDescent="0.2">
      <c r="A19" s="8" t="s">
        <v>194</v>
      </c>
      <c r="B19" s="236">
        <v>381</v>
      </c>
      <c r="C19" s="236">
        <v>530</v>
      </c>
      <c r="D19" s="236">
        <v>680</v>
      </c>
      <c r="E19" s="236">
        <v>662</v>
      </c>
      <c r="F19" s="330">
        <v>786</v>
      </c>
      <c r="G19" s="245">
        <f t="shared" si="0"/>
        <v>2.4680503658115365</v>
      </c>
      <c r="H19" s="9" t="s">
        <v>259</v>
      </c>
      <c r="I19" s="554"/>
      <c r="J19" s="89"/>
      <c r="K19" s="89"/>
      <c r="L19" s="89"/>
      <c r="M19" s="89"/>
      <c r="N19" s="89"/>
      <c r="O19" s="89"/>
      <c r="P19" s="89"/>
      <c r="Q19" s="89"/>
      <c r="R19" s="89"/>
      <c r="S19" s="393"/>
      <c r="T19" s="89"/>
      <c r="U19" s="402"/>
      <c r="V19" s="402"/>
      <c r="W19" s="89"/>
    </row>
    <row r="20" spans="1:23" ht="13.5" customHeight="1" x14ac:dyDescent="0.2">
      <c r="A20" s="8" t="s">
        <v>414</v>
      </c>
      <c r="B20" s="236">
        <v>817</v>
      </c>
      <c r="C20" s="236">
        <v>681</v>
      </c>
      <c r="D20" s="236">
        <v>680</v>
      </c>
      <c r="E20" s="236">
        <v>660</v>
      </c>
      <c r="F20" s="330">
        <v>686</v>
      </c>
      <c r="G20" s="245">
        <f t="shared" si="0"/>
        <v>2.1540490470059974</v>
      </c>
      <c r="H20" s="9" t="s">
        <v>260</v>
      </c>
      <c r="I20" s="554"/>
      <c r="J20" s="89"/>
      <c r="K20" s="89"/>
      <c r="L20" s="89"/>
      <c r="M20" s="89"/>
      <c r="N20" s="89"/>
      <c r="O20" s="89"/>
      <c r="P20" s="89"/>
      <c r="Q20" s="89"/>
      <c r="R20" s="89"/>
      <c r="S20" s="393"/>
      <c r="T20" s="89"/>
      <c r="U20" s="402"/>
      <c r="V20" s="402"/>
      <c r="W20" s="89"/>
    </row>
    <row r="21" spans="1:23" ht="15" customHeight="1" x14ac:dyDescent="0.2">
      <c r="A21" s="89"/>
      <c r="B21" s="619" t="s">
        <v>504</v>
      </c>
      <c r="C21" s="586"/>
      <c r="D21" s="586"/>
      <c r="E21" s="586"/>
      <c r="F21" s="586"/>
      <c r="G21" s="587"/>
      <c r="H21" s="51"/>
      <c r="J21" s="89"/>
      <c r="K21" s="89"/>
      <c r="L21" s="89"/>
      <c r="M21" s="89"/>
      <c r="N21" s="89"/>
      <c r="O21" s="89"/>
      <c r="P21" s="89"/>
      <c r="Q21" s="89"/>
      <c r="R21" s="89"/>
      <c r="S21" s="393"/>
      <c r="T21" s="89"/>
      <c r="U21" s="402"/>
      <c r="V21" s="402"/>
      <c r="W21" s="89"/>
    </row>
    <row r="22" spans="1:23" ht="12.75" customHeight="1" x14ac:dyDescent="0.2">
      <c r="A22" s="104" t="s">
        <v>8</v>
      </c>
      <c r="B22" s="243">
        <v>60042</v>
      </c>
      <c r="C22" s="243">
        <v>56991</v>
      </c>
      <c r="D22" s="243">
        <v>58193</v>
      </c>
      <c r="E22" s="243">
        <v>59169</v>
      </c>
      <c r="F22" s="329">
        <v>59409</v>
      </c>
      <c r="G22" s="244">
        <v>100</v>
      </c>
      <c r="H22" s="67" t="s">
        <v>183</v>
      </c>
      <c r="J22" s="89"/>
      <c r="K22" s="89"/>
      <c r="L22" s="89"/>
      <c r="M22" s="89"/>
      <c r="N22" s="89"/>
      <c r="O22" s="89"/>
      <c r="P22" s="89"/>
      <c r="Q22" s="89"/>
      <c r="R22" s="89"/>
      <c r="S22" s="393"/>
      <c r="T22" s="89"/>
      <c r="U22" s="402"/>
      <c r="V22" s="402"/>
      <c r="W22" s="89"/>
    </row>
    <row r="23" spans="1:23" ht="12.75" customHeight="1" x14ac:dyDescent="0.2">
      <c r="A23" s="8" t="s">
        <v>162</v>
      </c>
      <c r="B23" s="236">
        <v>8057</v>
      </c>
      <c r="C23" s="236">
        <v>7350</v>
      </c>
      <c r="D23" s="236">
        <v>7506</v>
      </c>
      <c r="E23" s="236">
        <v>7768</v>
      </c>
      <c r="F23" s="330">
        <v>8107</v>
      </c>
      <c r="G23" s="245">
        <f>F23/F$22*100</f>
        <v>13.646080560184485</v>
      </c>
      <c r="H23" s="9" t="s">
        <v>261</v>
      </c>
      <c r="I23" s="554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</row>
    <row r="24" spans="1:23" ht="12.75" customHeight="1" x14ac:dyDescent="0.2">
      <c r="A24" s="8" t="s">
        <v>163</v>
      </c>
      <c r="B24" s="236">
        <v>5383</v>
      </c>
      <c r="C24" s="236">
        <v>6091</v>
      </c>
      <c r="D24" s="236">
        <v>6610</v>
      </c>
      <c r="E24" s="236">
        <v>7265</v>
      </c>
      <c r="F24" s="330">
        <v>7410</v>
      </c>
      <c r="G24" s="245">
        <f t="shared" ref="G24:G32" si="1">F24/F$22*100</f>
        <v>12.472857647831137</v>
      </c>
      <c r="H24" s="9" t="s">
        <v>262</v>
      </c>
      <c r="I24" s="554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</row>
    <row r="25" spans="1:23" ht="12.75" customHeight="1" x14ac:dyDescent="0.2">
      <c r="A25" s="63" t="s">
        <v>347</v>
      </c>
      <c r="B25" s="236">
        <v>7625</v>
      </c>
      <c r="C25" s="236">
        <v>6276</v>
      </c>
      <c r="D25" s="236">
        <v>6382</v>
      </c>
      <c r="E25" s="236">
        <v>6257</v>
      </c>
      <c r="F25" s="330">
        <v>5967</v>
      </c>
      <c r="G25" s="245">
        <f t="shared" si="1"/>
        <v>10.04393273746402</v>
      </c>
      <c r="H25" s="9" t="s">
        <v>263</v>
      </c>
      <c r="I25" s="554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</row>
    <row r="26" spans="1:23" ht="12.75" customHeight="1" x14ac:dyDescent="0.2">
      <c r="A26" s="8" t="s">
        <v>113</v>
      </c>
      <c r="B26" s="236">
        <v>3661</v>
      </c>
      <c r="C26" s="236">
        <v>3818</v>
      </c>
      <c r="D26" s="236">
        <v>4050</v>
      </c>
      <c r="E26" s="236">
        <v>4357</v>
      </c>
      <c r="F26" s="330">
        <v>4643</v>
      </c>
      <c r="G26" s="245">
        <f t="shared" si="1"/>
        <v>7.8153141779865001</v>
      </c>
      <c r="H26" s="9" t="s">
        <v>620</v>
      </c>
      <c r="I26" s="554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</row>
    <row r="27" spans="1:23" ht="23.25" customHeight="1" x14ac:dyDescent="0.2">
      <c r="A27" s="63" t="s">
        <v>501</v>
      </c>
      <c r="B27" s="236">
        <v>4432</v>
      </c>
      <c r="C27" s="236">
        <v>4006</v>
      </c>
      <c r="D27" s="236">
        <v>3983</v>
      </c>
      <c r="E27" s="236">
        <v>3915</v>
      </c>
      <c r="F27" s="330">
        <v>3893</v>
      </c>
      <c r="G27" s="245">
        <f t="shared" si="1"/>
        <v>6.5528791933882076</v>
      </c>
      <c r="H27" s="102" t="s">
        <v>500</v>
      </c>
      <c r="I27" s="554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</row>
    <row r="28" spans="1:23" ht="13.5" customHeight="1" x14ac:dyDescent="0.2">
      <c r="A28" s="63" t="s">
        <v>164</v>
      </c>
      <c r="B28" s="236">
        <v>4889</v>
      </c>
      <c r="C28" s="236">
        <v>4559</v>
      </c>
      <c r="D28" s="236">
        <v>4251</v>
      </c>
      <c r="E28" s="236">
        <v>4010</v>
      </c>
      <c r="F28" s="330">
        <v>3690</v>
      </c>
      <c r="G28" s="245">
        <f t="shared" si="1"/>
        <v>6.2111801242236027</v>
      </c>
      <c r="H28" s="9" t="s">
        <v>264</v>
      </c>
      <c r="I28" s="554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</row>
    <row r="29" spans="1:23" ht="12.75" customHeight="1" x14ac:dyDescent="0.2">
      <c r="A29" s="63" t="s">
        <v>166</v>
      </c>
      <c r="B29" s="236">
        <v>3022</v>
      </c>
      <c r="C29" s="236">
        <v>2813</v>
      </c>
      <c r="D29" s="236">
        <v>3062</v>
      </c>
      <c r="E29" s="236">
        <v>3341</v>
      </c>
      <c r="F29" s="330">
        <v>3601</v>
      </c>
      <c r="G29" s="245">
        <f t="shared" si="1"/>
        <v>6.0613711727179389</v>
      </c>
      <c r="H29" s="102" t="s">
        <v>265</v>
      </c>
      <c r="I29" s="554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</row>
    <row r="30" spans="1:23" ht="12.75" customHeight="1" x14ac:dyDescent="0.2">
      <c r="A30" s="63" t="s">
        <v>114</v>
      </c>
      <c r="B30" s="236">
        <v>3777</v>
      </c>
      <c r="C30" s="236">
        <v>4032</v>
      </c>
      <c r="D30" s="236">
        <v>3771</v>
      </c>
      <c r="E30" s="236">
        <v>3165</v>
      </c>
      <c r="F30" s="330">
        <v>2607</v>
      </c>
      <c r="G30" s="245">
        <f t="shared" si="1"/>
        <v>4.3882240064636671</v>
      </c>
      <c r="H30" s="102" t="s">
        <v>621</v>
      </c>
      <c r="I30" s="554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</row>
    <row r="31" spans="1:23" ht="12.75" customHeight="1" x14ac:dyDescent="0.2">
      <c r="A31" s="8" t="s">
        <v>165</v>
      </c>
      <c r="B31" s="236">
        <v>2854</v>
      </c>
      <c r="C31" s="236">
        <v>1907</v>
      </c>
      <c r="D31" s="236">
        <v>1938</v>
      </c>
      <c r="E31" s="236">
        <v>2233</v>
      </c>
      <c r="F31" s="330">
        <v>2442</v>
      </c>
      <c r="G31" s="245">
        <f t="shared" si="1"/>
        <v>4.1104883098520419</v>
      </c>
      <c r="H31" s="9" t="s">
        <v>622</v>
      </c>
      <c r="I31" s="554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</row>
    <row r="32" spans="1:23" ht="12.75" customHeight="1" x14ac:dyDescent="0.2">
      <c r="A32" s="63" t="s">
        <v>184</v>
      </c>
      <c r="B32" s="236">
        <v>1387</v>
      </c>
      <c r="C32" s="236">
        <v>1683</v>
      </c>
      <c r="D32" s="236">
        <v>1800</v>
      </c>
      <c r="E32" s="236">
        <v>1887</v>
      </c>
      <c r="F32" s="330">
        <v>1939</v>
      </c>
      <c r="G32" s="245">
        <f t="shared" si="1"/>
        <v>3.2638152468481207</v>
      </c>
      <c r="H32" s="9" t="s">
        <v>623</v>
      </c>
      <c r="I32" s="554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</row>
    <row r="33" spans="1:8" ht="9" customHeight="1" x14ac:dyDescent="0.2">
      <c r="A33" s="113"/>
      <c r="B33" s="48"/>
      <c r="C33" s="48"/>
      <c r="D33" s="48"/>
      <c r="E33" s="48"/>
      <c r="F33" s="48"/>
      <c r="G33" s="48"/>
      <c r="H33" s="45"/>
    </row>
    <row r="34" spans="1:8" ht="15" customHeight="1" x14ac:dyDescent="0.2">
      <c r="A34" s="583" t="s">
        <v>1038</v>
      </c>
      <c r="B34" s="583"/>
      <c r="C34" s="583"/>
      <c r="D34" s="583"/>
      <c r="E34" s="583"/>
      <c r="F34" s="583"/>
      <c r="G34" s="583"/>
      <c r="H34" s="583"/>
    </row>
    <row r="35" spans="1:8" ht="15" customHeight="1" x14ac:dyDescent="0.2">
      <c r="A35" s="600" t="s">
        <v>1039</v>
      </c>
      <c r="B35" s="600"/>
      <c r="C35" s="600"/>
      <c r="D35" s="600"/>
      <c r="E35" s="600"/>
      <c r="F35" s="600"/>
      <c r="G35" s="600"/>
      <c r="H35" s="600"/>
    </row>
    <row r="36" spans="1:8" ht="6.75" customHeight="1" x14ac:dyDescent="0.2">
      <c r="A36" s="537"/>
      <c r="B36" s="537"/>
      <c r="C36" s="537"/>
      <c r="D36" s="537"/>
      <c r="E36" s="537"/>
      <c r="F36" s="537"/>
      <c r="G36" s="537"/>
      <c r="H36" s="537"/>
    </row>
    <row r="37" spans="1:8" ht="15.75" customHeight="1" x14ac:dyDescent="0.2">
      <c r="A37" s="583" t="s">
        <v>171</v>
      </c>
      <c r="B37" s="583"/>
      <c r="C37" s="583"/>
      <c r="D37" s="583" t="s">
        <v>172</v>
      </c>
      <c r="E37" s="583"/>
      <c r="F37" s="583"/>
      <c r="G37" s="583"/>
      <c r="H37" s="583"/>
    </row>
  </sheetData>
  <mergeCells count="13">
    <mergeCell ref="E7:E8"/>
    <mergeCell ref="A35:H35"/>
    <mergeCell ref="A37:C37"/>
    <mergeCell ref="D37:H37"/>
    <mergeCell ref="H7:H8"/>
    <mergeCell ref="B9:G9"/>
    <mergeCell ref="B21:G21"/>
    <mergeCell ref="A34:H34"/>
    <mergeCell ref="A7:A8"/>
    <mergeCell ref="B7:B8"/>
    <mergeCell ref="C7:C8"/>
    <mergeCell ref="D7:D8"/>
    <mergeCell ref="F7:G7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Normal="100" workbookViewId="0"/>
  </sheetViews>
  <sheetFormatPr defaultColWidth="9.140625" defaultRowHeight="12.75" x14ac:dyDescent="0.2"/>
  <cols>
    <col min="1" max="1" width="20" style="2" customWidth="1"/>
    <col min="2" max="7" width="7.85546875" style="2" customWidth="1"/>
    <col min="8" max="8" width="20" style="2" customWidth="1"/>
    <col min="9" max="16384" width="9.140625" style="2"/>
  </cols>
  <sheetData>
    <row r="1" spans="1:20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20" ht="9" customHeight="1" x14ac:dyDescent="0.2">
      <c r="B2" s="1"/>
      <c r="C2" s="1"/>
      <c r="H2" s="3"/>
    </row>
    <row r="3" spans="1:20" ht="15" customHeight="1" x14ac:dyDescent="0.2">
      <c r="A3" s="1" t="s">
        <v>1247</v>
      </c>
      <c r="B3" s="1"/>
      <c r="C3" s="1"/>
    </row>
    <row r="4" spans="1:20" ht="28.5" customHeight="1" x14ac:dyDescent="0.2">
      <c r="A4" s="596" t="s">
        <v>1248</v>
      </c>
      <c r="B4" s="596"/>
      <c r="C4" s="596"/>
      <c r="D4" s="596"/>
      <c r="E4" s="596"/>
      <c r="F4" s="596"/>
      <c r="G4" s="596"/>
      <c r="H4" s="596"/>
    </row>
    <row r="5" spans="1:20" ht="15" customHeight="1" x14ac:dyDescent="0.2">
      <c r="A5" s="5" t="s">
        <v>977</v>
      </c>
      <c r="B5" s="5"/>
      <c r="C5" s="5"/>
      <c r="H5" s="6" t="s">
        <v>978</v>
      </c>
    </row>
    <row r="6" spans="1:20" ht="15" customHeight="1" thickBot="1" x14ac:dyDescent="0.25">
      <c r="A6" s="5" t="s">
        <v>798</v>
      </c>
      <c r="B6" s="5"/>
      <c r="C6" s="5"/>
      <c r="H6" s="6" t="s">
        <v>799</v>
      </c>
    </row>
    <row r="7" spans="1:20" ht="15" customHeight="1" x14ac:dyDescent="0.2">
      <c r="A7" s="576" t="s">
        <v>507</v>
      </c>
      <c r="B7" s="612" t="s">
        <v>14</v>
      </c>
      <c r="C7" s="612" t="s">
        <v>15</v>
      </c>
      <c r="D7" s="612" t="s">
        <v>16</v>
      </c>
      <c r="E7" s="612" t="s">
        <v>17</v>
      </c>
      <c r="F7" s="623" t="s">
        <v>41</v>
      </c>
      <c r="G7" s="623"/>
      <c r="H7" s="614" t="s">
        <v>201</v>
      </c>
    </row>
    <row r="8" spans="1:20" ht="23.25" customHeight="1" thickBot="1" x14ac:dyDescent="0.25">
      <c r="A8" s="620"/>
      <c r="B8" s="613"/>
      <c r="C8" s="613"/>
      <c r="D8" s="613"/>
      <c r="E8" s="613"/>
      <c r="F8" s="298" t="s">
        <v>612</v>
      </c>
      <c r="G8" s="298" t="s">
        <v>93</v>
      </c>
      <c r="H8" s="615"/>
    </row>
    <row r="9" spans="1:20" ht="13.5" customHeight="1" x14ac:dyDescent="0.2">
      <c r="A9" s="89"/>
      <c r="B9" s="616" t="s">
        <v>503</v>
      </c>
      <c r="C9" s="617"/>
      <c r="D9" s="617"/>
      <c r="E9" s="617"/>
      <c r="F9" s="617"/>
      <c r="G9" s="618"/>
      <c r="H9" s="51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</row>
    <row r="10" spans="1:20" ht="13.5" customHeight="1" x14ac:dyDescent="0.2">
      <c r="A10" s="104" t="s">
        <v>8</v>
      </c>
      <c r="B10" s="243">
        <v>7380</v>
      </c>
      <c r="C10" s="243">
        <v>7401</v>
      </c>
      <c r="D10" s="243">
        <v>7044</v>
      </c>
      <c r="E10" s="243">
        <v>7751</v>
      </c>
      <c r="F10" s="243">
        <v>8088</v>
      </c>
      <c r="G10" s="244">
        <v>100</v>
      </c>
      <c r="H10" s="148" t="s">
        <v>183</v>
      </c>
      <c r="I10" s="554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</row>
    <row r="11" spans="1:20" ht="13.5" customHeight="1" x14ac:dyDescent="0.2">
      <c r="A11" s="8" t="s">
        <v>346</v>
      </c>
      <c r="B11" s="236">
        <v>2184</v>
      </c>
      <c r="C11" s="236">
        <v>2007</v>
      </c>
      <c r="D11" s="236">
        <v>1710</v>
      </c>
      <c r="E11" s="236">
        <v>1862</v>
      </c>
      <c r="F11" s="236">
        <v>1890</v>
      </c>
      <c r="G11" s="245">
        <v>23.367952522255191</v>
      </c>
      <c r="H11" s="9" t="s">
        <v>617</v>
      </c>
      <c r="I11" s="554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</row>
    <row r="12" spans="1:20" ht="13.5" customHeight="1" x14ac:dyDescent="0.2">
      <c r="A12" s="8" t="s">
        <v>111</v>
      </c>
      <c r="B12" s="236">
        <v>1377</v>
      </c>
      <c r="C12" s="236">
        <v>1361</v>
      </c>
      <c r="D12" s="236">
        <v>1349</v>
      </c>
      <c r="E12" s="236">
        <v>1383</v>
      </c>
      <c r="F12" s="236">
        <v>1548</v>
      </c>
      <c r="G12" s="245">
        <v>19.13946587537092</v>
      </c>
      <c r="H12" s="9" t="s">
        <v>618</v>
      </c>
      <c r="I12" s="554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</row>
    <row r="13" spans="1:20" ht="13.5" customHeight="1" x14ac:dyDescent="0.2">
      <c r="A13" s="63" t="s">
        <v>167</v>
      </c>
      <c r="B13" s="236">
        <v>919</v>
      </c>
      <c r="C13" s="236">
        <v>953</v>
      </c>
      <c r="D13" s="236">
        <v>964</v>
      </c>
      <c r="E13" s="236">
        <v>1059</v>
      </c>
      <c r="F13" s="236">
        <v>1117</v>
      </c>
      <c r="G13" s="245">
        <v>13.810583580613253</v>
      </c>
      <c r="H13" s="9" t="s">
        <v>254</v>
      </c>
      <c r="I13" s="554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</row>
    <row r="14" spans="1:20" ht="24" customHeight="1" x14ac:dyDescent="0.2">
      <c r="A14" s="568" t="s">
        <v>502</v>
      </c>
      <c r="B14" s="236">
        <v>333</v>
      </c>
      <c r="C14" s="236">
        <v>369</v>
      </c>
      <c r="D14" s="236">
        <v>412</v>
      </c>
      <c r="E14" s="236">
        <v>425</v>
      </c>
      <c r="F14" s="236">
        <v>460</v>
      </c>
      <c r="G14" s="245">
        <v>5.6874381800197824</v>
      </c>
      <c r="H14" s="102" t="s">
        <v>619</v>
      </c>
      <c r="I14" s="554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</row>
    <row r="15" spans="1:20" ht="12.75" customHeight="1" x14ac:dyDescent="0.2">
      <c r="A15" s="523" t="s">
        <v>112</v>
      </c>
      <c r="B15" s="236">
        <v>493</v>
      </c>
      <c r="C15" s="236">
        <v>427</v>
      </c>
      <c r="D15" s="236">
        <v>328</v>
      </c>
      <c r="E15" s="236">
        <v>429</v>
      </c>
      <c r="F15" s="236">
        <v>412</v>
      </c>
      <c r="G15" s="245">
        <v>5.0939663699307616</v>
      </c>
      <c r="H15" s="102" t="s">
        <v>255</v>
      </c>
      <c r="I15" s="554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</row>
    <row r="16" spans="1:20" ht="13.5" customHeight="1" x14ac:dyDescent="0.2">
      <c r="A16" s="63" t="s">
        <v>170</v>
      </c>
      <c r="B16" s="236">
        <v>248</v>
      </c>
      <c r="C16" s="236">
        <v>329</v>
      </c>
      <c r="D16" s="236">
        <v>370</v>
      </c>
      <c r="E16" s="236">
        <v>394</v>
      </c>
      <c r="F16" s="236">
        <v>405</v>
      </c>
      <c r="G16" s="245">
        <v>5.0074183976261128</v>
      </c>
      <c r="H16" s="102" t="s">
        <v>257</v>
      </c>
      <c r="I16" s="554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</row>
    <row r="17" spans="1:20" ht="13.5" customHeight="1" x14ac:dyDescent="0.2">
      <c r="A17" s="63" t="s">
        <v>168</v>
      </c>
      <c r="B17" s="236">
        <v>350</v>
      </c>
      <c r="C17" s="236">
        <v>352</v>
      </c>
      <c r="D17" s="236">
        <v>363</v>
      </c>
      <c r="E17" s="236">
        <v>354</v>
      </c>
      <c r="F17" s="236">
        <v>341</v>
      </c>
      <c r="G17" s="245">
        <v>4.2161226508407523</v>
      </c>
      <c r="H17" s="102" t="s">
        <v>256</v>
      </c>
      <c r="I17" s="554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</row>
    <row r="18" spans="1:20" ht="13.5" customHeight="1" x14ac:dyDescent="0.2">
      <c r="A18" s="63" t="s">
        <v>169</v>
      </c>
      <c r="B18" s="236">
        <v>217</v>
      </c>
      <c r="C18" s="236">
        <v>204</v>
      </c>
      <c r="D18" s="236">
        <v>196</v>
      </c>
      <c r="E18" s="236">
        <v>215</v>
      </c>
      <c r="F18" s="236">
        <v>209</v>
      </c>
      <c r="G18" s="245">
        <v>2.5840751730959446</v>
      </c>
      <c r="H18" s="102" t="s">
        <v>258</v>
      </c>
      <c r="I18" s="554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</row>
    <row r="19" spans="1:20" ht="13.5" customHeight="1" x14ac:dyDescent="0.2">
      <c r="A19" s="8" t="s">
        <v>414</v>
      </c>
      <c r="B19" s="236">
        <v>200</v>
      </c>
      <c r="C19" s="236">
        <v>174</v>
      </c>
      <c r="D19" s="236">
        <v>136</v>
      </c>
      <c r="E19" s="236">
        <v>173</v>
      </c>
      <c r="F19" s="236">
        <v>198</v>
      </c>
      <c r="G19" s="245">
        <v>2.4480712166172105</v>
      </c>
      <c r="H19" s="9" t="s">
        <v>260</v>
      </c>
      <c r="I19" s="554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</row>
    <row r="20" spans="1:20" ht="13.5" customHeight="1" x14ac:dyDescent="0.2">
      <c r="A20" s="8" t="s">
        <v>194</v>
      </c>
      <c r="B20" s="236">
        <v>90</v>
      </c>
      <c r="C20" s="236">
        <v>130</v>
      </c>
      <c r="D20" s="236">
        <v>124</v>
      </c>
      <c r="E20" s="236">
        <v>160</v>
      </c>
      <c r="F20" s="236">
        <v>172</v>
      </c>
      <c r="G20" s="245">
        <v>2.1266073194856578</v>
      </c>
      <c r="H20" s="9" t="s">
        <v>259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</row>
    <row r="21" spans="1:20" ht="12.75" customHeight="1" x14ac:dyDescent="0.2">
      <c r="A21" s="89"/>
      <c r="B21" s="619" t="s">
        <v>504</v>
      </c>
      <c r="C21" s="586"/>
      <c r="D21" s="586"/>
      <c r="E21" s="586"/>
      <c r="F21" s="586"/>
      <c r="G21" s="587"/>
      <c r="H21" s="51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</row>
    <row r="22" spans="1:20" ht="12.75" customHeight="1" x14ac:dyDescent="0.2">
      <c r="A22" s="104" t="s">
        <v>8</v>
      </c>
      <c r="B22" s="243">
        <v>14715</v>
      </c>
      <c r="C22" s="243">
        <v>14516</v>
      </c>
      <c r="D22" s="243">
        <v>14287</v>
      </c>
      <c r="E22" s="243">
        <v>15489</v>
      </c>
      <c r="F22" s="243">
        <v>15920</v>
      </c>
      <c r="G22" s="244">
        <v>100</v>
      </c>
      <c r="H22" s="148" t="s">
        <v>183</v>
      </c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spans="1:20" ht="12" customHeight="1" x14ac:dyDescent="0.2">
      <c r="A23" s="8" t="s">
        <v>163</v>
      </c>
      <c r="B23" s="236">
        <v>1571</v>
      </c>
      <c r="C23" s="236">
        <v>1734</v>
      </c>
      <c r="D23" s="236">
        <v>1863</v>
      </c>
      <c r="E23" s="236">
        <v>1986</v>
      </c>
      <c r="F23" s="236">
        <v>2172</v>
      </c>
      <c r="G23" s="245">
        <v>13.643216080402009</v>
      </c>
      <c r="H23" s="9" t="s">
        <v>262</v>
      </c>
      <c r="I23" s="554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</row>
    <row r="24" spans="1:20" ht="12" customHeight="1" x14ac:dyDescent="0.2">
      <c r="A24" s="8" t="s">
        <v>162</v>
      </c>
      <c r="B24" s="236">
        <v>1849</v>
      </c>
      <c r="C24" s="236">
        <v>1775</v>
      </c>
      <c r="D24" s="236">
        <v>1646</v>
      </c>
      <c r="E24" s="236">
        <v>1853</v>
      </c>
      <c r="F24" s="236">
        <v>1985</v>
      </c>
      <c r="G24" s="245">
        <v>12.468592964824122</v>
      </c>
      <c r="H24" s="9" t="s">
        <v>261</v>
      </c>
      <c r="I24" s="554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</row>
    <row r="25" spans="1:20" ht="12" customHeight="1" x14ac:dyDescent="0.2">
      <c r="A25" s="63" t="s">
        <v>347</v>
      </c>
      <c r="B25" s="236">
        <v>1626</v>
      </c>
      <c r="C25" s="236">
        <v>1545</v>
      </c>
      <c r="D25" s="236">
        <v>1373</v>
      </c>
      <c r="E25" s="236">
        <v>1491</v>
      </c>
      <c r="F25" s="236">
        <v>1540</v>
      </c>
      <c r="G25" s="245">
        <v>9.6733668341708547</v>
      </c>
      <c r="H25" s="9" t="s">
        <v>263</v>
      </c>
      <c r="I25" s="554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249"/>
    </row>
    <row r="26" spans="1:20" ht="12" customHeight="1" x14ac:dyDescent="0.2">
      <c r="A26" s="63" t="s">
        <v>164</v>
      </c>
      <c r="B26" s="236">
        <v>1125</v>
      </c>
      <c r="C26" s="236">
        <v>1165</v>
      </c>
      <c r="D26" s="236">
        <v>1187</v>
      </c>
      <c r="E26" s="236">
        <v>1242</v>
      </c>
      <c r="F26" s="236">
        <v>1120</v>
      </c>
      <c r="G26" s="245">
        <v>7.0351758793969852</v>
      </c>
      <c r="H26" s="9" t="s">
        <v>264</v>
      </c>
      <c r="I26" s="554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1:20" ht="12" customHeight="1" x14ac:dyDescent="0.2">
      <c r="A27" s="63" t="s">
        <v>114</v>
      </c>
      <c r="B27" s="236">
        <v>989</v>
      </c>
      <c r="C27" s="236">
        <v>1150</v>
      </c>
      <c r="D27" s="236">
        <v>1249</v>
      </c>
      <c r="E27" s="236">
        <v>1253</v>
      </c>
      <c r="F27" s="236">
        <v>1090</v>
      </c>
      <c r="G27" s="245">
        <v>6.8467336683417095</v>
      </c>
      <c r="H27" s="102" t="s">
        <v>621</v>
      </c>
      <c r="I27" s="554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</row>
    <row r="28" spans="1:20" x14ac:dyDescent="0.2">
      <c r="A28" s="63" t="s">
        <v>113</v>
      </c>
      <c r="B28" s="236">
        <v>887</v>
      </c>
      <c r="C28" s="236">
        <v>810</v>
      </c>
      <c r="D28" s="236">
        <v>823</v>
      </c>
      <c r="E28" s="236">
        <v>956</v>
      </c>
      <c r="F28" s="236">
        <v>1076</v>
      </c>
      <c r="G28" s="245">
        <v>6.7587939698492461</v>
      </c>
      <c r="H28" s="102" t="s">
        <v>620</v>
      </c>
      <c r="I28" s="554"/>
    </row>
    <row r="29" spans="1:20" ht="24.75" customHeight="1" x14ac:dyDescent="0.2">
      <c r="A29" s="63" t="s">
        <v>501</v>
      </c>
      <c r="B29" s="236">
        <v>1044</v>
      </c>
      <c r="C29" s="236">
        <v>986</v>
      </c>
      <c r="D29" s="236">
        <v>1038</v>
      </c>
      <c r="E29" s="236">
        <v>1034</v>
      </c>
      <c r="F29" s="236">
        <v>1039</v>
      </c>
      <c r="G29" s="245">
        <v>6.5263819095477391</v>
      </c>
      <c r="H29" s="102" t="s">
        <v>500</v>
      </c>
      <c r="I29" s="554"/>
    </row>
    <row r="30" spans="1:20" ht="12.75" customHeight="1" x14ac:dyDescent="0.2">
      <c r="A30" s="63" t="s">
        <v>166</v>
      </c>
      <c r="B30" s="236">
        <v>846</v>
      </c>
      <c r="C30" s="236">
        <v>698</v>
      </c>
      <c r="D30" s="236">
        <v>674</v>
      </c>
      <c r="E30" s="236">
        <v>790</v>
      </c>
      <c r="F30" s="236">
        <v>871</v>
      </c>
      <c r="G30" s="245">
        <v>5.4711055276381915</v>
      </c>
      <c r="H30" s="102" t="s">
        <v>265</v>
      </c>
      <c r="I30" s="554"/>
    </row>
    <row r="31" spans="1:20" ht="12.75" customHeight="1" x14ac:dyDescent="0.2">
      <c r="A31" s="63" t="s">
        <v>184</v>
      </c>
      <c r="B31" s="236">
        <v>386</v>
      </c>
      <c r="C31" s="236">
        <v>478</v>
      </c>
      <c r="D31" s="236">
        <v>535</v>
      </c>
      <c r="E31" s="236">
        <v>553</v>
      </c>
      <c r="F31" s="236">
        <v>633</v>
      </c>
      <c r="G31" s="245">
        <v>3.9761306532663321</v>
      </c>
      <c r="H31" s="9" t="s">
        <v>623</v>
      </c>
      <c r="I31" s="554"/>
    </row>
    <row r="32" spans="1:20" ht="12.75" customHeight="1" x14ac:dyDescent="0.2">
      <c r="A32" s="63" t="s">
        <v>1042</v>
      </c>
      <c r="B32" s="236">
        <v>643</v>
      </c>
      <c r="C32" s="236">
        <v>429</v>
      </c>
      <c r="D32" s="236">
        <v>377</v>
      </c>
      <c r="E32" s="236">
        <v>394</v>
      </c>
      <c r="F32" s="236">
        <v>409</v>
      </c>
      <c r="G32" s="245">
        <v>2.5690954773869343</v>
      </c>
      <c r="H32" s="102" t="s">
        <v>1327</v>
      </c>
    </row>
    <row r="33" spans="1:8" ht="6.75" customHeight="1" x14ac:dyDescent="0.2">
      <c r="A33" s="246"/>
      <c r="B33" s="247"/>
      <c r="C33" s="247"/>
      <c r="D33" s="247"/>
      <c r="E33" s="247"/>
      <c r="F33" s="247"/>
      <c r="G33" s="249"/>
      <c r="H33" s="297"/>
    </row>
    <row r="34" spans="1:8" ht="7.5" customHeight="1" x14ac:dyDescent="0.2">
      <c r="B34" s="48"/>
      <c r="C34" s="48"/>
      <c r="D34" s="48"/>
      <c r="E34" s="48"/>
      <c r="F34" s="48"/>
      <c r="G34" s="48"/>
      <c r="H34" s="45"/>
    </row>
    <row r="35" spans="1:8" ht="15" customHeight="1" x14ac:dyDescent="0.2">
      <c r="A35" s="583" t="s">
        <v>1045</v>
      </c>
      <c r="B35" s="583"/>
      <c r="C35" s="583"/>
      <c r="D35" s="583"/>
      <c r="E35" s="583"/>
      <c r="F35" s="583"/>
      <c r="G35" s="583"/>
      <c r="H35" s="583"/>
    </row>
    <row r="36" spans="1:8" ht="15" customHeight="1" x14ac:dyDescent="0.2">
      <c r="A36" s="600" t="s">
        <v>1212</v>
      </c>
      <c r="B36" s="600"/>
      <c r="C36" s="600"/>
      <c r="D36" s="600"/>
      <c r="E36" s="600"/>
      <c r="F36" s="600"/>
      <c r="G36" s="600"/>
      <c r="H36" s="600"/>
    </row>
    <row r="37" spans="1:8" ht="6.75" customHeight="1" x14ac:dyDescent="0.2">
      <c r="A37" s="535"/>
      <c r="B37" s="535"/>
      <c r="C37" s="535"/>
      <c r="D37" s="535"/>
      <c r="E37" s="535"/>
      <c r="F37" s="535"/>
      <c r="G37" s="535"/>
      <c r="H37" s="535"/>
    </row>
    <row r="38" spans="1:8" ht="17.25" customHeight="1" x14ac:dyDescent="0.2">
      <c r="A38" s="583" t="s">
        <v>171</v>
      </c>
      <c r="B38" s="583"/>
      <c r="C38" s="583"/>
      <c r="D38" s="583" t="s">
        <v>172</v>
      </c>
      <c r="E38" s="583"/>
      <c r="F38" s="583"/>
      <c r="G38" s="583"/>
      <c r="H38" s="583"/>
    </row>
  </sheetData>
  <mergeCells count="14">
    <mergeCell ref="A38:C38"/>
    <mergeCell ref="D38:H38"/>
    <mergeCell ref="B9:G9"/>
    <mergeCell ref="B21:G21"/>
    <mergeCell ref="A35:H35"/>
    <mergeCell ref="A36:H36"/>
    <mergeCell ref="A4:H4"/>
    <mergeCell ref="A7:A8"/>
    <mergeCell ref="B7:B8"/>
    <mergeCell ref="C7:C8"/>
    <mergeCell ref="D7:D8"/>
    <mergeCell ref="F7:G7"/>
    <mergeCell ref="H7:H8"/>
    <mergeCell ref="E7:E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zoomScaleNormal="100" workbookViewId="0"/>
  </sheetViews>
  <sheetFormatPr defaultColWidth="9.140625" defaultRowHeight="12.75" x14ac:dyDescent="0.2"/>
  <cols>
    <col min="1" max="1" width="22.85546875" style="2" customWidth="1"/>
    <col min="2" max="3" width="6.140625" style="2" customWidth="1"/>
    <col min="4" max="4" width="6" style="2" customWidth="1"/>
    <col min="5" max="5" width="6.7109375" style="2" customWidth="1"/>
    <col min="6" max="6" width="7.7109375" style="2" customWidth="1"/>
    <col min="7" max="7" width="5.7109375" style="2" customWidth="1"/>
    <col min="8" max="8" width="25.7109375" style="2" customWidth="1"/>
    <col min="9" max="16384" width="9.140625" style="2"/>
  </cols>
  <sheetData>
    <row r="1" spans="1:10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0" ht="9" customHeight="1" x14ac:dyDescent="0.2">
      <c r="B2" s="1"/>
      <c r="C2" s="1"/>
      <c r="H2" s="3"/>
    </row>
    <row r="3" spans="1:10" ht="15" customHeight="1" x14ac:dyDescent="0.2">
      <c r="A3" s="1" t="s">
        <v>1245</v>
      </c>
      <c r="B3" s="1"/>
      <c r="C3" s="1"/>
    </row>
    <row r="4" spans="1:10" ht="15" customHeight="1" x14ac:dyDescent="0.2">
      <c r="A4" s="238" t="s">
        <v>1246</v>
      </c>
      <c r="B4" s="11"/>
      <c r="C4" s="11"/>
    </row>
    <row r="5" spans="1:10" ht="15" customHeight="1" x14ac:dyDescent="0.2">
      <c r="A5" s="5" t="s">
        <v>977</v>
      </c>
      <c r="B5" s="5"/>
      <c r="C5" s="5"/>
      <c r="H5" s="6" t="s">
        <v>978</v>
      </c>
    </row>
    <row r="6" spans="1:10" ht="15" customHeight="1" thickBot="1" x14ac:dyDescent="0.25">
      <c r="A6" s="5" t="s">
        <v>798</v>
      </c>
      <c r="B6" s="5"/>
      <c r="C6" s="5"/>
      <c r="H6" s="6" t="s">
        <v>799</v>
      </c>
    </row>
    <row r="7" spans="1:10" ht="15" customHeight="1" x14ac:dyDescent="0.2">
      <c r="A7" s="576" t="s">
        <v>506</v>
      </c>
      <c r="B7" s="612" t="s">
        <v>14</v>
      </c>
      <c r="C7" s="612" t="s">
        <v>16</v>
      </c>
      <c r="D7" s="612" t="s">
        <v>17</v>
      </c>
      <c r="E7" s="612" t="s">
        <v>18</v>
      </c>
      <c r="F7" s="621" t="s">
        <v>993</v>
      </c>
      <c r="G7" s="622"/>
      <c r="H7" s="614" t="s">
        <v>201</v>
      </c>
    </row>
    <row r="8" spans="1:10" ht="23.25" customHeight="1" thickBot="1" x14ac:dyDescent="0.25">
      <c r="A8" s="620"/>
      <c r="B8" s="613"/>
      <c r="C8" s="613"/>
      <c r="D8" s="613"/>
      <c r="E8" s="613"/>
      <c r="F8" s="298" t="s">
        <v>612</v>
      </c>
      <c r="G8" s="298" t="s">
        <v>93</v>
      </c>
      <c r="H8" s="615"/>
    </row>
    <row r="9" spans="1:10" ht="13.5" customHeight="1" x14ac:dyDescent="0.2">
      <c r="A9" s="89"/>
      <c r="B9" s="616" t="s">
        <v>503</v>
      </c>
      <c r="C9" s="617"/>
      <c r="D9" s="617"/>
      <c r="E9" s="617"/>
      <c r="F9" s="617"/>
      <c r="G9" s="618"/>
      <c r="H9" s="51"/>
    </row>
    <row r="10" spans="1:10" ht="15" customHeight="1" x14ac:dyDescent="0.2">
      <c r="A10" s="104" t="s">
        <v>8</v>
      </c>
      <c r="B10" s="250">
        <v>95935</v>
      </c>
      <c r="C10" s="250">
        <v>96189</v>
      </c>
      <c r="D10" s="250">
        <v>97262</v>
      </c>
      <c r="E10" s="250">
        <v>100644</v>
      </c>
      <c r="F10" s="250">
        <v>105448</v>
      </c>
      <c r="G10" s="251">
        <v>100</v>
      </c>
      <c r="H10" s="67" t="s">
        <v>183</v>
      </c>
    </row>
    <row r="11" spans="1:10" ht="12.75" customHeight="1" x14ac:dyDescent="0.2">
      <c r="A11" s="8" t="s">
        <v>64</v>
      </c>
      <c r="B11" s="239">
        <v>18748</v>
      </c>
      <c r="C11" s="239">
        <v>17769</v>
      </c>
      <c r="D11" s="239">
        <v>16929</v>
      </c>
      <c r="E11" s="239">
        <v>18121</v>
      </c>
      <c r="F11" s="239">
        <v>18746</v>
      </c>
      <c r="G11" s="252">
        <f>F11/$F$10*100</f>
        <v>17.77748274030802</v>
      </c>
      <c r="H11" s="102" t="s">
        <v>329</v>
      </c>
      <c r="I11" s="554"/>
    </row>
    <row r="12" spans="1:10" ht="12.75" customHeight="1" x14ac:dyDescent="0.2">
      <c r="A12" s="8" t="s">
        <v>62</v>
      </c>
      <c r="B12" s="239">
        <v>8672</v>
      </c>
      <c r="C12" s="239">
        <v>10099</v>
      </c>
      <c r="D12" s="239">
        <v>10310</v>
      </c>
      <c r="E12" s="239">
        <v>12033</v>
      </c>
      <c r="F12" s="239">
        <v>12895</v>
      </c>
      <c r="G12" s="252">
        <f t="shared" ref="G12:G20" si="0">F12/$F$10*100</f>
        <v>12.22877626887186</v>
      </c>
      <c r="H12" s="102" t="s">
        <v>199</v>
      </c>
      <c r="I12" s="554"/>
    </row>
    <row r="13" spans="1:10" ht="12.75" customHeight="1" x14ac:dyDescent="0.2">
      <c r="A13" s="63" t="s">
        <v>65</v>
      </c>
      <c r="B13" s="239">
        <v>9582</v>
      </c>
      <c r="C13" s="239">
        <v>9730</v>
      </c>
      <c r="D13" s="239">
        <v>9671</v>
      </c>
      <c r="E13" s="239">
        <v>9997</v>
      </c>
      <c r="F13" s="239">
        <v>10648</v>
      </c>
      <c r="G13" s="252">
        <f t="shared" si="0"/>
        <v>10.097868143539944</v>
      </c>
      <c r="H13" s="102" t="s">
        <v>65</v>
      </c>
      <c r="I13" s="554"/>
    </row>
    <row r="14" spans="1:10" ht="12.75" customHeight="1" x14ac:dyDescent="0.2">
      <c r="A14" s="63" t="s">
        <v>266</v>
      </c>
      <c r="B14" s="239">
        <v>6755</v>
      </c>
      <c r="C14" s="239">
        <v>7499</v>
      </c>
      <c r="D14" s="239">
        <v>7878</v>
      </c>
      <c r="E14" s="239">
        <v>8340</v>
      </c>
      <c r="F14" s="239">
        <v>8707</v>
      </c>
      <c r="G14" s="252">
        <f t="shared" si="0"/>
        <v>8.2571504438206507</v>
      </c>
      <c r="H14" s="102" t="s">
        <v>328</v>
      </c>
      <c r="I14" s="554"/>
    </row>
    <row r="15" spans="1:10" ht="12.75" customHeight="1" x14ac:dyDescent="0.2">
      <c r="A15" s="8" t="s">
        <v>66</v>
      </c>
      <c r="B15" s="239">
        <v>9492</v>
      </c>
      <c r="C15" s="239">
        <v>8484</v>
      </c>
      <c r="D15" s="239">
        <v>7984</v>
      </c>
      <c r="E15" s="239">
        <v>8397</v>
      </c>
      <c r="F15" s="239">
        <v>8539</v>
      </c>
      <c r="G15" s="252">
        <f t="shared" si="0"/>
        <v>8.097830210150974</v>
      </c>
      <c r="H15" s="9" t="s">
        <v>324</v>
      </c>
      <c r="I15" s="554"/>
    </row>
    <row r="16" spans="1:10" ht="21.75" customHeight="1" x14ac:dyDescent="0.2">
      <c r="A16" s="63" t="s">
        <v>508</v>
      </c>
      <c r="B16" s="239">
        <v>4749</v>
      </c>
      <c r="C16" s="239">
        <v>7449</v>
      </c>
      <c r="D16" s="239">
        <v>4899</v>
      </c>
      <c r="E16" s="239">
        <v>8052</v>
      </c>
      <c r="F16" s="239">
        <v>8400</v>
      </c>
      <c r="G16" s="252">
        <f t="shared" si="0"/>
        <v>7.966011683483802</v>
      </c>
      <c r="H16" s="102" t="s">
        <v>509</v>
      </c>
      <c r="I16" s="554"/>
    </row>
    <row r="17" spans="1:9" ht="12.75" customHeight="1" x14ac:dyDescent="0.2">
      <c r="A17" s="63" t="s">
        <v>63</v>
      </c>
      <c r="B17" s="239">
        <v>5577</v>
      </c>
      <c r="C17" s="239">
        <v>4914</v>
      </c>
      <c r="D17" s="239">
        <v>4550</v>
      </c>
      <c r="E17" s="239">
        <v>5017</v>
      </c>
      <c r="F17" s="239">
        <v>5414</v>
      </c>
      <c r="G17" s="252">
        <f t="shared" si="0"/>
        <v>5.1342841969501558</v>
      </c>
      <c r="H17" s="102" t="s">
        <v>632</v>
      </c>
      <c r="I17" s="554"/>
    </row>
    <row r="18" spans="1:9" ht="12.75" customHeight="1" x14ac:dyDescent="0.2">
      <c r="A18" s="63" t="s">
        <v>67</v>
      </c>
      <c r="B18" s="239">
        <v>4974</v>
      </c>
      <c r="C18" s="239">
        <v>4688</v>
      </c>
      <c r="D18" s="239">
        <v>4229</v>
      </c>
      <c r="E18" s="239">
        <v>4512</v>
      </c>
      <c r="F18" s="239">
        <v>4706</v>
      </c>
      <c r="G18" s="252">
        <f t="shared" si="0"/>
        <v>4.4628632121993776</v>
      </c>
      <c r="H18" s="102" t="s">
        <v>323</v>
      </c>
      <c r="I18" s="554"/>
    </row>
    <row r="19" spans="1:9" ht="12.75" customHeight="1" x14ac:dyDescent="0.2">
      <c r="A19" s="63" t="s">
        <v>76</v>
      </c>
      <c r="B19" s="239">
        <v>2031</v>
      </c>
      <c r="C19" s="239">
        <v>2879</v>
      </c>
      <c r="D19" s="239">
        <v>3081</v>
      </c>
      <c r="E19" s="239">
        <v>3316</v>
      </c>
      <c r="F19" s="239">
        <v>3529</v>
      </c>
      <c r="G19" s="252">
        <f t="shared" si="0"/>
        <v>3.3466732417874212</v>
      </c>
      <c r="H19" s="102" t="s">
        <v>352</v>
      </c>
      <c r="I19" s="554"/>
    </row>
    <row r="20" spans="1:9" ht="12.75" customHeight="1" x14ac:dyDescent="0.2">
      <c r="A20" s="8" t="s">
        <v>68</v>
      </c>
      <c r="B20" s="239">
        <v>2920</v>
      </c>
      <c r="C20" s="239">
        <v>2803</v>
      </c>
      <c r="D20" s="239">
        <v>2583</v>
      </c>
      <c r="E20" s="239">
        <v>2645</v>
      </c>
      <c r="F20" s="239">
        <v>2818</v>
      </c>
      <c r="G20" s="252">
        <f t="shared" si="0"/>
        <v>2.6724072528639709</v>
      </c>
      <c r="H20" s="9" t="s">
        <v>332</v>
      </c>
      <c r="I20" s="554"/>
    </row>
    <row r="21" spans="1:9" ht="12.75" customHeight="1" x14ac:dyDescent="0.2">
      <c r="A21" s="89"/>
      <c r="B21" s="619" t="s">
        <v>504</v>
      </c>
      <c r="C21" s="586"/>
      <c r="D21" s="586"/>
      <c r="E21" s="586"/>
      <c r="F21" s="586"/>
      <c r="G21" s="587"/>
      <c r="H21" s="51"/>
    </row>
    <row r="22" spans="1:9" ht="15" customHeight="1" x14ac:dyDescent="0.2">
      <c r="A22" s="104" t="s">
        <v>8</v>
      </c>
      <c r="B22" s="250">
        <v>88648</v>
      </c>
      <c r="C22" s="250">
        <v>90376</v>
      </c>
      <c r="D22" s="250">
        <v>90829</v>
      </c>
      <c r="E22" s="250">
        <v>93564</v>
      </c>
      <c r="F22" s="250">
        <v>98514</v>
      </c>
      <c r="G22" s="251">
        <v>100</v>
      </c>
      <c r="H22" s="67" t="s">
        <v>183</v>
      </c>
    </row>
    <row r="23" spans="1:9" ht="12.75" customHeight="1" x14ac:dyDescent="0.2">
      <c r="A23" s="8" t="s">
        <v>69</v>
      </c>
      <c r="B23" s="239">
        <v>12951</v>
      </c>
      <c r="C23" s="239">
        <v>13382</v>
      </c>
      <c r="D23" s="239">
        <v>13740</v>
      </c>
      <c r="E23" s="239">
        <v>14614</v>
      </c>
      <c r="F23" s="239">
        <v>15691</v>
      </c>
      <c r="G23" s="252">
        <f>F23/$F$22*100</f>
        <v>15.927685405120084</v>
      </c>
      <c r="H23" s="9" t="s">
        <v>333</v>
      </c>
      <c r="I23" s="554"/>
    </row>
    <row r="24" spans="1:9" ht="12.75" customHeight="1" x14ac:dyDescent="0.2">
      <c r="A24" s="8" t="s">
        <v>70</v>
      </c>
      <c r="B24" s="239">
        <v>11742</v>
      </c>
      <c r="C24" s="239">
        <v>12296</v>
      </c>
      <c r="D24" s="239">
        <v>8074</v>
      </c>
      <c r="E24" s="239">
        <v>13244</v>
      </c>
      <c r="F24" s="239">
        <v>13714</v>
      </c>
      <c r="G24" s="252">
        <f t="shared" ref="G24:G32" si="1">F24/$F$22*100</f>
        <v>13.920864039628885</v>
      </c>
      <c r="H24" s="9" t="s">
        <v>326</v>
      </c>
      <c r="I24" s="554"/>
    </row>
    <row r="25" spans="1:9" ht="12.75" customHeight="1" x14ac:dyDescent="0.2">
      <c r="A25" s="63" t="s">
        <v>64</v>
      </c>
      <c r="B25" s="239">
        <v>9618</v>
      </c>
      <c r="C25" s="239">
        <v>9999</v>
      </c>
      <c r="D25" s="239">
        <v>9581</v>
      </c>
      <c r="E25" s="239">
        <v>10788</v>
      </c>
      <c r="F25" s="239">
        <v>11565</v>
      </c>
      <c r="G25" s="252">
        <f t="shared" si="1"/>
        <v>11.739448200255802</v>
      </c>
      <c r="H25" s="102" t="s">
        <v>329</v>
      </c>
      <c r="I25" s="554"/>
    </row>
    <row r="26" spans="1:9" ht="12.75" customHeight="1" x14ac:dyDescent="0.2">
      <c r="A26" s="8" t="s">
        <v>71</v>
      </c>
      <c r="B26" s="239">
        <v>7968</v>
      </c>
      <c r="C26" s="239">
        <v>8749</v>
      </c>
      <c r="D26" s="239">
        <v>8366</v>
      </c>
      <c r="E26" s="239">
        <v>7869</v>
      </c>
      <c r="F26" s="239">
        <v>7648</v>
      </c>
      <c r="G26" s="252">
        <f t="shared" si="1"/>
        <v>7.7633635828410181</v>
      </c>
      <c r="H26" s="102" t="s">
        <v>327</v>
      </c>
      <c r="I26" s="554"/>
    </row>
    <row r="27" spans="1:9" ht="12.75" customHeight="1" x14ac:dyDescent="0.2">
      <c r="A27" s="8" t="s">
        <v>65</v>
      </c>
      <c r="B27" s="239">
        <v>5442</v>
      </c>
      <c r="C27" s="239">
        <v>5382</v>
      </c>
      <c r="D27" s="239">
        <v>5349</v>
      </c>
      <c r="E27" s="239">
        <v>5643</v>
      </c>
      <c r="F27" s="239">
        <v>6007</v>
      </c>
      <c r="G27" s="252">
        <v>6.0976104919097791</v>
      </c>
      <c r="H27" s="9" t="s">
        <v>65</v>
      </c>
      <c r="I27" s="554"/>
    </row>
    <row r="28" spans="1:9" ht="12.75" customHeight="1" x14ac:dyDescent="0.2">
      <c r="A28" s="8" t="s">
        <v>72</v>
      </c>
      <c r="B28" s="239">
        <v>5001</v>
      </c>
      <c r="C28" s="239">
        <v>4604</v>
      </c>
      <c r="D28" s="239">
        <v>4617</v>
      </c>
      <c r="E28" s="239">
        <v>5072</v>
      </c>
      <c r="F28" s="239">
        <v>5596</v>
      </c>
      <c r="G28" s="252">
        <v>5.6804109060641128</v>
      </c>
      <c r="H28" s="9" t="s">
        <v>330</v>
      </c>
      <c r="I28" s="554"/>
    </row>
    <row r="29" spans="1:9" ht="12.75" customHeight="1" x14ac:dyDescent="0.2">
      <c r="A29" s="63" t="s">
        <v>173</v>
      </c>
      <c r="B29" s="239">
        <v>6240</v>
      </c>
      <c r="C29" s="239">
        <v>6406</v>
      </c>
      <c r="D29" s="239">
        <v>5147</v>
      </c>
      <c r="E29" s="239">
        <v>5727</v>
      </c>
      <c r="F29" s="239">
        <v>5057</v>
      </c>
      <c r="G29" s="252">
        <v>5.133280548957508</v>
      </c>
      <c r="H29" s="102" t="s">
        <v>200</v>
      </c>
      <c r="I29" s="554"/>
    </row>
    <row r="30" spans="1:9" ht="12.75" customHeight="1" x14ac:dyDescent="0.2">
      <c r="A30" s="63" t="s">
        <v>77</v>
      </c>
      <c r="B30" s="239">
        <v>3237</v>
      </c>
      <c r="C30" s="239">
        <v>3063</v>
      </c>
      <c r="D30" s="239">
        <v>3260</v>
      </c>
      <c r="E30" s="239">
        <v>3647</v>
      </c>
      <c r="F30" s="239">
        <v>3550</v>
      </c>
      <c r="G30" s="252">
        <f t="shared" si="1"/>
        <v>3.6035487341900643</v>
      </c>
      <c r="H30" s="102" t="s">
        <v>331</v>
      </c>
      <c r="I30" s="554"/>
    </row>
    <row r="31" spans="1:9" ht="12.75" customHeight="1" x14ac:dyDescent="0.2">
      <c r="A31" s="63" t="s">
        <v>76</v>
      </c>
      <c r="B31" s="239">
        <v>2349</v>
      </c>
      <c r="C31" s="239">
        <v>2939</v>
      </c>
      <c r="D31" s="239">
        <v>2951</v>
      </c>
      <c r="E31" s="239">
        <v>3133</v>
      </c>
      <c r="F31" s="239">
        <v>3313</v>
      </c>
      <c r="G31" s="252">
        <f t="shared" si="1"/>
        <v>3.362973790527235</v>
      </c>
      <c r="H31" s="102" t="s">
        <v>352</v>
      </c>
      <c r="I31" s="554"/>
    </row>
    <row r="32" spans="1:9" ht="12.75" customHeight="1" x14ac:dyDescent="0.2">
      <c r="A32" s="8" t="s">
        <v>66</v>
      </c>
      <c r="B32" s="239">
        <v>3405</v>
      </c>
      <c r="C32" s="239">
        <v>3230</v>
      </c>
      <c r="D32" s="239">
        <v>2969</v>
      </c>
      <c r="E32" s="239">
        <v>3107</v>
      </c>
      <c r="F32" s="239">
        <v>3120</v>
      </c>
      <c r="G32" s="252">
        <f t="shared" si="1"/>
        <v>3.1670625494853519</v>
      </c>
      <c r="H32" s="9" t="s">
        <v>324</v>
      </c>
      <c r="I32" s="554"/>
    </row>
    <row r="33" spans="1:8" ht="6.75" customHeight="1" x14ac:dyDescent="0.2">
      <c r="A33" s="45"/>
      <c r="B33" s="253"/>
      <c r="C33" s="253"/>
      <c r="D33" s="253"/>
      <c r="E33" s="253"/>
      <c r="F33" s="253"/>
      <c r="G33" s="254"/>
      <c r="H33" s="21"/>
    </row>
    <row r="34" spans="1:8" ht="15" customHeight="1" x14ac:dyDescent="0.2">
      <c r="A34" s="583" t="s">
        <v>1048</v>
      </c>
      <c r="B34" s="583"/>
      <c r="C34" s="583"/>
      <c r="D34" s="583"/>
      <c r="E34" s="583"/>
      <c r="F34" s="583"/>
      <c r="G34" s="583"/>
      <c r="H34" s="583"/>
    </row>
    <row r="35" spans="1:8" ht="15" customHeight="1" x14ac:dyDescent="0.2">
      <c r="A35" s="600" t="s">
        <v>1049</v>
      </c>
      <c r="B35" s="600"/>
      <c r="C35" s="600"/>
      <c r="D35" s="600"/>
      <c r="E35" s="600"/>
      <c r="F35" s="600"/>
      <c r="G35" s="600"/>
      <c r="H35" s="600"/>
    </row>
    <row r="36" spans="1:8" ht="15.75" customHeight="1" x14ac:dyDescent="0.2">
      <c r="A36" s="583" t="s">
        <v>171</v>
      </c>
      <c r="B36" s="583"/>
      <c r="C36" s="583"/>
      <c r="D36" s="583" t="s">
        <v>368</v>
      </c>
      <c r="E36" s="583"/>
      <c r="F36" s="583"/>
      <c r="G36" s="583"/>
      <c r="H36" s="583"/>
    </row>
  </sheetData>
  <mergeCells count="13">
    <mergeCell ref="A35:H35"/>
    <mergeCell ref="A36:C36"/>
    <mergeCell ref="D36:H36"/>
    <mergeCell ref="H7:H8"/>
    <mergeCell ref="B9:G9"/>
    <mergeCell ref="B21:G21"/>
    <mergeCell ref="A34:H34"/>
    <mergeCell ref="A7:A8"/>
    <mergeCell ref="B7:B8"/>
    <mergeCell ref="C7:C8"/>
    <mergeCell ref="D7:D8"/>
    <mergeCell ref="F7:G7"/>
    <mergeCell ref="E7:E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workbookViewId="0"/>
  </sheetViews>
  <sheetFormatPr defaultRowHeight="12.75" x14ac:dyDescent="0.2"/>
  <cols>
    <col min="1" max="1" width="22.5703125" style="2" customWidth="1"/>
    <col min="2" max="8" width="5.85546875" style="2" customWidth="1"/>
    <col min="9" max="9" width="25.85546875" style="2" customWidth="1"/>
    <col min="10" max="10" width="9.140625" style="2"/>
  </cols>
  <sheetData>
    <row r="1" spans="1:14" x14ac:dyDescent="0.2">
      <c r="A1" s="1" t="s">
        <v>6</v>
      </c>
      <c r="B1" s="1"/>
      <c r="C1" s="1"/>
      <c r="D1" s="1"/>
      <c r="E1" s="1"/>
      <c r="I1" s="3" t="s">
        <v>0</v>
      </c>
      <c r="J1" s="302"/>
      <c r="K1" s="567" t="s">
        <v>910</v>
      </c>
    </row>
    <row r="2" spans="1:14" x14ac:dyDescent="0.2">
      <c r="B2" s="1"/>
      <c r="C2" s="1"/>
      <c r="D2" s="1"/>
      <c r="E2" s="1"/>
      <c r="I2" s="3"/>
      <c r="J2"/>
    </row>
    <row r="3" spans="1:14" x14ac:dyDescent="0.2">
      <c r="A3" s="1" t="s">
        <v>1243</v>
      </c>
      <c r="B3" s="1"/>
      <c r="C3" s="1"/>
      <c r="D3" s="1"/>
      <c r="E3" s="1"/>
    </row>
    <row r="4" spans="1:14" x14ac:dyDescent="0.2">
      <c r="A4" s="238" t="s">
        <v>1244</v>
      </c>
      <c r="B4" s="11"/>
      <c r="C4" s="11"/>
      <c r="D4" s="11"/>
      <c r="E4" s="11"/>
    </row>
    <row r="5" spans="1:14" ht="13.5" customHeight="1" x14ac:dyDescent="0.2">
      <c r="A5" s="5" t="s">
        <v>977</v>
      </c>
      <c r="B5" s="5"/>
      <c r="C5" s="5"/>
      <c r="D5" s="5"/>
      <c r="E5" s="5"/>
      <c r="I5" s="6" t="s">
        <v>978</v>
      </c>
    </row>
    <row r="6" spans="1:14" ht="13.5" customHeight="1" thickBot="1" x14ac:dyDescent="0.25">
      <c r="A6" s="5" t="s">
        <v>798</v>
      </c>
      <c r="B6" s="5"/>
      <c r="C6" s="5"/>
      <c r="D6" s="5"/>
      <c r="E6" s="5"/>
      <c r="I6" s="6" t="s">
        <v>799</v>
      </c>
    </row>
    <row r="7" spans="1:14" x14ac:dyDescent="0.2">
      <c r="A7" s="576" t="s">
        <v>507</v>
      </c>
      <c r="B7" s="612" t="s">
        <v>14</v>
      </c>
      <c r="C7" s="612" t="s">
        <v>61</v>
      </c>
      <c r="D7" s="612" t="s">
        <v>15</v>
      </c>
      <c r="E7" s="612" t="s">
        <v>16</v>
      </c>
      <c r="F7" s="612" t="s">
        <v>17</v>
      </c>
      <c r="G7" s="621" t="s">
        <v>12</v>
      </c>
      <c r="H7" s="622"/>
      <c r="I7" s="614" t="s">
        <v>201</v>
      </c>
    </row>
    <row r="8" spans="1:14" ht="23.25" thickBot="1" x14ac:dyDescent="0.25">
      <c r="A8" s="620"/>
      <c r="B8" s="613"/>
      <c r="C8" s="613"/>
      <c r="D8" s="613"/>
      <c r="E8" s="613"/>
      <c r="F8" s="613"/>
      <c r="G8" s="464" t="s">
        <v>612</v>
      </c>
      <c r="H8" s="464" t="s">
        <v>93</v>
      </c>
      <c r="I8" s="615"/>
    </row>
    <row r="9" spans="1:14" x14ac:dyDescent="0.2">
      <c r="A9" s="89"/>
      <c r="B9" s="616" t="s">
        <v>503</v>
      </c>
      <c r="C9" s="617"/>
      <c r="D9" s="617"/>
      <c r="E9" s="617"/>
      <c r="F9" s="617"/>
      <c r="G9" s="617"/>
      <c r="H9" s="618"/>
      <c r="I9" s="51"/>
      <c r="K9" s="333"/>
      <c r="L9" s="333"/>
      <c r="M9" s="333"/>
      <c r="N9" s="333"/>
    </row>
    <row r="10" spans="1:14" x14ac:dyDescent="0.2">
      <c r="A10" s="104" t="s">
        <v>8</v>
      </c>
      <c r="B10" s="250">
        <v>17557</v>
      </c>
      <c r="C10" s="243">
        <v>17637</v>
      </c>
      <c r="D10" s="250">
        <v>17308</v>
      </c>
      <c r="E10" s="250">
        <v>17885</v>
      </c>
      <c r="F10" s="250">
        <v>19074</v>
      </c>
      <c r="G10" s="250">
        <v>21721</v>
      </c>
      <c r="H10" s="251">
        <v>100</v>
      </c>
      <c r="I10" s="67" t="s">
        <v>183</v>
      </c>
      <c r="K10" s="333"/>
      <c r="L10" s="333"/>
      <c r="M10" s="333"/>
      <c r="N10" s="333"/>
    </row>
    <row r="11" spans="1:14" x14ac:dyDescent="0.2">
      <c r="A11" s="8" t="s">
        <v>64</v>
      </c>
      <c r="B11" s="239">
        <v>3798</v>
      </c>
      <c r="C11" s="236">
        <v>3499</v>
      </c>
      <c r="D11" s="239">
        <v>3405</v>
      </c>
      <c r="E11" s="239">
        <v>3369</v>
      </c>
      <c r="F11" s="239">
        <v>3492</v>
      </c>
      <c r="G11" s="239">
        <v>3851</v>
      </c>
      <c r="H11" s="252">
        <f>G11/G$10*100</f>
        <v>17.729386308181024</v>
      </c>
      <c r="I11" s="102" t="s">
        <v>329</v>
      </c>
      <c r="K11" s="45"/>
      <c r="L11" s="333"/>
      <c r="M11" s="333"/>
      <c r="N11" s="333"/>
    </row>
    <row r="12" spans="1:14" ht="11.25" customHeight="1" x14ac:dyDescent="0.2">
      <c r="A12" s="63" t="s">
        <v>62</v>
      </c>
      <c r="B12" s="239">
        <v>1488</v>
      </c>
      <c r="C12" s="236">
        <v>1491</v>
      </c>
      <c r="D12" s="239">
        <v>1373</v>
      </c>
      <c r="E12" s="239">
        <v>1504</v>
      </c>
      <c r="F12" s="239">
        <v>1696</v>
      </c>
      <c r="G12" s="239">
        <v>2476</v>
      </c>
      <c r="H12" s="252">
        <f t="shared" ref="H12:H20" si="0">G12/G$10*100</f>
        <v>11.399106855117168</v>
      </c>
      <c r="I12" s="102" t="s">
        <v>199</v>
      </c>
      <c r="J12"/>
      <c r="K12" s="246"/>
      <c r="L12" s="333"/>
      <c r="M12" s="333"/>
      <c r="N12" s="333"/>
    </row>
    <row r="13" spans="1:14" ht="24" customHeight="1" x14ac:dyDescent="0.2">
      <c r="A13" s="63" t="s">
        <v>510</v>
      </c>
      <c r="B13" s="239">
        <v>1915</v>
      </c>
      <c r="C13" s="236">
        <v>2114</v>
      </c>
      <c r="D13" s="239">
        <v>2039</v>
      </c>
      <c r="E13" s="239">
        <v>2151</v>
      </c>
      <c r="F13" s="239">
        <v>2314</v>
      </c>
      <c r="G13" s="239">
        <v>2452</v>
      </c>
      <c r="H13" s="252">
        <f t="shared" si="0"/>
        <v>11.28861470466369</v>
      </c>
      <c r="I13" s="102" t="s">
        <v>509</v>
      </c>
      <c r="J13"/>
      <c r="K13" s="246"/>
      <c r="L13" s="333"/>
      <c r="M13" s="333"/>
      <c r="N13" s="333"/>
    </row>
    <row r="14" spans="1:14" x14ac:dyDescent="0.2">
      <c r="A14" s="8" t="s">
        <v>65</v>
      </c>
      <c r="B14" s="239">
        <v>2139</v>
      </c>
      <c r="C14" s="236">
        <v>2086</v>
      </c>
      <c r="D14" s="239">
        <v>2054</v>
      </c>
      <c r="E14" s="239">
        <v>2105</v>
      </c>
      <c r="F14" s="239">
        <v>2296</v>
      </c>
      <c r="G14" s="239">
        <v>2179</v>
      </c>
      <c r="H14" s="252">
        <f t="shared" si="0"/>
        <v>10.031766493255374</v>
      </c>
      <c r="I14" s="9" t="s">
        <v>65</v>
      </c>
      <c r="J14"/>
      <c r="K14" s="333"/>
      <c r="L14" s="515"/>
      <c r="M14" s="333"/>
      <c r="N14" s="333"/>
    </row>
    <row r="15" spans="1:14" x14ac:dyDescent="0.2">
      <c r="A15" s="63" t="s">
        <v>1162</v>
      </c>
      <c r="B15" s="239">
        <v>1689</v>
      </c>
      <c r="C15" s="236">
        <v>1616</v>
      </c>
      <c r="D15" s="239">
        <v>1615</v>
      </c>
      <c r="E15" s="239">
        <v>1593</v>
      </c>
      <c r="F15" s="239">
        <v>1540</v>
      </c>
      <c r="G15" s="239">
        <v>1712</v>
      </c>
      <c r="H15" s="252">
        <f t="shared" si="0"/>
        <v>7.8817733990147785</v>
      </c>
      <c r="I15" s="102" t="s">
        <v>324</v>
      </c>
      <c r="J15"/>
      <c r="K15" s="333"/>
      <c r="L15" s="333"/>
      <c r="M15" s="333"/>
      <c r="N15" s="333"/>
    </row>
    <row r="16" spans="1:14" x14ac:dyDescent="0.2">
      <c r="A16" s="63" t="s">
        <v>266</v>
      </c>
      <c r="B16" s="239">
        <v>1177</v>
      </c>
      <c r="C16" s="236">
        <v>1197</v>
      </c>
      <c r="D16" s="239">
        <v>1207</v>
      </c>
      <c r="E16" s="239">
        <v>1288</v>
      </c>
      <c r="F16" s="239">
        <v>1387</v>
      </c>
      <c r="G16" s="239">
        <v>1636</v>
      </c>
      <c r="H16" s="252">
        <f t="shared" si="0"/>
        <v>7.5318815892454305</v>
      </c>
      <c r="I16" s="102" t="s">
        <v>328</v>
      </c>
      <c r="J16"/>
      <c r="K16" s="333"/>
      <c r="L16" s="333"/>
      <c r="M16" s="333"/>
      <c r="N16" s="333"/>
    </row>
    <row r="17" spans="1:14" x14ac:dyDescent="0.2">
      <c r="A17" s="63" t="s">
        <v>63</v>
      </c>
      <c r="B17" s="239">
        <v>802</v>
      </c>
      <c r="C17" s="236">
        <v>833</v>
      </c>
      <c r="D17" s="239">
        <v>724</v>
      </c>
      <c r="E17" s="239">
        <v>723</v>
      </c>
      <c r="F17" s="239">
        <v>775</v>
      </c>
      <c r="G17" s="239">
        <v>993</v>
      </c>
      <c r="H17" s="252">
        <f t="shared" si="0"/>
        <v>4.5716127250126606</v>
      </c>
      <c r="I17" s="102" t="s">
        <v>325</v>
      </c>
      <c r="J17"/>
      <c r="K17" s="333"/>
      <c r="L17" s="333"/>
      <c r="M17" s="333"/>
      <c r="N17" s="333"/>
    </row>
    <row r="18" spans="1:14" x14ac:dyDescent="0.2">
      <c r="A18" s="63" t="s">
        <v>67</v>
      </c>
      <c r="B18" s="239">
        <v>905</v>
      </c>
      <c r="C18" s="236">
        <v>837</v>
      </c>
      <c r="D18" s="239">
        <v>827</v>
      </c>
      <c r="E18" s="239">
        <v>837</v>
      </c>
      <c r="F18" s="239">
        <v>965</v>
      </c>
      <c r="G18" s="239">
        <v>971</v>
      </c>
      <c r="H18" s="252">
        <f t="shared" si="0"/>
        <v>4.4703282537636388</v>
      </c>
      <c r="I18" s="102" t="s">
        <v>323</v>
      </c>
      <c r="J18"/>
      <c r="K18" s="333"/>
      <c r="L18" s="333"/>
      <c r="M18" s="333"/>
      <c r="N18" s="333"/>
    </row>
    <row r="19" spans="1:14" ht="13.5" customHeight="1" x14ac:dyDescent="0.2">
      <c r="A19" s="63" t="s">
        <v>76</v>
      </c>
      <c r="B19" s="239">
        <v>258</v>
      </c>
      <c r="C19" s="236">
        <v>334</v>
      </c>
      <c r="D19" s="239">
        <v>411</v>
      </c>
      <c r="E19" s="239">
        <v>475</v>
      </c>
      <c r="F19" s="239">
        <v>581</v>
      </c>
      <c r="G19" s="239">
        <v>698</v>
      </c>
      <c r="H19" s="252">
        <f t="shared" si="0"/>
        <v>3.2134800423553247</v>
      </c>
      <c r="I19" s="102" t="s">
        <v>352</v>
      </c>
      <c r="J19"/>
    </row>
    <row r="20" spans="1:14" x14ac:dyDescent="0.2">
      <c r="A20" s="8" t="s">
        <v>68</v>
      </c>
      <c r="B20" s="239">
        <v>349</v>
      </c>
      <c r="C20" s="236">
        <v>344</v>
      </c>
      <c r="D20" s="239">
        <v>331</v>
      </c>
      <c r="E20" s="239">
        <v>421</v>
      </c>
      <c r="F20" s="239">
        <v>395</v>
      </c>
      <c r="G20" s="239">
        <v>548</v>
      </c>
      <c r="H20" s="252">
        <f t="shared" si="0"/>
        <v>2.5229041020210854</v>
      </c>
      <c r="I20" s="9" t="s">
        <v>332</v>
      </c>
      <c r="J20"/>
    </row>
    <row r="21" spans="1:14" x14ac:dyDescent="0.2">
      <c r="A21" s="89"/>
      <c r="B21" s="619" t="s">
        <v>504</v>
      </c>
      <c r="C21" s="586"/>
      <c r="D21" s="586"/>
      <c r="E21" s="586"/>
      <c r="F21" s="586"/>
      <c r="G21" s="586"/>
      <c r="H21" s="587"/>
      <c r="I21" s="51"/>
      <c r="J21"/>
    </row>
    <row r="22" spans="1:14" x14ac:dyDescent="0.2">
      <c r="A22" s="104" t="s">
        <v>8</v>
      </c>
      <c r="B22" s="250">
        <v>14870</v>
      </c>
      <c r="C22" s="243">
        <v>14917</v>
      </c>
      <c r="D22" s="250">
        <v>15343</v>
      </c>
      <c r="E22" s="250">
        <v>16000</v>
      </c>
      <c r="F22" s="250">
        <v>17382</v>
      </c>
      <c r="G22" s="250">
        <v>18978</v>
      </c>
      <c r="H22" s="251">
        <v>100</v>
      </c>
      <c r="I22" s="67" t="s">
        <v>183</v>
      </c>
      <c r="J22"/>
    </row>
    <row r="23" spans="1:14" x14ac:dyDescent="0.2">
      <c r="A23" s="8" t="s">
        <v>69</v>
      </c>
      <c r="B23" s="239">
        <v>2356</v>
      </c>
      <c r="C23" s="236">
        <v>2328</v>
      </c>
      <c r="D23" s="239">
        <v>2358</v>
      </c>
      <c r="E23" s="239">
        <v>2354</v>
      </c>
      <c r="F23" s="239">
        <v>2634</v>
      </c>
      <c r="G23" s="239">
        <v>2974</v>
      </c>
      <c r="H23" s="252">
        <f>G23/G$22*100</f>
        <v>15.670776688797556</v>
      </c>
      <c r="I23" s="9" t="s">
        <v>333</v>
      </c>
      <c r="J23"/>
    </row>
    <row r="24" spans="1:14" x14ac:dyDescent="0.2">
      <c r="A24" s="8" t="s">
        <v>70</v>
      </c>
      <c r="B24" s="239">
        <v>1864</v>
      </c>
      <c r="C24" s="236">
        <v>2021</v>
      </c>
      <c r="D24" s="239">
        <v>2012</v>
      </c>
      <c r="E24" s="239">
        <v>2065</v>
      </c>
      <c r="F24" s="239">
        <v>2252</v>
      </c>
      <c r="G24" s="239">
        <v>2580</v>
      </c>
      <c r="H24" s="252">
        <f t="shared" ref="H24:H32" si="1">G24/G$22*100</f>
        <v>13.594688586784699</v>
      </c>
      <c r="I24" s="9" t="s">
        <v>326</v>
      </c>
      <c r="J24"/>
    </row>
    <row r="25" spans="1:14" x14ac:dyDescent="0.2">
      <c r="A25" s="63" t="s">
        <v>64</v>
      </c>
      <c r="B25" s="239">
        <v>1716</v>
      </c>
      <c r="C25" s="236">
        <v>1519</v>
      </c>
      <c r="D25" s="239">
        <v>1593</v>
      </c>
      <c r="E25" s="239">
        <v>1712</v>
      </c>
      <c r="F25" s="239">
        <v>1864</v>
      </c>
      <c r="G25" s="239">
        <v>2041</v>
      </c>
      <c r="H25" s="252">
        <f t="shared" si="1"/>
        <v>10.754557909157972</v>
      </c>
      <c r="I25" s="102" t="s">
        <v>329</v>
      </c>
      <c r="J25"/>
    </row>
    <row r="26" spans="1:14" x14ac:dyDescent="0.2">
      <c r="A26" s="8" t="s">
        <v>71</v>
      </c>
      <c r="B26" s="239">
        <v>1190</v>
      </c>
      <c r="C26" s="236">
        <v>1424</v>
      </c>
      <c r="D26" s="239">
        <v>1677</v>
      </c>
      <c r="E26" s="239">
        <v>1755</v>
      </c>
      <c r="F26" s="239">
        <v>1991</v>
      </c>
      <c r="G26" s="239">
        <v>1906</v>
      </c>
      <c r="H26" s="252">
        <f t="shared" si="1"/>
        <v>10.043207924965749</v>
      </c>
      <c r="I26" s="102" t="s">
        <v>327</v>
      </c>
      <c r="J26"/>
    </row>
    <row r="27" spans="1:14" x14ac:dyDescent="0.2">
      <c r="A27" s="8" t="s">
        <v>173</v>
      </c>
      <c r="B27" s="239">
        <v>835</v>
      </c>
      <c r="C27" s="236">
        <v>897</v>
      </c>
      <c r="D27" s="239">
        <v>925</v>
      </c>
      <c r="E27" s="239">
        <v>1002</v>
      </c>
      <c r="F27" s="239">
        <v>1241</v>
      </c>
      <c r="G27" s="239">
        <v>1359</v>
      </c>
      <c r="H27" s="252">
        <f t="shared" si="1"/>
        <v>7.1609231742017068</v>
      </c>
      <c r="I27" s="9" t="s">
        <v>200</v>
      </c>
      <c r="J27"/>
    </row>
    <row r="28" spans="1:14" x14ac:dyDescent="0.2">
      <c r="A28" s="8" t="s">
        <v>65</v>
      </c>
      <c r="B28" s="239">
        <v>1195</v>
      </c>
      <c r="C28" s="236">
        <v>1129</v>
      </c>
      <c r="D28" s="239">
        <v>1169</v>
      </c>
      <c r="E28" s="239">
        <v>1173</v>
      </c>
      <c r="F28" s="239">
        <v>1181</v>
      </c>
      <c r="G28" s="239">
        <v>1173</v>
      </c>
      <c r="H28" s="252">
        <f t="shared" si="1"/>
        <v>6.1808409737590893</v>
      </c>
      <c r="I28" s="9" t="s">
        <v>65</v>
      </c>
      <c r="J28"/>
    </row>
    <row r="29" spans="1:14" x14ac:dyDescent="0.2">
      <c r="A29" s="63" t="s">
        <v>72</v>
      </c>
      <c r="B29" s="239">
        <v>999</v>
      </c>
      <c r="C29" s="236">
        <v>890</v>
      </c>
      <c r="D29" s="239">
        <v>821</v>
      </c>
      <c r="E29" s="239">
        <v>872</v>
      </c>
      <c r="F29" s="239">
        <v>837</v>
      </c>
      <c r="G29" s="239">
        <v>886</v>
      </c>
      <c r="H29" s="252">
        <f t="shared" si="1"/>
        <v>4.6685635999578459</v>
      </c>
      <c r="I29" s="102" t="s">
        <v>330</v>
      </c>
      <c r="J29"/>
    </row>
    <row r="30" spans="1:14" x14ac:dyDescent="0.2">
      <c r="A30" s="63" t="s">
        <v>1162</v>
      </c>
      <c r="B30" s="239">
        <v>590</v>
      </c>
      <c r="C30" s="236">
        <v>531</v>
      </c>
      <c r="D30" s="239">
        <v>528</v>
      </c>
      <c r="E30" s="239">
        <v>553</v>
      </c>
      <c r="F30" s="239">
        <v>581</v>
      </c>
      <c r="G30" s="239">
        <v>657</v>
      </c>
      <c r="H30" s="252">
        <f t="shared" si="1"/>
        <v>3.4619032564021497</v>
      </c>
      <c r="I30" s="102" t="s">
        <v>324</v>
      </c>
      <c r="J30"/>
    </row>
    <row r="31" spans="1:14" ht="12" customHeight="1" x14ac:dyDescent="0.2">
      <c r="A31" s="63" t="s">
        <v>76</v>
      </c>
      <c r="B31" s="239">
        <v>332</v>
      </c>
      <c r="C31" s="236">
        <v>352</v>
      </c>
      <c r="D31" s="239">
        <v>474</v>
      </c>
      <c r="E31" s="239">
        <v>540</v>
      </c>
      <c r="F31" s="239">
        <v>609</v>
      </c>
      <c r="G31" s="239">
        <v>642</v>
      </c>
      <c r="H31" s="252">
        <f t="shared" si="1"/>
        <v>3.3828643692696807</v>
      </c>
      <c r="I31" s="102" t="s">
        <v>352</v>
      </c>
      <c r="J31"/>
    </row>
    <row r="32" spans="1:14" ht="22.5" customHeight="1" x14ac:dyDescent="0.2">
      <c r="A32" s="63" t="s">
        <v>1163</v>
      </c>
      <c r="B32" s="239">
        <v>477</v>
      </c>
      <c r="C32" s="236">
        <v>510</v>
      </c>
      <c r="D32" s="239">
        <v>487</v>
      </c>
      <c r="E32" s="239">
        <v>435</v>
      </c>
      <c r="F32" s="239">
        <v>478</v>
      </c>
      <c r="G32" s="239">
        <v>598</v>
      </c>
      <c r="H32" s="252">
        <f t="shared" si="1"/>
        <v>3.1510169670144377</v>
      </c>
      <c r="I32" s="513" t="s">
        <v>1164</v>
      </c>
      <c r="J32"/>
    </row>
    <row r="33" spans="1:9" ht="9" customHeight="1" x14ac:dyDescent="0.2">
      <c r="B33" s="48"/>
      <c r="C33" s="48"/>
      <c r="D33" s="48"/>
      <c r="E33" s="48"/>
      <c r="F33" s="48"/>
      <c r="G33" s="48"/>
      <c r="H33" s="48"/>
      <c r="I33" s="45"/>
    </row>
    <row r="34" spans="1:9" x14ac:dyDescent="0.2">
      <c r="A34" s="583" t="s">
        <v>1050</v>
      </c>
      <c r="B34" s="583"/>
      <c r="C34" s="583"/>
      <c r="D34" s="583"/>
      <c r="E34" s="583"/>
      <c r="F34" s="583"/>
      <c r="G34" s="583"/>
      <c r="H34" s="583"/>
      <c r="I34" s="583"/>
    </row>
    <row r="35" spans="1:9" x14ac:dyDescent="0.2">
      <c r="A35" s="600" t="s">
        <v>1051</v>
      </c>
      <c r="B35" s="600"/>
      <c r="C35" s="600"/>
      <c r="D35" s="600"/>
      <c r="E35" s="600"/>
      <c r="F35" s="600"/>
      <c r="G35" s="600"/>
      <c r="H35" s="600"/>
      <c r="I35" s="600"/>
    </row>
    <row r="36" spans="1:9" x14ac:dyDescent="0.2">
      <c r="A36" s="583" t="s">
        <v>171</v>
      </c>
      <c r="B36" s="583"/>
      <c r="C36" s="583"/>
      <c r="D36" s="583"/>
      <c r="E36" s="460"/>
      <c r="F36" s="583" t="s">
        <v>172</v>
      </c>
      <c r="G36" s="583"/>
      <c r="H36" s="583"/>
      <c r="I36" s="583"/>
    </row>
    <row r="50" spans="10:15" x14ac:dyDescent="0.2">
      <c r="J50" s="57"/>
      <c r="K50" s="268"/>
      <c r="L50" s="268"/>
      <c r="M50" s="268"/>
      <c r="N50" s="268"/>
      <c r="O50" s="268"/>
    </row>
  </sheetData>
  <mergeCells count="14">
    <mergeCell ref="A34:I34"/>
    <mergeCell ref="A35:I35"/>
    <mergeCell ref="A36:D36"/>
    <mergeCell ref="F36:I36"/>
    <mergeCell ref="G7:H7"/>
    <mergeCell ref="I7:I8"/>
    <mergeCell ref="B9:H9"/>
    <mergeCell ref="B21:H21"/>
    <mergeCell ref="A7:A8"/>
    <mergeCell ref="B7:B8"/>
    <mergeCell ref="C7:C8"/>
    <mergeCell ref="D7:D8"/>
    <mergeCell ref="E7:E8"/>
    <mergeCell ref="F7:F8"/>
  </mergeCells>
  <hyperlinks>
    <hyperlink ref="K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R38"/>
  <sheetViews>
    <sheetView topLeftCell="A14" zoomScaleNormal="100" workbookViewId="0">
      <selection activeCell="N45" sqref="N45"/>
    </sheetView>
  </sheetViews>
  <sheetFormatPr defaultColWidth="9.140625" defaultRowHeight="12.75" x14ac:dyDescent="0.2"/>
  <cols>
    <col min="1" max="1" width="22.5703125" style="2" customWidth="1"/>
    <col min="2" max="5" width="6.42578125" style="2" customWidth="1"/>
    <col min="6" max="7" width="7.140625" style="2" customWidth="1"/>
    <col min="8" max="8" width="5.7109375" style="2" customWidth="1"/>
    <col min="9" max="9" width="25.85546875" style="2" customWidth="1"/>
    <col min="10" max="16384" width="9.140625" style="2"/>
  </cols>
  <sheetData>
    <row r="1" spans="1:18" ht="15" customHeight="1" x14ac:dyDescent="0.2">
      <c r="A1" s="1" t="s">
        <v>6</v>
      </c>
      <c r="B1" s="1"/>
      <c r="C1" s="1"/>
      <c r="D1" s="1"/>
      <c r="I1" s="3" t="s">
        <v>0</v>
      </c>
      <c r="K1" s="302" t="s">
        <v>910</v>
      </c>
    </row>
    <row r="2" spans="1:18" ht="9" customHeight="1" x14ac:dyDescent="0.2">
      <c r="B2" s="1"/>
      <c r="C2" s="1"/>
      <c r="D2" s="1"/>
      <c r="I2" s="3"/>
    </row>
    <row r="3" spans="1:18" ht="15" customHeight="1" x14ac:dyDescent="0.2">
      <c r="A3" s="1" t="s">
        <v>613</v>
      </c>
      <c r="B3" s="1"/>
      <c r="C3" s="1"/>
      <c r="D3" s="1"/>
    </row>
    <row r="4" spans="1:18" ht="15" customHeight="1" x14ac:dyDescent="0.2">
      <c r="A4" s="238" t="s">
        <v>614</v>
      </c>
      <c r="B4" s="11"/>
      <c r="C4" s="11"/>
      <c r="D4" s="11"/>
    </row>
    <row r="5" spans="1:18" ht="15" customHeight="1" x14ac:dyDescent="0.2">
      <c r="A5" s="5" t="s">
        <v>977</v>
      </c>
      <c r="B5" s="5"/>
      <c r="C5" s="5"/>
      <c r="D5" s="5"/>
      <c r="I5" s="6" t="s">
        <v>978</v>
      </c>
    </row>
    <row r="6" spans="1:18" ht="15" customHeight="1" thickBot="1" x14ac:dyDescent="0.25">
      <c r="A6" s="5" t="s">
        <v>798</v>
      </c>
      <c r="B6" s="5"/>
      <c r="C6" s="5"/>
      <c r="D6" s="5"/>
      <c r="I6" s="6" t="s">
        <v>799</v>
      </c>
    </row>
    <row r="7" spans="1:18" ht="15" customHeight="1" x14ac:dyDescent="0.2">
      <c r="A7" s="576" t="s">
        <v>507</v>
      </c>
      <c r="B7" s="612" t="s">
        <v>14</v>
      </c>
      <c r="C7" s="612" t="s">
        <v>61</v>
      </c>
      <c r="D7" s="612" t="s">
        <v>15</v>
      </c>
      <c r="E7" s="612" t="s">
        <v>16</v>
      </c>
      <c r="F7" s="612" t="s">
        <v>17</v>
      </c>
      <c r="G7" s="621" t="s">
        <v>12</v>
      </c>
      <c r="H7" s="622"/>
      <c r="I7" s="614" t="s">
        <v>201</v>
      </c>
    </row>
    <row r="8" spans="1:18" ht="23.25" customHeight="1" thickBot="1" x14ac:dyDescent="0.25">
      <c r="A8" s="620"/>
      <c r="B8" s="613"/>
      <c r="C8" s="613"/>
      <c r="D8" s="613"/>
      <c r="E8" s="613"/>
      <c r="F8" s="613"/>
      <c r="G8" s="381" t="s">
        <v>1040</v>
      </c>
      <c r="H8" s="298" t="s">
        <v>93</v>
      </c>
      <c r="I8" s="615"/>
      <c r="K8" s="89"/>
      <c r="L8" s="89"/>
      <c r="M8" s="89"/>
      <c r="N8" s="89"/>
      <c r="O8" s="89"/>
      <c r="P8" s="89"/>
      <c r="Q8" s="89"/>
      <c r="R8" s="89"/>
    </row>
    <row r="9" spans="1:18" ht="15" customHeight="1" x14ac:dyDescent="0.2">
      <c r="A9" s="89"/>
      <c r="B9" s="616" t="s">
        <v>503</v>
      </c>
      <c r="C9" s="617"/>
      <c r="D9" s="617"/>
      <c r="E9" s="617"/>
      <c r="F9" s="617"/>
      <c r="G9" s="617"/>
      <c r="H9" s="618"/>
      <c r="I9" s="51"/>
      <c r="K9" s="89"/>
      <c r="L9" s="89"/>
      <c r="M9" s="89"/>
      <c r="N9" s="89"/>
      <c r="O9" s="89"/>
      <c r="P9" s="89"/>
      <c r="Q9" s="89"/>
      <c r="R9" s="89"/>
    </row>
    <row r="10" spans="1:18" ht="12.75" customHeight="1" x14ac:dyDescent="0.2">
      <c r="A10" s="104" t="s">
        <v>8</v>
      </c>
      <c r="B10" s="250">
        <v>17557</v>
      </c>
      <c r="C10" s="243">
        <v>17637</v>
      </c>
      <c r="D10" s="250">
        <v>17308</v>
      </c>
      <c r="E10" s="250">
        <v>17885</v>
      </c>
      <c r="F10" s="250">
        <v>19074</v>
      </c>
      <c r="G10" s="391">
        <v>21721</v>
      </c>
      <c r="H10" s="251">
        <v>100</v>
      </c>
      <c r="I10" s="67" t="s">
        <v>183</v>
      </c>
      <c r="K10" s="333"/>
      <c r="L10" s="333"/>
      <c r="M10" s="333"/>
      <c r="N10" s="333"/>
      <c r="O10" s="333"/>
      <c r="P10" s="333"/>
      <c r="Q10" s="333"/>
      <c r="R10" s="89"/>
    </row>
    <row r="11" spans="1:18" ht="12.75" customHeight="1" x14ac:dyDescent="0.2">
      <c r="A11" s="8" t="s">
        <v>64</v>
      </c>
      <c r="B11" s="239">
        <v>3798</v>
      </c>
      <c r="C11" s="236">
        <v>3499</v>
      </c>
      <c r="D11" s="239">
        <v>3405</v>
      </c>
      <c r="E11" s="239">
        <v>3369</v>
      </c>
      <c r="F11" s="239">
        <v>3492</v>
      </c>
      <c r="G11" s="392">
        <v>3851</v>
      </c>
      <c r="H11" s="252">
        <f t="shared" ref="H11:H20" si="0">F11/$F$10*100</f>
        <v>18.307643913180247</v>
      </c>
      <c r="I11" s="102" t="s">
        <v>329</v>
      </c>
      <c r="K11" s="333"/>
      <c r="L11" s="333"/>
      <c r="M11" s="333"/>
      <c r="N11" s="333"/>
      <c r="O11" s="333"/>
      <c r="P11" s="333"/>
      <c r="Q11" s="333"/>
      <c r="R11" s="89"/>
    </row>
    <row r="12" spans="1:18" ht="22.5" customHeight="1" x14ac:dyDescent="0.2">
      <c r="A12" s="8" t="s">
        <v>62</v>
      </c>
      <c r="B12" s="239">
        <v>1488</v>
      </c>
      <c r="C12" s="236">
        <v>1491</v>
      </c>
      <c r="D12" s="239">
        <v>1373</v>
      </c>
      <c r="E12" s="239">
        <v>1504</v>
      </c>
      <c r="F12" s="239">
        <v>1696</v>
      </c>
      <c r="G12" s="392">
        <v>2476</v>
      </c>
      <c r="H12" s="252">
        <f t="shared" si="0"/>
        <v>8.8916850162524899</v>
      </c>
      <c r="I12" s="9" t="s">
        <v>199</v>
      </c>
      <c r="K12" s="333"/>
      <c r="L12" s="333"/>
      <c r="M12" s="333"/>
      <c r="N12" s="333"/>
      <c r="O12" s="333"/>
      <c r="P12" s="333"/>
      <c r="Q12" s="333"/>
      <c r="R12" s="89"/>
    </row>
    <row r="13" spans="1:18" ht="12.75" customHeight="1" x14ac:dyDescent="0.2">
      <c r="A13" s="63" t="s">
        <v>510</v>
      </c>
      <c r="B13" s="239">
        <v>1915</v>
      </c>
      <c r="C13" s="236">
        <v>2114</v>
      </c>
      <c r="D13" s="239">
        <v>2039</v>
      </c>
      <c r="E13" s="239">
        <v>2151</v>
      </c>
      <c r="F13" s="239">
        <v>2314</v>
      </c>
      <c r="G13" s="392">
        <v>2452</v>
      </c>
      <c r="H13" s="252">
        <f t="shared" si="0"/>
        <v>12.131697598825626</v>
      </c>
      <c r="I13" s="102" t="s">
        <v>509</v>
      </c>
      <c r="K13" s="333"/>
      <c r="L13" s="333"/>
      <c r="M13" s="333"/>
      <c r="N13" s="333"/>
      <c r="O13" s="333"/>
      <c r="P13" s="333"/>
      <c r="Q13" s="333"/>
      <c r="R13" s="89"/>
    </row>
    <row r="14" spans="1:18" ht="12.75" customHeight="1" x14ac:dyDescent="0.2">
      <c r="A14" s="63" t="s">
        <v>65</v>
      </c>
      <c r="B14" s="239">
        <v>2139</v>
      </c>
      <c r="C14" s="236">
        <v>2086</v>
      </c>
      <c r="D14" s="239">
        <v>2054</v>
      </c>
      <c r="E14" s="239">
        <v>2105</v>
      </c>
      <c r="F14" s="239">
        <v>2296</v>
      </c>
      <c r="G14" s="392">
        <v>2179</v>
      </c>
      <c r="H14" s="252">
        <f t="shared" si="0"/>
        <v>12.037328300304079</v>
      </c>
      <c r="I14" s="102" t="s">
        <v>65</v>
      </c>
      <c r="K14" s="333"/>
      <c r="L14" s="333"/>
      <c r="M14" s="333"/>
      <c r="N14" s="333"/>
      <c r="O14" s="333"/>
      <c r="P14" s="333"/>
      <c r="Q14" s="333"/>
      <c r="R14" s="89"/>
    </row>
    <row r="15" spans="1:18" ht="12.75" customHeight="1" x14ac:dyDescent="0.2">
      <c r="A15" s="63" t="s">
        <v>66</v>
      </c>
      <c r="B15" s="239">
        <v>1689</v>
      </c>
      <c r="C15" s="236">
        <v>1616</v>
      </c>
      <c r="D15" s="239">
        <v>1615</v>
      </c>
      <c r="E15" s="239">
        <v>1593</v>
      </c>
      <c r="F15" s="239">
        <v>1540</v>
      </c>
      <c r="G15" s="392">
        <v>1712</v>
      </c>
      <c r="H15" s="252">
        <f t="shared" si="0"/>
        <v>8.0738177623990772</v>
      </c>
      <c r="I15" s="102" t="s">
        <v>324</v>
      </c>
      <c r="K15" s="333"/>
      <c r="L15" s="333"/>
      <c r="M15" s="333"/>
      <c r="N15" s="333"/>
      <c r="O15" s="333"/>
      <c r="P15" s="333"/>
      <c r="Q15" s="333"/>
      <c r="R15" s="89"/>
    </row>
    <row r="16" spans="1:18" ht="12.75" customHeight="1" x14ac:dyDescent="0.2">
      <c r="A16" s="63" t="s">
        <v>266</v>
      </c>
      <c r="B16" s="239">
        <v>1177</v>
      </c>
      <c r="C16" s="236">
        <v>1197</v>
      </c>
      <c r="D16" s="239">
        <v>1207</v>
      </c>
      <c r="E16" s="239">
        <v>1288</v>
      </c>
      <c r="F16" s="239">
        <v>1387</v>
      </c>
      <c r="G16" s="392">
        <v>1636</v>
      </c>
      <c r="H16" s="252">
        <f t="shared" si="0"/>
        <v>7.2716787249659225</v>
      </c>
      <c r="I16" s="102" t="s">
        <v>328</v>
      </c>
      <c r="K16" s="333"/>
      <c r="L16" s="333"/>
      <c r="M16" s="333"/>
      <c r="N16" s="333"/>
      <c r="O16" s="333"/>
      <c r="P16" s="333"/>
      <c r="Q16" s="333"/>
      <c r="R16" s="89"/>
    </row>
    <row r="17" spans="1:18" ht="12.75" customHeight="1" x14ac:dyDescent="0.2">
      <c r="A17" s="63" t="s">
        <v>63</v>
      </c>
      <c r="B17" s="239">
        <v>802</v>
      </c>
      <c r="C17" s="236">
        <v>833</v>
      </c>
      <c r="D17" s="239">
        <v>724</v>
      </c>
      <c r="E17" s="239">
        <v>723</v>
      </c>
      <c r="F17" s="239">
        <v>775</v>
      </c>
      <c r="G17" s="392">
        <v>993</v>
      </c>
      <c r="H17" s="252">
        <f t="shared" si="0"/>
        <v>4.0631225752333018</v>
      </c>
      <c r="I17" s="102" t="s">
        <v>325</v>
      </c>
      <c r="K17" s="333"/>
      <c r="L17" s="333"/>
      <c r="M17" s="333"/>
      <c r="N17" s="333"/>
      <c r="O17" s="333"/>
      <c r="P17" s="333"/>
      <c r="Q17" s="333"/>
      <c r="R17" s="89"/>
    </row>
    <row r="18" spans="1:18" ht="12.75" customHeight="1" x14ac:dyDescent="0.2">
      <c r="A18" s="63" t="s">
        <v>67</v>
      </c>
      <c r="B18" s="239">
        <v>905</v>
      </c>
      <c r="C18" s="236">
        <v>837</v>
      </c>
      <c r="D18" s="239">
        <v>827</v>
      </c>
      <c r="E18" s="239">
        <v>837</v>
      </c>
      <c r="F18" s="239">
        <v>965</v>
      </c>
      <c r="G18" s="392">
        <v>971</v>
      </c>
      <c r="H18" s="252">
        <f t="shared" si="0"/>
        <v>5.0592429485163048</v>
      </c>
      <c r="I18" s="102" t="s">
        <v>323</v>
      </c>
      <c r="K18" s="333"/>
      <c r="L18" s="333"/>
      <c r="M18" s="333"/>
      <c r="N18" s="333"/>
      <c r="O18" s="333"/>
      <c r="P18" s="333"/>
      <c r="Q18" s="333"/>
      <c r="R18" s="89"/>
    </row>
    <row r="19" spans="1:18" ht="12.75" customHeight="1" x14ac:dyDescent="0.2">
      <c r="A19" s="63" t="s">
        <v>76</v>
      </c>
      <c r="B19" s="239">
        <v>258</v>
      </c>
      <c r="C19" s="236">
        <v>334</v>
      </c>
      <c r="D19" s="239">
        <v>411</v>
      </c>
      <c r="E19" s="239">
        <v>475</v>
      </c>
      <c r="F19" s="239">
        <v>581</v>
      </c>
      <c r="G19" s="392">
        <v>698</v>
      </c>
      <c r="H19" s="252">
        <f t="shared" si="0"/>
        <v>3.0460312467232886</v>
      </c>
      <c r="I19" s="102" t="s">
        <v>352</v>
      </c>
      <c r="K19" s="333"/>
      <c r="L19" s="333"/>
      <c r="M19" s="333"/>
      <c r="N19" s="333"/>
      <c r="O19" s="333"/>
      <c r="P19" s="333"/>
      <c r="Q19" s="333"/>
      <c r="R19" s="89"/>
    </row>
    <row r="20" spans="1:18" ht="12.75" customHeight="1" x14ac:dyDescent="0.2">
      <c r="A20" s="8" t="s">
        <v>73</v>
      </c>
      <c r="B20" s="239">
        <v>332</v>
      </c>
      <c r="C20" s="236">
        <v>366</v>
      </c>
      <c r="D20" s="239">
        <v>353</v>
      </c>
      <c r="E20" s="239">
        <v>415</v>
      </c>
      <c r="F20" s="239">
        <v>437</v>
      </c>
      <c r="G20" s="392">
        <v>548</v>
      </c>
      <c r="H20" s="252">
        <f t="shared" si="0"/>
        <v>2.2910768585509071</v>
      </c>
      <c r="I20" s="9" t="s">
        <v>338</v>
      </c>
      <c r="K20" s="333"/>
      <c r="L20" s="333"/>
      <c r="M20" s="333"/>
      <c r="N20" s="333"/>
      <c r="O20" s="333"/>
      <c r="P20" s="333"/>
      <c r="Q20" s="333"/>
      <c r="R20" s="89"/>
    </row>
    <row r="21" spans="1:18" ht="15" customHeight="1" x14ac:dyDescent="0.2">
      <c r="A21" s="89"/>
      <c r="B21" s="619" t="s">
        <v>504</v>
      </c>
      <c r="C21" s="586"/>
      <c r="D21" s="586"/>
      <c r="E21" s="586"/>
      <c r="F21" s="586"/>
      <c r="G21" s="586"/>
      <c r="H21" s="587"/>
      <c r="I21" s="51"/>
      <c r="K21" s="89"/>
      <c r="L21" s="89"/>
      <c r="M21" s="89"/>
      <c r="N21" s="89"/>
      <c r="O21" s="89"/>
      <c r="P21" s="89"/>
      <c r="Q21" s="89"/>
      <c r="R21" s="89"/>
    </row>
    <row r="22" spans="1:18" ht="12.75" customHeight="1" x14ac:dyDescent="0.2">
      <c r="A22" s="104" t="s">
        <v>8</v>
      </c>
      <c r="B22" s="250">
        <v>14870</v>
      </c>
      <c r="C22" s="243">
        <v>14917</v>
      </c>
      <c r="D22" s="250">
        <v>15343</v>
      </c>
      <c r="E22" s="250">
        <v>16000</v>
      </c>
      <c r="F22" s="250">
        <v>17382</v>
      </c>
      <c r="G22" s="391">
        <v>18978</v>
      </c>
      <c r="H22" s="251">
        <v>100</v>
      </c>
      <c r="I22" s="67" t="s">
        <v>183</v>
      </c>
      <c r="K22" s="89"/>
      <c r="L22" s="89"/>
      <c r="M22" s="89"/>
      <c r="N22" s="89"/>
      <c r="O22" s="89"/>
      <c r="P22" s="89"/>
      <c r="Q22" s="89"/>
      <c r="R22" s="89"/>
    </row>
    <row r="23" spans="1:18" ht="12.75" customHeight="1" x14ac:dyDescent="0.2">
      <c r="A23" s="8" t="s">
        <v>69</v>
      </c>
      <c r="B23" s="239">
        <v>2356</v>
      </c>
      <c r="C23" s="236">
        <v>2328</v>
      </c>
      <c r="D23" s="239">
        <v>2358</v>
      </c>
      <c r="E23" s="239">
        <v>2354</v>
      </c>
      <c r="F23" s="239">
        <v>2634</v>
      </c>
      <c r="G23" s="392">
        <v>2974</v>
      </c>
      <c r="H23" s="252">
        <f t="shared" ref="H23:H32" si="1">F23/$F$22*100</f>
        <v>15.153607179841217</v>
      </c>
      <c r="I23" s="9" t="s">
        <v>333</v>
      </c>
      <c r="K23" s="317"/>
      <c r="L23" s="317"/>
      <c r="M23" s="393"/>
      <c r="N23" s="89"/>
      <c r="O23" s="89"/>
      <c r="P23" s="89"/>
      <c r="Q23" s="89"/>
      <c r="R23" s="89"/>
    </row>
    <row r="24" spans="1:18" ht="12.75" customHeight="1" x14ac:dyDescent="0.2">
      <c r="A24" s="8" t="s">
        <v>70</v>
      </c>
      <c r="B24" s="239">
        <v>1864</v>
      </c>
      <c r="C24" s="236">
        <v>2021</v>
      </c>
      <c r="D24" s="239">
        <v>2012</v>
      </c>
      <c r="E24" s="239">
        <v>2065</v>
      </c>
      <c r="F24" s="239">
        <v>2252</v>
      </c>
      <c r="G24" s="392">
        <v>2580</v>
      </c>
      <c r="H24" s="252">
        <f t="shared" si="1"/>
        <v>12.955931423311471</v>
      </c>
      <c r="I24" s="9" t="s">
        <v>326</v>
      </c>
      <c r="K24" s="89"/>
      <c r="L24" s="89"/>
      <c r="M24" s="89"/>
      <c r="N24" s="89"/>
      <c r="O24" s="89"/>
      <c r="P24" s="89"/>
      <c r="Q24" s="89"/>
      <c r="R24" s="89"/>
    </row>
    <row r="25" spans="1:18" ht="12.75" customHeight="1" x14ac:dyDescent="0.2">
      <c r="A25" s="8" t="s">
        <v>64</v>
      </c>
      <c r="B25" s="239">
        <v>1716</v>
      </c>
      <c r="C25" s="236">
        <v>1519</v>
      </c>
      <c r="D25" s="239">
        <v>1593</v>
      </c>
      <c r="E25" s="239">
        <v>1712</v>
      </c>
      <c r="F25" s="239">
        <v>1864</v>
      </c>
      <c r="G25" s="392">
        <v>2041</v>
      </c>
      <c r="H25" s="252">
        <f t="shared" si="1"/>
        <v>10.723737199401679</v>
      </c>
      <c r="I25" s="102" t="s">
        <v>329</v>
      </c>
      <c r="K25" s="89"/>
      <c r="L25" s="89"/>
      <c r="M25" s="89"/>
      <c r="N25" s="89"/>
      <c r="O25" s="89"/>
      <c r="P25" s="89"/>
      <c r="Q25" s="89"/>
      <c r="R25" s="89"/>
    </row>
    <row r="26" spans="1:18" ht="12.75" customHeight="1" x14ac:dyDescent="0.2">
      <c r="A26" s="63" t="s">
        <v>71</v>
      </c>
      <c r="B26" s="239">
        <v>1190</v>
      </c>
      <c r="C26" s="236">
        <v>1424</v>
      </c>
      <c r="D26" s="239">
        <v>1677</v>
      </c>
      <c r="E26" s="239">
        <v>1755</v>
      </c>
      <c r="F26" s="239">
        <v>1991</v>
      </c>
      <c r="G26" s="392">
        <v>1906</v>
      </c>
      <c r="H26" s="252">
        <f t="shared" si="1"/>
        <v>11.45437809227937</v>
      </c>
      <c r="I26" s="102" t="s">
        <v>327</v>
      </c>
    </row>
    <row r="27" spans="1:18" ht="12.75" customHeight="1" x14ac:dyDescent="0.2">
      <c r="A27" s="8" t="s">
        <v>173</v>
      </c>
      <c r="B27" s="239">
        <v>835</v>
      </c>
      <c r="C27" s="236">
        <v>897</v>
      </c>
      <c r="D27" s="239">
        <v>925</v>
      </c>
      <c r="E27" s="239">
        <v>1002</v>
      </c>
      <c r="F27" s="239">
        <v>1241</v>
      </c>
      <c r="G27" s="392">
        <v>1359</v>
      </c>
      <c r="H27" s="252">
        <f t="shared" si="1"/>
        <v>7.1395696697733282</v>
      </c>
      <c r="I27" s="9" t="s">
        <v>200</v>
      </c>
    </row>
    <row r="28" spans="1:18" ht="12.75" customHeight="1" x14ac:dyDescent="0.2">
      <c r="A28" s="8" t="s">
        <v>65</v>
      </c>
      <c r="B28" s="239">
        <v>1195</v>
      </c>
      <c r="C28" s="236">
        <v>1129</v>
      </c>
      <c r="D28" s="239">
        <v>1169</v>
      </c>
      <c r="E28" s="239">
        <v>1173</v>
      </c>
      <c r="F28" s="239">
        <v>1181</v>
      </c>
      <c r="G28" s="392">
        <v>1173</v>
      </c>
      <c r="H28" s="252">
        <f t="shared" si="1"/>
        <v>6.7943849959728446</v>
      </c>
      <c r="I28" s="9" t="s">
        <v>65</v>
      </c>
    </row>
    <row r="29" spans="1:18" ht="12.75" customHeight="1" x14ac:dyDescent="0.2">
      <c r="A29" s="63" t="s">
        <v>72</v>
      </c>
      <c r="B29" s="239">
        <v>999</v>
      </c>
      <c r="C29" s="236">
        <v>890</v>
      </c>
      <c r="D29" s="239">
        <v>821</v>
      </c>
      <c r="E29" s="239">
        <v>872</v>
      </c>
      <c r="F29" s="239">
        <v>837</v>
      </c>
      <c r="G29" s="392">
        <v>886</v>
      </c>
      <c r="H29" s="252">
        <f t="shared" si="1"/>
        <v>4.8153261995167416</v>
      </c>
      <c r="I29" s="102" t="s">
        <v>330</v>
      </c>
    </row>
    <row r="30" spans="1:18" ht="12.75" customHeight="1" x14ac:dyDescent="0.2">
      <c r="A30" s="63" t="s">
        <v>66</v>
      </c>
      <c r="B30" s="239">
        <v>590</v>
      </c>
      <c r="C30" s="236">
        <v>531</v>
      </c>
      <c r="D30" s="239">
        <v>528</v>
      </c>
      <c r="E30" s="239">
        <v>553</v>
      </c>
      <c r="F30" s="239">
        <v>581</v>
      </c>
      <c r="G30" s="392">
        <v>657</v>
      </c>
      <c r="H30" s="252">
        <f t="shared" si="1"/>
        <v>3.3425382579680125</v>
      </c>
      <c r="I30" s="102" t="s">
        <v>324</v>
      </c>
    </row>
    <row r="31" spans="1:18" ht="12.75" customHeight="1" x14ac:dyDescent="0.2">
      <c r="A31" s="63" t="s">
        <v>76</v>
      </c>
      <c r="B31" s="239">
        <v>332</v>
      </c>
      <c r="C31" s="236">
        <v>352</v>
      </c>
      <c r="D31" s="239">
        <v>474</v>
      </c>
      <c r="E31" s="239">
        <v>540</v>
      </c>
      <c r="F31" s="239">
        <v>609</v>
      </c>
      <c r="G31" s="392">
        <v>642</v>
      </c>
      <c r="H31" s="252">
        <f t="shared" si="1"/>
        <v>3.5036244390749052</v>
      </c>
      <c r="I31" s="102" t="s">
        <v>352</v>
      </c>
    </row>
    <row r="32" spans="1:18" ht="12.75" customHeight="1" x14ac:dyDescent="0.2">
      <c r="A32" s="8" t="s">
        <v>266</v>
      </c>
      <c r="B32" s="239">
        <v>362</v>
      </c>
      <c r="C32" s="236">
        <v>1504</v>
      </c>
      <c r="D32" s="239">
        <v>395</v>
      </c>
      <c r="E32" s="239">
        <v>445</v>
      </c>
      <c r="F32" s="239">
        <v>496</v>
      </c>
      <c r="G32" s="392">
        <v>598</v>
      </c>
      <c r="H32" s="252">
        <f t="shared" si="1"/>
        <v>2.8535266367506615</v>
      </c>
      <c r="I32" s="9" t="s">
        <v>328</v>
      </c>
    </row>
    <row r="33" spans="1:9" ht="6.75" customHeight="1" x14ac:dyDescent="0.2">
      <c r="A33" s="45"/>
      <c r="B33" s="253"/>
      <c r="C33" s="253"/>
      <c r="D33" s="253"/>
      <c r="E33" s="253"/>
      <c r="F33" s="253"/>
      <c r="G33" s="253"/>
      <c r="H33" s="254"/>
      <c r="I33" s="21"/>
    </row>
    <row r="34" spans="1:9" ht="22.5" customHeight="1" x14ac:dyDescent="0.2">
      <c r="A34" s="624" t="s">
        <v>615</v>
      </c>
      <c r="B34" s="624"/>
      <c r="C34" s="624"/>
      <c r="D34" s="624"/>
      <c r="E34" s="625" t="s">
        <v>633</v>
      </c>
      <c r="F34" s="625"/>
      <c r="G34" s="625"/>
      <c r="H34" s="625"/>
      <c r="I34" s="625"/>
    </row>
    <row r="35" spans="1:9" ht="9.75" customHeight="1" x14ac:dyDescent="0.2">
      <c r="B35" s="48"/>
      <c r="C35" s="48"/>
      <c r="D35" s="48"/>
      <c r="E35" s="48"/>
      <c r="F35" s="48"/>
      <c r="G35" s="48"/>
      <c r="H35" s="48"/>
      <c r="I35" s="45"/>
    </row>
    <row r="36" spans="1:9" ht="15" customHeight="1" x14ac:dyDescent="0.2">
      <c r="A36" s="583" t="s">
        <v>1050</v>
      </c>
      <c r="B36" s="583"/>
      <c r="C36" s="583"/>
      <c r="D36" s="583"/>
      <c r="E36" s="583"/>
      <c r="F36" s="583"/>
      <c r="G36" s="583"/>
      <c r="H36" s="583"/>
      <c r="I36" s="583"/>
    </row>
    <row r="37" spans="1:9" ht="15" customHeight="1" x14ac:dyDescent="0.2">
      <c r="A37" s="600" t="s">
        <v>1051</v>
      </c>
      <c r="B37" s="600"/>
      <c r="C37" s="600"/>
      <c r="D37" s="600"/>
      <c r="E37" s="600"/>
      <c r="F37" s="600"/>
      <c r="G37" s="600"/>
      <c r="H37" s="600"/>
      <c r="I37" s="600"/>
    </row>
    <row r="38" spans="1:9" ht="16.5" customHeight="1" x14ac:dyDescent="0.2">
      <c r="A38" s="583" t="s">
        <v>171</v>
      </c>
      <c r="B38" s="583"/>
      <c r="C38" s="583"/>
      <c r="D38" s="583"/>
      <c r="E38" s="583" t="s">
        <v>172</v>
      </c>
      <c r="F38" s="583"/>
      <c r="G38" s="583"/>
      <c r="H38" s="583"/>
      <c r="I38" s="583"/>
    </row>
  </sheetData>
  <sortState ref="A23:I32">
    <sortCondition descending="1" ref="G23:G32"/>
  </sortState>
  <mergeCells count="16">
    <mergeCell ref="F7:F8"/>
    <mergeCell ref="A37:I37"/>
    <mergeCell ref="A38:D38"/>
    <mergeCell ref="E38:I38"/>
    <mergeCell ref="I7:I8"/>
    <mergeCell ref="B9:H9"/>
    <mergeCell ref="B21:H21"/>
    <mergeCell ref="A34:D34"/>
    <mergeCell ref="E34:I34"/>
    <mergeCell ref="A36:I36"/>
    <mergeCell ref="A7:A8"/>
    <mergeCell ref="B7:B8"/>
    <mergeCell ref="C7:C8"/>
    <mergeCell ref="D7:D8"/>
    <mergeCell ref="E7:E8"/>
    <mergeCell ref="G7:H7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zoomScaleNormal="100" workbookViewId="0"/>
  </sheetViews>
  <sheetFormatPr defaultColWidth="9.140625" defaultRowHeight="12.75" x14ac:dyDescent="0.2"/>
  <cols>
    <col min="1" max="1" width="11.85546875" style="2" customWidth="1"/>
    <col min="2" max="10" width="6.7109375" style="2" customWidth="1"/>
    <col min="11" max="11" width="13.85546875" style="162" customWidth="1"/>
    <col min="12" max="16384" width="9.140625" style="2"/>
  </cols>
  <sheetData>
    <row r="1" spans="1:13" ht="15" customHeight="1" x14ac:dyDescent="0.2">
      <c r="A1" s="1" t="s">
        <v>6</v>
      </c>
      <c r="B1" s="1"/>
      <c r="K1" s="3" t="s">
        <v>0</v>
      </c>
      <c r="M1" s="567" t="s">
        <v>910</v>
      </c>
    </row>
    <row r="2" spans="1:13" ht="9" customHeight="1" x14ac:dyDescent="0.2">
      <c r="B2" s="1"/>
      <c r="K2" s="3"/>
      <c r="L2"/>
    </row>
    <row r="3" spans="1:13" ht="15" customHeight="1" x14ac:dyDescent="0.2">
      <c r="A3" s="1" t="s">
        <v>175</v>
      </c>
      <c r="B3" s="1"/>
      <c r="L3" s="143"/>
    </row>
    <row r="4" spans="1:13" ht="15" customHeight="1" x14ac:dyDescent="0.2">
      <c r="A4" s="238" t="s">
        <v>517</v>
      </c>
      <c r="B4" s="11"/>
      <c r="C4" s="12"/>
      <c r="L4" s="143"/>
    </row>
    <row r="5" spans="1:13" ht="15" customHeight="1" x14ac:dyDescent="0.2">
      <c r="A5" s="5" t="s">
        <v>975</v>
      </c>
      <c r="B5" s="5"/>
      <c r="K5" s="6" t="s">
        <v>976</v>
      </c>
      <c r="L5" s="142"/>
    </row>
    <row r="6" spans="1:13" ht="15" customHeight="1" thickBot="1" x14ac:dyDescent="0.25">
      <c r="A6" s="5" t="s">
        <v>798</v>
      </c>
      <c r="B6" s="440"/>
      <c r="C6" s="5"/>
      <c r="D6" s="5"/>
      <c r="K6" s="6" t="s">
        <v>799</v>
      </c>
      <c r="L6" s="142"/>
    </row>
    <row r="7" spans="1:13" ht="24" customHeight="1" thickBot="1" x14ac:dyDescent="0.25">
      <c r="A7" s="58" t="s">
        <v>462</v>
      </c>
      <c r="B7" s="59" t="s">
        <v>174</v>
      </c>
      <c r="C7" s="59" t="s">
        <v>13</v>
      </c>
      <c r="D7" s="59" t="s">
        <v>14</v>
      </c>
      <c r="E7" s="59" t="s">
        <v>61</v>
      </c>
      <c r="F7" s="59" t="s">
        <v>15</v>
      </c>
      <c r="G7" s="59" t="s">
        <v>16</v>
      </c>
      <c r="H7" s="59" t="s">
        <v>17</v>
      </c>
      <c r="I7" s="60" t="s">
        <v>18</v>
      </c>
      <c r="J7" s="60" t="s">
        <v>994</v>
      </c>
      <c r="K7" s="61" t="s">
        <v>463</v>
      </c>
      <c r="L7" s="23"/>
    </row>
    <row r="8" spans="1:13" ht="14.25" customHeight="1" x14ac:dyDescent="0.2">
      <c r="A8" s="84" t="s">
        <v>8</v>
      </c>
      <c r="B8" s="299">
        <v>144605</v>
      </c>
      <c r="C8" s="299">
        <v>139066</v>
      </c>
      <c r="D8" s="299">
        <v>128045</v>
      </c>
      <c r="E8" s="299">
        <v>128994</v>
      </c>
      <c r="F8" s="299">
        <v>129554</v>
      </c>
      <c r="G8" s="299">
        <v>130133</v>
      </c>
      <c r="H8" s="299">
        <v>130725</v>
      </c>
      <c r="I8" s="299">
        <v>131799</v>
      </c>
      <c r="J8" s="299">
        <v>133321</v>
      </c>
      <c r="K8" s="67" t="s">
        <v>183</v>
      </c>
      <c r="L8" s="87"/>
      <c r="M8" s="24"/>
    </row>
    <row r="9" spans="1:13" ht="14.25" customHeight="1" x14ac:dyDescent="0.2">
      <c r="A9" s="8" t="s">
        <v>1</v>
      </c>
      <c r="B9" s="255">
        <v>85782</v>
      </c>
      <c r="C9" s="255">
        <v>80991</v>
      </c>
      <c r="D9" s="255">
        <v>73105</v>
      </c>
      <c r="E9" s="255">
        <v>73809</v>
      </c>
      <c r="F9" s="255">
        <v>74088</v>
      </c>
      <c r="G9" s="255">
        <v>74511</v>
      </c>
      <c r="H9" s="255">
        <v>74754</v>
      </c>
      <c r="I9" s="255">
        <v>75195</v>
      </c>
      <c r="J9" s="255">
        <v>75769</v>
      </c>
      <c r="K9" s="9" t="s">
        <v>464</v>
      </c>
      <c r="L9" s="87"/>
      <c r="M9" s="24"/>
    </row>
    <row r="10" spans="1:13" ht="14.25" customHeight="1" x14ac:dyDescent="0.2">
      <c r="A10" s="8" t="s">
        <v>2</v>
      </c>
      <c r="B10" s="255">
        <v>58823</v>
      </c>
      <c r="C10" s="255">
        <v>58075</v>
      </c>
      <c r="D10" s="255">
        <v>54940</v>
      </c>
      <c r="E10" s="255">
        <v>55185</v>
      </c>
      <c r="F10" s="255">
        <v>55466</v>
      </c>
      <c r="G10" s="255">
        <v>55622</v>
      </c>
      <c r="H10" s="255">
        <v>55971</v>
      </c>
      <c r="I10" s="255">
        <v>56604</v>
      </c>
      <c r="J10" s="255">
        <v>57552</v>
      </c>
      <c r="K10" s="86" t="s">
        <v>465</v>
      </c>
      <c r="L10" s="87"/>
      <c r="M10" s="24"/>
    </row>
    <row r="11" spans="1:13" ht="14.25" customHeight="1" x14ac:dyDescent="0.2">
      <c r="A11" s="8" t="s">
        <v>133</v>
      </c>
      <c r="B11" s="46">
        <f>B9/B8</f>
        <v>0.59321600221292481</v>
      </c>
      <c r="C11" s="46">
        <f t="shared" ref="C11:J11" si="0">C9/C8</f>
        <v>0.582392533041865</v>
      </c>
      <c r="D11" s="46">
        <f t="shared" si="0"/>
        <v>0.57093209418563784</v>
      </c>
      <c r="E11" s="46">
        <f t="shared" si="0"/>
        <v>0.57218940415833297</v>
      </c>
      <c r="F11" s="46">
        <f t="shared" si="0"/>
        <v>0.57186964509007832</v>
      </c>
      <c r="G11" s="46">
        <f t="shared" si="0"/>
        <v>0.57257574942558764</v>
      </c>
      <c r="H11" s="46">
        <f t="shared" si="0"/>
        <v>0.57184165232358009</v>
      </c>
      <c r="I11" s="46">
        <f t="shared" si="0"/>
        <v>0.57052784922495614</v>
      </c>
      <c r="J11" s="46">
        <f t="shared" si="0"/>
        <v>0.56832006960643855</v>
      </c>
      <c r="K11" s="9" t="s">
        <v>466</v>
      </c>
      <c r="L11" s="224"/>
      <c r="M11" s="24"/>
    </row>
    <row r="12" spans="1:13" ht="22.5" customHeight="1" x14ac:dyDescent="0.2">
      <c r="A12" s="62" t="s">
        <v>514</v>
      </c>
      <c r="B12" s="299">
        <v>58531</v>
      </c>
      <c r="C12" s="299">
        <v>55251</v>
      </c>
      <c r="D12" s="299">
        <v>47516</v>
      </c>
      <c r="E12" s="299">
        <v>48138</v>
      </c>
      <c r="F12" s="299">
        <v>48339</v>
      </c>
      <c r="G12" s="299">
        <v>48461</v>
      </c>
      <c r="H12" s="299">
        <v>48642</v>
      </c>
      <c r="I12" s="299">
        <v>49341</v>
      </c>
      <c r="J12" s="299">
        <v>50554</v>
      </c>
      <c r="K12" s="66" t="s">
        <v>512</v>
      </c>
      <c r="L12" s="87"/>
    </row>
    <row r="13" spans="1:13" ht="14.25" customHeight="1" x14ac:dyDescent="0.2">
      <c r="A13" s="10" t="s">
        <v>1</v>
      </c>
      <c r="B13" s="255">
        <v>37646</v>
      </c>
      <c r="C13" s="255">
        <v>34516</v>
      </c>
      <c r="D13" s="255">
        <v>29696</v>
      </c>
      <c r="E13" s="255">
        <v>30257</v>
      </c>
      <c r="F13" s="255">
        <v>30364</v>
      </c>
      <c r="G13" s="255">
        <v>30600</v>
      </c>
      <c r="H13" s="255">
        <v>30630</v>
      </c>
      <c r="I13" s="255">
        <v>30881</v>
      </c>
      <c r="J13" s="255">
        <v>31356</v>
      </c>
      <c r="K13" s="55" t="s">
        <v>464</v>
      </c>
      <c r="L13" s="23"/>
    </row>
    <row r="14" spans="1:13" ht="14.25" customHeight="1" x14ac:dyDescent="0.2">
      <c r="A14" s="10" t="s">
        <v>2</v>
      </c>
      <c r="B14" s="255">
        <v>20885</v>
      </c>
      <c r="C14" s="255">
        <v>20735</v>
      </c>
      <c r="D14" s="255">
        <v>17820</v>
      </c>
      <c r="E14" s="255">
        <v>17881</v>
      </c>
      <c r="F14" s="255">
        <v>17975</v>
      </c>
      <c r="G14" s="255">
        <v>17861</v>
      </c>
      <c r="H14" s="255">
        <v>18012</v>
      </c>
      <c r="I14" s="255">
        <v>18460</v>
      </c>
      <c r="J14" s="255">
        <v>19198</v>
      </c>
      <c r="K14" s="167" t="s">
        <v>465</v>
      </c>
      <c r="L14" s="23"/>
    </row>
    <row r="15" spans="1:13" ht="14.25" customHeight="1" x14ac:dyDescent="0.2">
      <c r="A15" s="10" t="s">
        <v>133</v>
      </c>
      <c r="B15" s="46">
        <f>B13/B12</f>
        <v>0.64318053680955389</v>
      </c>
      <c r="C15" s="46">
        <f t="shared" ref="C15:J15" si="1">C13/C12</f>
        <v>0.62471267488371252</v>
      </c>
      <c r="D15" s="46">
        <f t="shared" si="1"/>
        <v>0.62496843168616889</v>
      </c>
      <c r="E15" s="46">
        <f t="shared" si="1"/>
        <v>0.62854709377207196</v>
      </c>
      <c r="F15" s="46">
        <f t="shared" si="1"/>
        <v>0.6281470448292269</v>
      </c>
      <c r="G15" s="46">
        <f t="shared" si="1"/>
        <v>0.63143558737954231</v>
      </c>
      <c r="H15" s="46">
        <f t="shared" si="1"/>
        <v>0.62970272603922539</v>
      </c>
      <c r="I15" s="46">
        <f t="shared" si="1"/>
        <v>0.62586895279787602</v>
      </c>
      <c r="J15" s="46">
        <f t="shared" si="1"/>
        <v>0.62024765597183207</v>
      </c>
      <c r="K15" s="55" t="s">
        <v>466</v>
      </c>
      <c r="L15" s="224"/>
    </row>
    <row r="16" spans="1:13" ht="22.5" customHeight="1" x14ac:dyDescent="0.2">
      <c r="A16" s="62" t="s">
        <v>515</v>
      </c>
      <c r="B16" s="299">
        <v>11577</v>
      </c>
      <c r="C16" s="299">
        <v>12926</v>
      </c>
      <c r="D16" s="299">
        <v>12690</v>
      </c>
      <c r="E16" s="299">
        <v>12879</v>
      </c>
      <c r="F16" s="299">
        <v>12956</v>
      </c>
      <c r="G16" s="299">
        <v>13118</v>
      </c>
      <c r="H16" s="299">
        <v>13368</v>
      </c>
      <c r="I16" s="299">
        <v>13361</v>
      </c>
      <c r="J16" s="299">
        <v>13501</v>
      </c>
      <c r="K16" s="66" t="s">
        <v>511</v>
      </c>
      <c r="L16" s="87"/>
    </row>
    <row r="17" spans="1:27" ht="14.25" customHeight="1" x14ac:dyDescent="0.2">
      <c r="A17" s="10" t="s">
        <v>1</v>
      </c>
      <c r="B17" s="255">
        <v>7110</v>
      </c>
      <c r="C17" s="255">
        <v>7766</v>
      </c>
      <c r="D17" s="255">
        <v>7415</v>
      </c>
      <c r="E17" s="255">
        <v>7540</v>
      </c>
      <c r="F17" s="255">
        <v>7554</v>
      </c>
      <c r="G17" s="255">
        <v>7684</v>
      </c>
      <c r="H17" s="255">
        <v>7838</v>
      </c>
      <c r="I17" s="255">
        <v>7862</v>
      </c>
      <c r="J17" s="255">
        <v>7901</v>
      </c>
      <c r="K17" s="55" t="s">
        <v>464</v>
      </c>
      <c r="L17" s="23"/>
    </row>
    <row r="18" spans="1:27" ht="14.25" customHeight="1" x14ac:dyDescent="0.2">
      <c r="A18" s="10" t="s">
        <v>2</v>
      </c>
      <c r="B18" s="255">
        <v>4467</v>
      </c>
      <c r="C18" s="255">
        <v>5160</v>
      </c>
      <c r="D18" s="255">
        <v>5275</v>
      </c>
      <c r="E18" s="255">
        <v>5339</v>
      </c>
      <c r="F18" s="255">
        <v>5402</v>
      </c>
      <c r="G18" s="255">
        <v>5434</v>
      </c>
      <c r="H18" s="255">
        <v>5530</v>
      </c>
      <c r="I18" s="255">
        <v>5499</v>
      </c>
      <c r="J18" s="255">
        <v>5600</v>
      </c>
      <c r="K18" s="167" t="s">
        <v>465</v>
      </c>
      <c r="L18" s="23"/>
    </row>
    <row r="19" spans="1:27" ht="14.25" customHeight="1" x14ac:dyDescent="0.2">
      <c r="A19" s="10" t="s">
        <v>133</v>
      </c>
      <c r="B19" s="46">
        <f>B17/B16</f>
        <v>0.61414874319771962</v>
      </c>
      <c r="C19" s="46">
        <f t="shared" ref="C19:J19" si="2">C17/C16</f>
        <v>0.60080457991644742</v>
      </c>
      <c r="D19" s="46">
        <f t="shared" si="2"/>
        <v>0.58431836091410561</v>
      </c>
      <c r="E19" s="46">
        <f t="shared" si="2"/>
        <v>0.58544918083702147</v>
      </c>
      <c r="F19" s="46">
        <f t="shared" si="2"/>
        <v>0.58305032417412783</v>
      </c>
      <c r="G19" s="46">
        <f t="shared" si="2"/>
        <v>0.58576002439396246</v>
      </c>
      <c r="H19" s="46">
        <f t="shared" si="2"/>
        <v>0.58632555356074212</v>
      </c>
      <c r="I19" s="46">
        <f t="shared" si="2"/>
        <v>0.58842900980465529</v>
      </c>
      <c r="J19" s="46">
        <f t="shared" si="2"/>
        <v>0.58521590993259753</v>
      </c>
      <c r="K19" s="55" t="s">
        <v>466</v>
      </c>
      <c r="L19" s="224"/>
    </row>
    <row r="20" spans="1:27" ht="22.5" customHeight="1" x14ac:dyDescent="0.2">
      <c r="A20" s="62" t="s">
        <v>516</v>
      </c>
      <c r="B20" s="299">
        <v>74497</v>
      </c>
      <c r="C20" s="299">
        <v>70889</v>
      </c>
      <c r="D20" s="299">
        <v>67839</v>
      </c>
      <c r="E20" s="299">
        <v>67977</v>
      </c>
      <c r="F20" s="299">
        <v>68259</v>
      </c>
      <c r="G20" s="299">
        <v>68554</v>
      </c>
      <c r="H20" s="299">
        <v>68715</v>
      </c>
      <c r="I20" s="299">
        <v>69097</v>
      </c>
      <c r="J20" s="299">
        <v>69266</v>
      </c>
      <c r="K20" s="66" t="s">
        <v>513</v>
      </c>
      <c r="L20" s="87"/>
    </row>
    <row r="21" spans="1:27" ht="14.25" customHeight="1" x14ac:dyDescent="0.2">
      <c r="A21" s="10" t="s">
        <v>1</v>
      </c>
      <c r="B21" s="255">
        <v>41026</v>
      </c>
      <c r="C21" s="255">
        <v>38709</v>
      </c>
      <c r="D21" s="255">
        <v>35994</v>
      </c>
      <c r="E21" s="255">
        <v>36012</v>
      </c>
      <c r="F21" s="255">
        <v>36170</v>
      </c>
      <c r="G21" s="255">
        <v>36227</v>
      </c>
      <c r="H21" s="255">
        <v>36286</v>
      </c>
      <c r="I21" s="255">
        <v>36452</v>
      </c>
      <c r="J21" s="255">
        <v>36512</v>
      </c>
      <c r="K21" s="55" t="s">
        <v>464</v>
      </c>
      <c r="L21" s="23"/>
    </row>
    <row r="22" spans="1:27" ht="14.25" customHeight="1" x14ac:dyDescent="0.2">
      <c r="A22" s="10" t="s">
        <v>2</v>
      </c>
      <c r="B22" s="255">
        <v>33471</v>
      </c>
      <c r="C22" s="255">
        <v>32180</v>
      </c>
      <c r="D22" s="255">
        <v>31845</v>
      </c>
      <c r="E22" s="255">
        <v>31965</v>
      </c>
      <c r="F22" s="255">
        <v>32089</v>
      </c>
      <c r="G22" s="255">
        <v>32327</v>
      </c>
      <c r="H22" s="255">
        <v>32429</v>
      </c>
      <c r="I22" s="255">
        <v>32645</v>
      </c>
      <c r="J22" s="255">
        <v>32754</v>
      </c>
      <c r="K22" s="167" t="s">
        <v>465</v>
      </c>
      <c r="L22" s="23"/>
    </row>
    <row r="23" spans="1:27" ht="14.25" customHeight="1" x14ac:dyDescent="0.2">
      <c r="A23" s="10" t="s">
        <v>133</v>
      </c>
      <c r="B23" s="46">
        <f>B21/B20</f>
        <v>0.55070673986871954</v>
      </c>
      <c r="C23" s="46">
        <f t="shared" ref="C23:J23" si="3">C21/C20</f>
        <v>0.5460508682588272</v>
      </c>
      <c r="D23" s="46">
        <f t="shared" si="3"/>
        <v>0.53057975500818111</v>
      </c>
      <c r="E23" s="46">
        <f t="shared" si="3"/>
        <v>0.52976742133368637</v>
      </c>
      <c r="F23" s="46">
        <f t="shared" si="3"/>
        <v>0.52989349389824048</v>
      </c>
      <c r="G23" s="46">
        <f t="shared" si="3"/>
        <v>0.52844472970213263</v>
      </c>
      <c r="H23" s="46">
        <f t="shared" si="3"/>
        <v>0.52806519682747577</v>
      </c>
      <c r="I23" s="46">
        <f t="shared" si="3"/>
        <v>0.527548229300838</v>
      </c>
      <c r="J23" s="46">
        <f t="shared" si="3"/>
        <v>0.5271273063263362</v>
      </c>
      <c r="K23" s="55" t="s">
        <v>466</v>
      </c>
      <c r="L23" s="224"/>
    </row>
    <row r="24" spans="1:27" ht="16.5" customHeight="1" x14ac:dyDescent="0.2"/>
    <row r="25" spans="1:27" ht="15" customHeight="1" x14ac:dyDescent="0.2">
      <c r="A25" s="1" t="s">
        <v>176</v>
      </c>
      <c r="B25" s="1"/>
    </row>
    <row r="26" spans="1:27" ht="15" customHeight="1" x14ac:dyDescent="0.2">
      <c r="A26" s="238" t="s">
        <v>646</v>
      </c>
      <c r="B26" s="11"/>
      <c r="C26" s="12"/>
    </row>
    <row r="27" spans="1:27" ht="15" customHeight="1" x14ac:dyDescent="0.2">
      <c r="A27" s="5" t="s">
        <v>975</v>
      </c>
      <c r="B27" s="5"/>
      <c r="K27" s="6" t="s">
        <v>976</v>
      </c>
    </row>
    <row r="28" spans="1:27" ht="15" customHeight="1" thickBot="1" x14ac:dyDescent="0.25">
      <c r="A28" s="5" t="s">
        <v>798</v>
      </c>
      <c r="B28" s="5"/>
      <c r="C28" s="5"/>
      <c r="D28" s="5"/>
      <c r="K28" s="6" t="s">
        <v>799</v>
      </c>
    </row>
    <row r="29" spans="1:27" ht="24" customHeight="1" thickBot="1" x14ac:dyDescent="0.25">
      <c r="A29" s="58" t="s">
        <v>462</v>
      </c>
      <c r="B29" s="59" t="s">
        <v>174</v>
      </c>
      <c r="C29" s="59" t="s">
        <v>13</v>
      </c>
      <c r="D29" s="59" t="s">
        <v>14</v>
      </c>
      <c r="E29" s="59" t="s">
        <v>61</v>
      </c>
      <c r="F29" s="59" t="s">
        <v>15</v>
      </c>
      <c r="G29" s="59" t="s">
        <v>16</v>
      </c>
      <c r="H29" s="59" t="s">
        <v>17</v>
      </c>
      <c r="I29" s="59" t="s">
        <v>18</v>
      </c>
      <c r="J29" s="59" t="s">
        <v>994</v>
      </c>
      <c r="K29" s="61" t="s">
        <v>463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ht="14.25" customHeight="1" x14ac:dyDescent="0.2">
      <c r="A30" s="84" t="s">
        <v>8</v>
      </c>
      <c r="B30" s="299">
        <v>24160</v>
      </c>
      <c r="C30" s="299">
        <v>24010</v>
      </c>
      <c r="D30" s="299">
        <v>20279</v>
      </c>
      <c r="E30" s="299">
        <v>20466</v>
      </c>
      <c r="F30" s="299">
        <v>20347</v>
      </c>
      <c r="G30" s="299">
        <v>21038</v>
      </c>
      <c r="H30" s="299">
        <v>21274</v>
      </c>
      <c r="I30" s="299">
        <v>21360</v>
      </c>
      <c r="J30" s="448" t="s">
        <v>24</v>
      </c>
      <c r="K30" s="67" t="s">
        <v>183</v>
      </c>
      <c r="L30" s="87"/>
      <c r="M30" s="24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</row>
    <row r="31" spans="1:27" ht="14.25" customHeight="1" x14ac:dyDescent="0.2">
      <c r="A31" s="8" t="s">
        <v>1</v>
      </c>
      <c r="B31" s="255">
        <v>14979</v>
      </c>
      <c r="C31" s="255">
        <v>14484</v>
      </c>
      <c r="D31" s="255">
        <v>12104</v>
      </c>
      <c r="E31" s="255">
        <v>12296</v>
      </c>
      <c r="F31" s="255">
        <v>11952</v>
      </c>
      <c r="G31" s="255">
        <v>12447</v>
      </c>
      <c r="H31" s="255">
        <v>12569</v>
      </c>
      <c r="I31" s="255">
        <v>12656</v>
      </c>
      <c r="J31" s="449" t="s">
        <v>24</v>
      </c>
      <c r="K31" s="9" t="s">
        <v>464</v>
      </c>
      <c r="L31" s="87"/>
      <c r="M31" s="24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</row>
    <row r="32" spans="1:27" ht="14.25" customHeight="1" x14ac:dyDescent="0.2">
      <c r="A32" s="8" t="s">
        <v>2</v>
      </c>
      <c r="B32" s="255">
        <f>B30-B31</f>
        <v>9181</v>
      </c>
      <c r="C32" s="255">
        <f>C30-C31</f>
        <v>9526</v>
      </c>
      <c r="D32" s="255">
        <v>8175</v>
      </c>
      <c r="E32" s="255">
        <v>8170</v>
      </c>
      <c r="F32" s="255">
        <v>8395</v>
      </c>
      <c r="G32" s="255">
        <v>8591</v>
      </c>
      <c r="H32" s="255">
        <v>8705</v>
      </c>
      <c r="I32" s="255">
        <v>8704</v>
      </c>
      <c r="J32" s="449" t="s">
        <v>24</v>
      </c>
      <c r="K32" s="86" t="s">
        <v>465</v>
      </c>
      <c r="L32" s="87"/>
      <c r="M32" s="24"/>
      <c r="N32" s="143"/>
      <c r="O32" s="143"/>
      <c r="P32" s="143"/>
      <c r="Q32" s="143"/>
      <c r="R32" s="434"/>
      <c r="S32" s="434"/>
      <c r="T32" s="434"/>
      <c r="U32" s="434"/>
      <c r="V32" s="434"/>
      <c r="W32" s="434"/>
      <c r="X32" s="434"/>
      <c r="Y32" s="434"/>
      <c r="Z32" s="143"/>
      <c r="AA32" s="143"/>
    </row>
    <row r="33" spans="1:27" ht="14.25" customHeight="1" x14ac:dyDescent="0.2">
      <c r="A33" s="8" t="s">
        <v>133</v>
      </c>
      <c r="B33" s="46">
        <f>B31/B30</f>
        <v>0.61999172185430462</v>
      </c>
      <c r="C33" s="46">
        <f t="shared" ref="C33" si="4">C31/C30</f>
        <v>0.60324864639733444</v>
      </c>
      <c r="D33" s="46">
        <f t="shared" ref="D33:I33" si="5">D31/D30</f>
        <v>0.59687361309729281</v>
      </c>
      <c r="E33" s="46">
        <f t="shared" si="5"/>
        <v>0.60080132903351902</v>
      </c>
      <c r="F33" s="46">
        <f t="shared" si="5"/>
        <v>0.58740846316410278</v>
      </c>
      <c r="G33" s="46">
        <f t="shared" si="5"/>
        <v>0.59164369236619452</v>
      </c>
      <c r="H33" s="46">
        <f t="shared" si="5"/>
        <v>0.59081507943969169</v>
      </c>
      <c r="I33" s="46">
        <f t="shared" si="5"/>
        <v>0.59250936329588011</v>
      </c>
      <c r="J33" s="450" t="s">
        <v>24</v>
      </c>
      <c r="K33" s="9" t="s">
        <v>466</v>
      </c>
      <c r="L33" s="224"/>
      <c r="M33" s="24"/>
      <c r="N33" s="143"/>
      <c r="O33" s="143"/>
      <c r="P33" s="14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22.5" customHeight="1" x14ac:dyDescent="0.2">
      <c r="A34" s="62" t="s">
        <v>514</v>
      </c>
      <c r="B34" s="299">
        <v>13408</v>
      </c>
      <c r="C34" s="299">
        <v>13708</v>
      </c>
      <c r="D34" s="299">
        <v>10748</v>
      </c>
      <c r="E34" s="299">
        <v>10986</v>
      </c>
      <c r="F34" s="299">
        <v>11072</v>
      </c>
      <c r="G34" s="299">
        <v>11453</v>
      </c>
      <c r="H34" s="299">
        <v>11684</v>
      </c>
      <c r="I34" s="299">
        <v>11701</v>
      </c>
      <c r="J34" s="448" t="s">
        <v>24</v>
      </c>
      <c r="K34" s="66" t="s">
        <v>512</v>
      </c>
      <c r="L34" s="87"/>
      <c r="N34" s="143"/>
      <c r="O34" s="143"/>
      <c r="P34" s="14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1:27" ht="14.25" customHeight="1" x14ac:dyDescent="0.2">
      <c r="A35" s="10" t="s">
        <v>1</v>
      </c>
      <c r="B35" s="255">
        <v>8756</v>
      </c>
      <c r="C35" s="255">
        <v>8681</v>
      </c>
      <c r="D35" s="255">
        <v>6721</v>
      </c>
      <c r="E35" s="255">
        <v>7000</v>
      </c>
      <c r="F35" s="255">
        <v>6933</v>
      </c>
      <c r="G35" s="255">
        <v>7274</v>
      </c>
      <c r="H35" s="255">
        <v>7401</v>
      </c>
      <c r="I35" s="255">
        <v>7375</v>
      </c>
      <c r="J35" s="449" t="s">
        <v>24</v>
      </c>
      <c r="K35" s="55" t="s">
        <v>464</v>
      </c>
      <c r="N35" s="143"/>
      <c r="O35" s="143"/>
      <c r="P35" s="14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1:27" ht="14.25" customHeight="1" x14ac:dyDescent="0.2">
      <c r="A36" s="10" t="s">
        <v>2</v>
      </c>
      <c r="B36" s="255">
        <f>B34-B35</f>
        <v>4652</v>
      </c>
      <c r="C36" s="255">
        <f>C34-C35</f>
        <v>5027</v>
      </c>
      <c r="D36" s="255">
        <v>4027</v>
      </c>
      <c r="E36" s="255">
        <v>3986</v>
      </c>
      <c r="F36" s="255">
        <v>4139</v>
      </c>
      <c r="G36" s="255">
        <v>4179</v>
      </c>
      <c r="H36" s="255">
        <v>4283</v>
      </c>
      <c r="I36" s="255">
        <v>4326</v>
      </c>
      <c r="J36" s="449" t="s">
        <v>24</v>
      </c>
      <c r="K36" s="167" t="s">
        <v>465</v>
      </c>
      <c r="N36" s="143"/>
      <c r="O36" s="143"/>
      <c r="P36" s="14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1:27" ht="14.25" customHeight="1" x14ac:dyDescent="0.2">
      <c r="A37" s="10" t="s">
        <v>133</v>
      </c>
      <c r="B37" s="46">
        <f>B35/B34</f>
        <v>0.65304295942720769</v>
      </c>
      <c r="C37" s="46">
        <f t="shared" ref="C37" si="6">C35/C34</f>
        <v>0.63327983659177123</v>
      </c>
      <c r="D37" s="46">
        <f t="shared" ref="D37:I37" si="7">D35/D34</f>
        <v>0.62532564197990326</v>
      </c>
      <c r="E37" s="46">
        <f t="shared" si="7"/>
        <v>0.6371745858365192</v>
      </c>
      <c r="F37" s="46">
        <f t="shared" si="7"/>
        <v>0.62617413294797686</v>
      </c>
      <c r="G37" s="46">
        <f t="shared" si="7"/>
        <v>0.63511743647952501</v>
      </c>
      <c r="H37" s="46">
        <f t="shared" si="7"/>
        <v>0.63343033207805544</v>
      </c>
      <c r="I37" s="46">
        <f t="shared" si="7"/>
        <v>0.63028800957183151</v>
      </c>
      <c r="J37" s="450" t="s">
        <v>24</v>
      </c>
      <c r="K37" s="55" t="s">
        <v>466</v>
      </c>
      <c r="L37" s="224"/>
      <c r="N37" s="143"/>
      <c r="O37" s="143"/>
      <c r="P37" s="14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1:27" ht="22.5" customHeight="1" x14ac:dyDescent="0.2">
      <c r="A38" s="62" t="s">
        <v>515</v>
      </c>
      <c r="B38" s="299">
        <v>1622</v>
      </c>
      <c r="C38" s="299">
        <v>1952</v>
      </c>
      <c r="D38" s="299">
        <v>1899</v>
      </c>
      <c r="E38" s="299">
        <v>1924</v>
      </c>
      <c r="F38" s="299">
        <v>1902</v>
      </c>
      <c r="G38" s="299">
        <v>1867</v>
      </c>
      <c r="H38" s="299">
        <v>1989</v>
      </c>
      <c r="I38" s="299">
        <v>2028</v>
      </c>
      <c r="J38" s="448" t="s">
        <v>24</v>
      </c>
      <c r="K38" s="66" t="s">
        <v>511</v>
      </c>
      <c r="L38" s="87"/>
      <c r="N38" s="143"/>
      <c r="O38" s="143"/>
      <c r="P38" s="14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1:27" ht="14.25" customHeight="1" x14ac:dyDescent="0.2">
      <c r="A39" s="10" t="s">
        <v>1</v>
      </c>
      <c r="B39" s="255">
        <v>1022</v>
      </c>
      <c r="C39" s="255">
        <v>1224</v>
      </c>
      <c r="D39" s="255">
        <v>1114</v>
      </c>
      <c r="E39" s="255">
        <v>1171</v>
      </c>
      <c r="F39" s="255">
        <v>1084</v>
      </c>
      <c r="G39" s="255">
        <v>1100</v>
      </c>
      <c r="H39" s="255">
        <v>1160</v>
      </c>
      <c r="I39" s="255">
        <v>1228</v>
      </c>
      <c r="J39" s="449" t="s">
        <v>24</v>
      </c>
      <c r="K39" s="55" t="s">
        <v>464</v>
      </c>
      <c r="N39" s="143"/>
      <c r="O39" s="143"/>
      <c r="P39" s="306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1:27" ht="14.25" customHeight="1" x14ac:dyDescent="0.2">
      <c r="A40" s="10" t="s">
        <v>2</v>
      </c>
      <c r="B40" s="255">
        <f>B38-B39</f>
        <v>600</v>
      </c>
      <c r="C40" s="255">
        <f>C38-C39</f>
        <v>728</v>
      </c>
      <c r="D40" s="255">
        <v>785</v>
      </c>
      <c r="E40" s="255">
        <v>753</v>
      </c>
      <c r="F40" s="255">
        <v>818</v>
      </c>
      <c r="G40" s="255">
        <v>767</v>
      </c>
      <c r="H40" s="255">
        <v>829</v>
      </c>
      <c r="I40" s="255">
        <v>800</v>
      </c>
      <c r="J40" s="449" t="s">
        <v>24</v>
      </c>
      <c r="K40" s="167" t="s">
        <v>465</v>
      </c>
      <c r="N40" s="143"/>
      <c r="O40" s="143"/>
      <c r="P40" s="306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1:27" ht="14.25" customHeight="1" x14ac:dyDescent="0.2">
      <c r="A41" s="10" t="s">
        <v>133</v>
      </c>
      <c r="B41" s="46">
        <f>B39/B38</f>
        <v>0.63008631319358821</v>
      </c>
      <c r="C41" s="46">
        <f t="shared" ref="C41" si="8">C39/C38</f>
        <v>0.62704918032786883</v>
      </c>
      <c r="D41" s="46">
        <f t="shared" ref="D41:I41" si="9">D39/D38</f>
        <v>0.5866245392311743</v>
      </c>
      <c r="E41" s="46">
        <f t="shared" si="9"/>
        <v>0.60862785862785862</v>
      </c>
      <c r="F41" s="46">
        <f t="shared" si="9"/>
        <v>0.56992639327024186</v>
      </c>
      <c r="G41" s="46">
        <f t="shared" si="9"/>
        <v>0.58918050348152118</v>
      </c>
      <c r="H41" s="46">
        <f t="shared" si="9"/>
        <v>0.58320764203117148</v>
      </c>
      <c r="I41" s="46">
        <f t="shared" si="9"/>
        <v>0.60552268244575935</v>
      </c>
      <c r="J41" s="450" t="s">
        <v>24</v>
      </c>
      <c r="K41" s="55" t="s">
        <v>466</v>
      </c>
      <c r="L41" s="224"/>
      <c r="N41" s="143"/>
      <c r="O41" s="143"/>
      <c r="P41" s="306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27" ht="22.5" customHeight="1" x14ac:dyDescent="0.2">
      <c r="A42" s="62" t="s">
        <v>516</v>
      </c>
      <c r="B42" s="299">
        <v>9130</v>
      </c>
      <c r="C42" s="299">
        <v>8350</v>
      </c>
      <c r="D42" s="299">
        <v>7632</v>
      </c>
      <c r="E42" s="299">
        <v>7556</v>
      </c>
      <c r="F42" s="299">
        <v>7373</v>
      </c>
      <c r="G42" s="299">
        <v>7718</v>
      </c>
      <c r="H42" s="299">
        <v>7601</v>
      </c>
      <c r="I42" s="299">
        <v>7631</v>
      </c>
      <c r="J42" s="448" t="s">
        <v>24</v>
      </c>
      <c r="K42" s="66" t="s">
        <v>513</v>
      </c>
      <c r="L42" s="87"/>
      <c r="N42" s="143"/>
      <c r="O42" s="143"/>
      <c r="P42" s="14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27" ht="14.25" customHeight="1" x14ac:dyDescent="0.2">
      <c r="A43" s="10" t="s">
        <v>1</v>
      </c>
      <c r="B43" s="255">
        <v>5201</v>
      </c>
      <c r="C43" s="255">
        <v>4579</v>
      </c>
      <c r="D43" s="255">
        <v>4269</v>
      </c>
      <c r="E43" s="255">
        <v>4125</v>
      </c>
      <c r="F43" s="255">
        <v>3935</v>
      </c>
      <c r="G43" s="255">
        <v>4073</v>
      </c>
      <c r="H43" s="255">
        <v>4008</v>
      </c>
      <c r="I43" s="255">
        <v>4053</v>
      </c>
      <c r="J43" s="449" t="s">
        <v>24</v>
      </c>
      <c r="K43" s="55" t="s">
        <v>464</v>
      </c>
      <c r="N43" s="143"/>
      <c r="O43" s="143"/>
      <c r="P43" s="306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27" ht="14.25" customHeight="1" x14ac:dyDescent="0.2">
      <c r="A44" s="10" t="s">
        <v>2</v>
      </c>
      <c r="B44" s="255">
        <f>B42-B43</f>
        <v>3929</v>
      </c>
      <c r="C44" s="255">
        <f>C42-C43</f>
        <v>3771</v>
      </c>
      <c r="D44" s="255">
        <v>3363</v>
      </c>
      <c r="E44" s="255">
        <v>3431</v>
      </c>
      <c r="F44" s="255">
        <v>3438</v>
      </c>
      <c r="G44" s="255">
        <v>3645</v>
      </c>
      <c r="H44" s="255">
        <v>3593</v>
      </c>
      <c r="I44" s="255">
        <v>3578</v>
      </c>
      <c r="J44" s="449" t="s">
        <v>24</v>
      </c>
      <c r="K44" s="167" t="s">
        <v>465</v>
      </c>
      <c r="N44" s="143"/>
      <c r="O44" s="143"/>
      <c r="P44" s="306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27" ht="14.25" customHeight="1" x14ac:dyDescent="0.2">
      <c r="A45" s="10" t="s">
        <v>133</v>
      </c>
      <c r="B45" s="46">
        <f>B43/B42</f>
        <v>0.56966046002190585</v>
      </c>
      <c r="C45" s="46">
        <f t="shared" ref="C45" si="10">C43/C42</f>
        <v>0.54838323353293417</v>
      </c>
      <c r="D45" s="46">
        <f t="shared" ref="D45:I45" si="11">D43/D42</f>
        <v>0.55935534591194969</v>
      </c>
      <c r="E45" s="46">
        <f t="shared" si="11"/>
        <v>0.54592376919004759</v>
      </c>
      <c r="F45" s="46">
        <f t="shared" si="11"/>
        <v>0.53370405533704057</v>
      </c>
      <c r="G45" s="46">
        <f t="shared" si="11"/>
        <v>0.52772739051567763</v>
      </c>
      <c r="H45" s="46">
        <f t="shared" si="11"/>
        <v>0.52729903960005264</v>
      </c>
      <c r="I45" s="46">
        <f t="shared" si="11"/>
        <v>0.53112305071419208</v>
      </c>
      <c r="J45" s="450" t="s">
        <v>24</v>
      </c>
      <c r="K45" s="55" t="s">
        <v>466</v>
      </c>
      <c r="L45" s="224"/>
      <c r="N45" s="143"/>
      <c r="O45" s="143"/>
      <c r="P45" s="14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27" x14ac:dyDescent="0.2">
      <c r="N46" s="143"/>
      <c r="O46" s="143"/>
      <c r="P46" s="14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27" x14ac:dyDescent="0.2">
      <c r="B47" s="24"/>
      <c r="C47" s="24"/>
      <c r="D47" s="24"/>
      <c r="E47" s="24"/>
      <c r="F47" s="24"/>
      <c r="G47" s="24"/>
      <c r="H47" s="24"/>
      <c r="I47" s="24"/>
      <c r="N47" s="143"/>
      <c r="O47" s="143"/>
      <c r="P47" s="14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27" ht="12.75" customHeight="1" x14ac:dyDescent="0.2">
      <c r="B48" s="24"/>
      <c r="C48" s="24"/>
      <c r="D48" s="24"/>
      <c r="E48" s="24"/>
      <c r="F48" s="24"/>
      <c r="G48" s="24"/>
      <c r="H48" s="24"/>
      <c r="I48" s="24"/>
      <c r="N48" s="143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2:9" x14ac:dyDescent="0.2">
      <c r="B49" s="24"/>
      <c r="C49" s="24"/>
      <c r="D49" s="24"/>
      <c r="E49" s="24"/>
      <c r="F49" s="24"/>
      <c r="G49" s="24"/>
      <c r="H49" s="24"/>
      <c r="I49" s="24"/>
    </row>
  </sheetData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/>
  </sheetViews>
  <sheetFormatPr defaultColWidth="9.140625" defaultRowHeight="12.75" x14ac:dyDescent="0.2"/>
  <cols>
    <col min="1" max="1" width="24.42578125" style="2" customWidth="1"/>
    <col min="2" max="6" width="6.7109375" style="2" customWidth="1"/>
    <col min="7" max="7" width="5.5703125" style="2" customWidth="1"/>
    <col min="8" max="8" width="25.5703125" style="2" customWidth="1"/>
    <col min="9" max="16384" width="9.140625" style="2"/>
  </cols>
  <sheetData>
    <row r="1" spans="1:11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1" ht="9" customHeight="1" x14ac:dyDescent="0.2">
      <c r="B2" s="1"/>
      <c r="C2" s="1"/>
      <c r="H2" s="3"/>
    </row>
    <row r="3" spans="1:11" ht="15" customHeight="1" x14ac:dyDescent="0.2">
      <c r="A3" s="1" t="s">
        <v>1251</v>
      </c>
      <c r="B3" s="1"/>
      <c r="C3" s="1"/>
    </row>
    <row r="4" spans="1:11" ht="15" customHeight="1" x14ac:dyDescent="0.2">
      <c r="A4" s="238" t="s">
        <v>1252</v>
      </c>
      <c r="B4" s="11"/>
      <c r="C4" s="11"/>
    </row>
    <row r="5" spans="1:11" ht="15" customHeight="1" x14ac:dyDescent="0.2">
      <c r="A5" s="5" t="s">
        <v>977</v>
      </c>
      <c r="B5" s="5"/>
      <c r="C5" s="5"/>
      <c r="H5" s="6" t="s">
        <v>978</v>
      </c>
    </row>
    <row r="6" spans="1:11" ht="15" customHeight="1" thickBot="1" x14ac:dyDescent="0.25">
      <c r="A6" s="5" t="s">
        <v>798</v>
      </c>
      <c r="B6" s="5"/>
      <c r="C6" s="5"/>
      <c r="H6" s="6" t="s">
        <v>799</v>
      </c>
    </row>
    <row r="7" spans="1:11" ht="15" customHeight="1" x14ac:dyDescent="0.2">
      <c r="A7" s="576" t="s">
        <v>507</v>
      </c>
      <c r="B7" s="612" t="s">
        <v>14</v>
      </c>
      <c r="C7" s="612" t="s">
        <v>16</v>
      </c>
      <c r="D7" s="612" t="s">
        <v>17</v>
      </c>
      <c r="E7" s="612" t="s">
        <v>18</v>
      </c>
      <c r="F7" s="626" t="s">
        <v>993</v>
      </c>
      <c r="G7" s="576"/>
      <c r="H7" s="614" t="s">
        <v>201</v>
      </c>
    </row>
    <row r="8" spans="1:11" ht="24" customHeight="1" thickBot="1" x14ac:dyDescent="0.25">
      <c r="A8" s="620"/>
      <c r="B8" s="613"/>
      <c r="C8" s="613"/>
      <c r="D8" s="613"/>
      <c r="E8" s="613"/>
      <c r="F8" s="386" t="s">
        <v>612</v>
      </c>
      <c r="G8" s="298" t="s">
        <v>93</v>
      </c>
      <c r="H8" s="615"/>
    </row>
    <row r="9" spans="1:11" ht="15" customHeight="1" x14ac:dyDescent="0.2">
      <c r="A9" s="89"/>
      <c r="B9" s="616" t="s">
        <v>503</v>
      </c>
      <c r="C9" s="617"/>
      <c r="D9" s="617"/>
      <c r="E9" s="617"/>
      <c r="F9" s="617"/>
      <c r="G9" s="618"/>
      <c r="H9" s="51"/>
      <c r="J9"/>
      <c r="K9"/>
    </row>
    <row r="10" spans="1:11" ht="12.75" customHeight="1" x14ac:dyDescent="0.2">
      <c r="A10" s="104" t="s">
        <v>8</v>
      </c>
      <c r="B10" s="250">
        <v>9042</v>
      </c>
      <c r="C10" s="250">
        <v>6729</v>
      </c>
      <c r="D10" s="250">
        <v>5909</v>
      </c>
      <c r="E10" s="250">
        <v>5936</v>
      </c>
      <c r="F10" s="391">
        <v>6565</v>
      </c>
      <c r="G10" s="251">
        <v>100</v>
      </c>
      <c r="H10" s="67" t="s">
        <v>183</v>
      </c>
      <c r="J10" s="403"/>
      <c r="K10" s="268"/>
    </row>
    <row r="11" spans="1:11" ht="12.75" customHeight="1" x14ac:dyDescent="0.2">
      <c r="A11" s="8" t="s">
        <v>78</v>
      </c>
      <c r="B11" s="239">
        <v>7605</v>
      </c>
      <c r="C11" s="239">
        <v>5614</v>
      </c>
      <c r="D11" s="239">
        <v>4992</v>
      </c>
      <c r="E11" s="239">
        <v>4895</v>
      </c>
      <c r="F11" s="392">
        <v>5350</v>
      </c>
      <c r="G11" s="252">
        <f>F11/$F$10*100</f>
        <v>81.492764661081495</v>
      </c>
      <c r="H11" s="102" t="s">
        <v>634</v>
      </c>
      <c r="J11" s="268"/>
      <c r="K11" s="268"/>
    </row>
    <row r="12" spans="1:11" ht="12.75" customHeight="1" x14ac:dyDescent="0.2">
      <c r="A12" s="8" t="s">
        <v>79</v>
      </c>
      <c r="B12" s="239">
        <v>495</v>
      </c>
      <c r="C12" s="239">
        <v>351</v>
      </c>
      <c r="D12" s="239">
        <v>268</v>
      </c>
      <c r="E12" s="239">
        <v>251</v>
      </c>
      <c r="F12" s="392">
        <v>276</v>
      </c>
      <c r="G12" s="252">
        <f t="shared" ref="G12:G20" si="0">F12/$F$10*100</f>
        <v>4.204112718964204</v>
      </c>
      <c r="H12" s="102" t="s">
        <v>195</v>
      </c>
      <c r="J12" s="268"/>
      <c r="K12" s="268"/>
    </row>
    <row r="13" spans="1:11" ht="12.75" customHeight="1" x14ac:dyDescent="0.2">
      <c r="A13" s="63" t="s">
        <v>68</v>
      </c>
      <c r="B13" s="239">
        <v>225</v>
      </c>
      <c r="C13" s="239">
        <v>232</v>
      </c>
      <c r="D13" s="239">
        <v>192</v>
      </c>
      <c r="E13" s="239">
        <v>189</v>
      </c>
      <c r="F13" s="392">
        <v>211</v>
      </c>
      <c r="G13" s="252">
        <f t="shared" si="0"/>
        <v>3.2140137090632139</v>
      </c>
      <c r="H13" s="102" t="s">
        <v>332</v>
      </c>
      <c r="J13" s="268"/>
      <c r="K13" s="268"/>
    </row>
    <row r="14" spans="1:11" ht="12.75" customHeight="1" x14ac:dyDescent="0.2">
      <c r="A14" s="8" t="s">
        <v>63</v>
      </c>
      <c r="B14" s="239">
        <v>22</v>
      </c>
      <c r="C14" s="239">
        <v>6</v>
      </c>
      <c r="D14" s="239">
        <v>30</v>
      </c>
      <c r="E14" s="239">
        <v>119</v>
      </c>
      <c r="F14" s="392">
        <v>167</v>
      </c>
      <c r="G14" s="252">
        <f t="shared" si="0"/>
        <v>2.5437928408225439</v>
      </c>
      <c r="H14" s="9" t="s">
        <v>325</v>
      </c>
      <c r="J14" s="268"/>
      <c r="K14" s="268"/>
    </row>
    <row r="15" spans="1:11" ht="12.75" customHeight="1" x14ac:dyDescent="0.2">
      <c r="A15" s="63" t="s">
        <v>76</v>
      </c>
      <c r="B15" s="239">
        <v>179</v>
      </c>
      <c r="C15" s="239">
        <v>142</v>
      </c>
      <c r="D15" s="239">
        <v>106</v>
      </c>
      <c r="E15" s="239">
        <v>111</v>
      </c>
      <c r="F15" s="392">
        <v>132</v>
      </c>
      <c r="G15" s="252">
        <f t="shared" si="0"/>
        <v>2.0106626047220106</v>
      </c>
      <c r="H15" s="102" t="s">
        <v>352</v>
      </c>
      <c r="J15" s="268"/>
      <c r="K15" s="268"/>
    </row>
    <row r="16" spans="1:11" ht="12.75" customHeight="1" x14ac:dyDescent="0.2">
      <c r="A16" s="63" t="s">
        <v>266</v>
      </c>
      <c r="B16" s="239">
        <v>23</v>
      </c>
      <c r="C16" s="239">
        <v>38</v>
      </c>
      <c r="D16" s="239">
        <v>29</v>
      </c>
      <c r="E16" s="239">
        <v>70</v>
      </c>
      <c r="F16" s="392">
        <v>86</v>
      </c>
      <c r="G16" s="252">
        <f t="shared" si="0"/>
        <v>1.3099771515613101</v>
      </c>
      <c r="H16" s="102" t="s">
        <v>328</v>
      </c>
      <c r="J16" s="268"/>
      <c r="K16" s="268"/>
    </row>
    <row r="17" spans="1:11" ht="12.75" customHeight="1" x14ac:dyDescent="0.2">
      <c r="A17" s="63" t="s">
        <v>80</v>
      </c>
      <c r="B17" s="239">
        <v>110</v>
      </c>
      <c r="C17" s="239">
        <v>67</v>
      </c>
      <c r="D17" s="239">
        <v>71</v>
      </c>
      <c r="E17" s="239">
        <v>74</v>
      </c>
      <c r="F17" s="392">
        <v>82</v>
      </c>
      <c r="G17" s="252">
        <f t="shared" si="0"/>
        <v>1.2490479817212492</v>
      </c>
      <c r="H17" s="102" t="s">
        <v>348</v>
      </c>
      <c r="J17" s="268"/>
      <c r="K17" s="268"/>
    </row>
    <row r="18" spans="1:11" ht="12.75" customHeight="1" x14ac:dyDescent="0.2">
      <c r="A18" s="63" t="s">
        <v>81</v>
      </c>
      <c r="B18" s="239">
        <v>66</v>
      </c>
      <c r="C18" s="239">
        <v>42</v>
      </c>
      <c r="D18" s="239">
        <v>45</v>
      </c>
      <c r="E18" s="239">
        <v>51</v>
      </c>
      <c r="F18" s="392">
        <v>79</v>
      </c>
      <c r="G18" s="252">
        <f t="shared" si="0"/>
        <v>1.2033511043412033</v>
      </c>
      <c r="H18" s="102" t="s">
        <v>349</v>
      </c>
      <c r="J18"/>
      <c r="K18"/>
    </row>
    <row r="19" spans="1:11" ht="12.75" customHeight="1" x14ac:dyDescent="0.2">
      <c r="A19" s="63" t="s">
        <v>62</v>
      </c>
      <c r="B19" s="239">
        <v>84</v>
      </c>
      <c r="C19" s="239">
        <v>72</v>
      </c>
      <c r="D19" s="239">
        <v>28</v>
      </c>
      <c r="E19" s="239">
        <v>33</v>
      </c>
      <c r="F19" s="392">
        <v>52</v>
      </c>
      <c r="G19" s="252">
        <f t="shared" si="0"/>
        <v>0.79207920792079212</v>
      </c>
      <c r="H19" s="102" t="s">
        <v>199</v>
      </c>
      <c r="J19"/>
      <c r="K19"/>
    </row>
    <row r="20" spans="1:11" ht="12.75" customHeight="1" x14ac:dyDescent="0.2">
      <c r="A20" s="8" t="s">
        <v>82</v>
      </c>
      <c r="B20" s="239">
        <v>78</v>
      </c>
      <c r="C20" s="239">
        <v>54</v>
      </c>
      <c r="D20" s="239">
        <v>56</v>
      </c>
      <c r="E20" s="239">
        <v>43</v>
      </c>
      <c r="F20" s="392">
        <v>42</v>
      </c>
      <c r="G20" s="252">
        <f t="shared" si="0"/>
        <v>0.63975628332063983</v>
      </c>
      <c r="H20" s="9" t="s">
        <v>1230</v>
      </c>
      <c r="J20"/>
      <c r="K20"/>
    </row>
    <row r="21" spans="1:11" ht="15" customHeight="1" x14ac:dyDescent="0.2">
      <c r="A21" s="89"/>
      <c r="B21" s="619" t="s">
        <v>504</v>
      </c>
      <c r="C21" s="586"/>
      <c r="D21" s="586"/>
      <c r="E21" s="586"/>
      <c r="F21" s="586"/>
      <c r="G21" s="587"/>
      <c r="H21" s="51"/>
      <c r="J21"/>
      <c r="K21"/>
    </row>
    <row r="22" spans="1:11" ht="12.75" customHeight="1" x14ac:dyDescent="0.2">
      <c r="A22" s="104" t="s">
        <v>8</v>
      </c>
      <c r="B22" s="250">
        <v>11395</v>
      </c>
      <c r="C22" s="250">
        <v>8074</v>
      </c>
      <c r="D22" s="250">
        <v>7611</v>
      </c>
      <c r="E22" s="250">
        <v>7602</v>
      </c>
      <c r="F22" s="391">
        <v>8387</v>
      </c>
      <c r="G22" s="251">
        <v>100</v>
      </c>
      <c r="H22" s="67" t="s">
        <v>183</v>
      </c>
      <c r="J22"/>
      <c r="K22"/>
    </row>
    <row r="23" spans="1:11" ht="12.75" customHeight="1" x14ac:dyDescent="0.2">
      <c r="A23" s="8" t="s">
        <v>78</v>
      </c>
      <c r="B23" s="239">
        <v>6879</v>
      </c>
      <c r="C23" s="239">
        <v>4843</v>
      </c>
      <c r="D23" s="239">
        <v>4712</v>
      </c>
      <c r="E23" s="239">
        <v>4761</v>
      </c>
      <c r="F23" s="392">
        <v>5145</v>
      </c>
      <c r="G23" s="252">
        <f>F23/$F$22*100</f>
        <v>61.344938595445328</v>
      </c>
      <c r="H23" s="9" t="s">
        <v>634</v>
      </c>
      <c r="J23"/>
      <c r="K23"/>
    </row>
    <row r="24" spans="1:11" ht="12.75" customHeight="1" x14ac:dyDescent="0.2">
      <c r="A24" s="8" t="s">
        <v>71</v>
      </c>
      <c r="B24" s="239">
        <v>1756</v>
      </c>
      <c r="C24" s="239">
        <v>1283</v>
      </c>
      <c r="D24" s="239">
        <v>1224</v>
      </c>
      <c r="E24" s="239">
        <v>1150</v>
      </c>
      <c r="F24" s="392">
        <v>1196</v>
      </c>
      <c r="G24" s="252">
        <f t="shared" ref="G24:G32" si="1">F24/$F$22*100</f>
        <v>14.260164540360082</v>
      </c>
      <c r="H24" s="9" t="s">
        <v>327</v>
      </c>
      <c r="J24"/>
      <c r="K24"/>
    </row>
    <row r="25" spans="1:11" ht="12.75" customHeight="1" x14ac:dyDescent="0.2">
      <c r="A25" s="63" t="s">
        <v>70</v>
      </c>
      <c r="B25" s="239">
        <v>889</v>
      </c>
      <c r="C25" s="239">
        <v>669</v>
      </c>
      <c r="D25" s="239">
        <v>627</v>
      </c>
      <c r="E25" s="239">
        <v>681</v>
      </c>
      <c r="F25" s="392">
        <v>743</v>
      </c>
      <c r="G25" s="252">
        <f>F25/$F$22*100</f>
        <v>8.8589483724812208</v>
      </c>
      <c r="H25" s="102" t="s">
        <v>326</v>
      </c>
      <c r="J25"/>
      <c r="K25"/>
    </row>
    <row r="26" spans="1:11" ht="12.75" customHeight="1" x14ac:dyDescent="0.2">
      <c r="A26" s="8" t="s">
        <v>76</v>
      </c>
      <c r="B26" s="239">
        <v>282</v>
      </c>
      <c r="C26" s="239">
        <v>178</v>
      </c>
      <c r="D26" s="239">
        <v>166</v>
      </c>
      <c r="E26" s="239">
        <v>201</v>
      </c>
      <c r="F26" s="392">
        <v>244</v>
      </c>
      <c r="G26" s="252">
        <f t="shared" si="1"/>
        <v>2.9092643376654346</v>
      </c>
      <c r="H26" s="102" t="s">
        <v>352</v>
      </c>
      <c r="J26"/>
      <c r="K26"/>
    </row>
    <row r="27" spans="1:11" ht="12.75" customHeight="1" x14ac:dyDescent="0.2">
      <c r="A27" s="8" t="s">
        <v>83</v>
      </c>
      <c r="B27" s="239">
        <v>259</v>
      </c>
      <c r="C27" s="239">
        <v>216</v>
      </c>
      <c r="D27" s="239">
        <v>166</v>
      </c>
      <c r="E27" s="239">
        <v>160</v>
      </c>
      <c r="F27" s="392">
        <v>208</v>
      </c>
      <c r="G27" s="252">
        <f t="shared" si="1"/>
        <v>2.4800286157147964</v>
      </c>
      <c r="H27" s="9" t="s">
        <v>635</v>
      </c>
      <c r="J27"/>
      <c r="K27"/>
    </row>
    <row r="28" spans="1:11" ht="12.75" customHeight="1" x14ac:dyDescent="0.2">
      <c r="A28" s="8" t="s">
        <v>79</v>
      </c>
      <c r="B28" s="239">
        <v>374</v>
      </c>
      <c r="C28" s="239">
        <v>246</v>
      </c>
      <c r="D28" s="239">
        <v>176</v>
      </c>
      <c r="E28" s="239">
        <v>158</v>
      </c>
      <c r="F28" s="392">
        <v>189</v>
      </c>
      <c r="G28" s="252">
        <f t="shared" si="1"/>
        <v>2.2534875402408487</v>
      </c>
      <c r="H28" s="9" t="s">
        <v>195</v>
      </c>
      <c r="J28"/>
      <c r="K28"/>
    </row>
    <row r="29" spans="1:11" ht="12.75" customHeight="1" x14ac:dyDescent="0.2">
      <c r="A29" s="63" t="s">
        <v>77</v>
      </c>
      <c r="B29" s="239">
        <v>155</v>
      </c>
      <c r="C29" s="239">
        <v>131</v>
      </c>
      <c r="D29" s="239">
        <v>140</v>
      </c>
      <c r="E29" s="239">
        <v>143</v>
      </c>
      <c r="F29" s="392">
        <v>187</v>
      </c>
      <c r="G29" s="252">
        <f t="shared" si="1"/>
        <v>2.2296411112435912</v>
      </c>
      <c r="H29" s="102" t="s">
        <v>331</v>
      </c>
      <c r="J29"/>
      <c r="K29"/>
    </row>
    <row r="30" spans="1:11" ht="12.75" customHeight="1" x14ac:dyDescent="0.2">
      <c r="A30" s="63" t="s">
        <v>84</v>
      </c>
      <c r="B30" s="239">
        <v>467</v>
      </c>
      <c r="C30" s="239">
        <v>245</v>
      </c>
      <c r="D30" s="239">
        <v>188</v>
      </c>
      <c r="E30" s="239">
        <v>123</v>
      </c>
      <c r="F30" s="392">
        <v>165</v>
      </c>
      <c r="G30" s="252">
        <f t="shared" si="1"/>
        <v>1.9673303922737571</v>
      </c>
      <c r="H30" s="102" t="s">
        <v>350</v>
      </c>
    </row>
    <row r="31" spans="1:11" ht="21.75" customHeight="1" x14ac:dyDescent="0.2">
      <c r="A31" s="63" t="s">
        <v>115</v>
      </c>
      <c r="B31" s="239">
        <v>49</v>
      </c>
      <c r="C31" s="239">
        <v>45</v>
      </c>
      <c r="D31" s="239">
        <v>37</v>
      </c>
      <c r="E31" s="239">
        <v>30</v>
      </c>
      <c r="F31" s="392">
        <v>52</v>
      </c>
      <c r="G31" s="252">
        <f t="shared" si="1"/>
        <v>0.6200071539286991</v>
      </c>
      <c r="H31" s="102" t="s">
        <v>636</v>
      </c>
    </row>
    <row r="32" spans="1:11" ht="12.75" customHeight="1" x14ac:dyDescent="0.2">
      <c r="A32" s="8" t="s">
        <v>1054</v>
      </c>
      <c r="B32" s="239">
        <v>53</v>
      </c>
      <c r="C32" s="239">
        <v>33</v>
      </c>
      <c r="D32" s="239">
        <v>13</v>
      </c>
      <c r="E32" s="239">
        <v>22</v>
      </c>
      <c r="F32" s="392">
        <v>41</v>
      </c>
      <c r="G32" s="252">
        <f t="shared" si="1"/>
        <v>0.48885179444378207</v>
      </c>
      <c r="H32" s="9" t="s">
        <v>1055</v>
      </c>
    </row>
    <row r="33" spans="1:8" ht="9.75" customHeight="1" x14ac:dyDescent="0.2">
      <c r="B33" s="48"/>
      <c r="C33" s="48"/>
      <c r="D33" s="48"/>
      <c r="E33" s="48"/>
      <c r="F33" s="48"/>
      <c r="G33" s="48"/>
      <c r="H33" s="45"/>
    </row>
    <row r="34" spans="1:8" ht="15" customHeight="1" x14ac:dyDescent="0.2">
      <c r="A34" s="583" t="s">
        <v>1056</v>
      </c>
      <c r="B34" s="583"/>
      <c r="C34" s="583"/>
      <c r="D34" s="583"/>
      <c r="E34" s="583"/>
      <c r="F34" s="583"/>
      <c r="G34" s="583"/>
      <c r="H34" s="583"/>
    </row>
    <row r="35" spans="1:8" ht="15" customHeight="1" x14ac:dyDescent="0.2">
      <c r="A35" s="600" t="s">
        <v>1057</v>
      </c>
      <c r="B35" s="600"/>
      <c r="C35" s="600"/>
      <c r="D35" s="600"/>
      <c r="E35" s="600"/>
      <c r="F35" s="600"/>
      <c r="G35" s="600"/>
      <c r="H35" s="600"/>
    </row>
    <row r="36" spans="1:8" ht="17.25" customHeight="1" x14ac:dyDescent="0.2">
      <c r="A36" s="583" t="s">
        <v>171</v>
      </c>
      <c r="B36" s="583"/>
      <c r="C36" s="583"/>
      <c r="D36" s="583" t="s">
        <v>172</v>
      </c>
      <c r="E36" s="583"/>
      <c r="F36" s="583"/>
      <c r="G36" s="583"/>
      <c r="H36" s="583"/>
    </row>
  </sheetData>
  <mergeCells count="13">
    <mergeCell ref="F7:G7"/>
    <mergeCell ref="E7:E8"/>
    <mergeCell ref="A35:H35"/>
    <mergeCell ref="A36:C36"/>
    <mergeCell ref="D36:H36"/>
    <mergeCell ref="H7:H8"/>
    <mergeCell ref="B9:G9"/>
    <mergeCell ref="B21:G21"/>
    <mergeCell ref="A34:H34"/>
    <mergeCell ref="A7:A8"/>
    <mergeCell ref="B7:B8"/>
    <mergeCell ref="C7:C8"/>
    <mergeCell ref="D7:D8"/>
  </mergeCells>
  <hyperlinks>
    <hyperlink ref="J1" location="obsah!A1" display="Obsah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Normal="100" workbookViewId="0"/>
  </sheetViews>
  <sheetFormatPr defaultColWidth="9.140625" defaultRowHeight="12.75" x14ac:dyDescent="0.2"/>
  <cols>
    <col min="1" max="1" width="22.85546875" style="2" customWidth="1"/>
    <col min="2" max="6" width="6.7109375" style="2" customWidth="1"/>
    <col min="7" max="7" width="5.140625" style="2" customWidth="1"/>
    <col min="8" max="8" width="25" style="2" customWidth="1"/>
    <col min="9" max="16384" width="9.140625" style="2"/>
  </cols>
  <sheetData>
    <row r="1" spans="1:12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2" ht="9" customHeight="1" x14ac:dyDescent="0.2">
      <c r="B2" s="1"/>
      <c r="C2" s="1"/>
      <c r="H2" s="3"/>
    </row>
    <row r="3" spans="1:12" ht="15" customHeight="1" x14ac:dyDescent="0.2">
      <c r="A3" s="1" t="s">
        <v>1253</v>
      </c>
      <c r="B3" s="1"/>
      <c r="C3" s="1"/>
    </row>
    <row r="4" spans="1:12" ht="15" customHeight="1" x14ac:dyDescent="0.2">
      <c r="A4" s="238" t="s">
        <v>1254</v>
      </c>
      <c r="B4" s="11"/>
      <c r="C4" s="11"/>
    </row>
    <row r="5" spans="1:12" ht="15" customHeight="1" x14ac:dyDescent="0.2">
      <c r="A5" s="5" t="s">
        <v>977</v>
      </c>
      <c r="B5" s="5"/>
      <c r="C5" s="5"/>
      <c r="H5" s="6" t="s">
        <v>978</v>
      </c>
      <c r="I5" s="89"/>
      <c r="J5" s="89"/>
    </row>
    <row r="6" spans="1:12" ht="15" customHeight="1" thickBot="1" x14ac:dyDescent="0.25">
      <c r="A6" s="5" t="s">
        <v>798</v>
      </c>
      <c r="B6" s="5"/>
      <c r="C6" s="5"/>
      <c r="H6" s="6" t="s">
        <v>799</v>
      </c>
      <c r="I6" s="89"/>
      <c r="J6" s="89"/>
    </row>
    <row r="7" spans="1:12" ht="13.5" customHeight="1" x14ac:dyDescent="0.2">
      <c r="A7" s="576" t="s">
        <v>506</v>
      </c>
      <c r="B7" s="612" t="s">
        <v>14</v>
      </c>
      <c r="C7" s="612" t="s">
        <v>15</v>
      </c>
      <c r="D7" s="612" t="s">
        <v>16</v>
      </c>
      <c r="E7" s="612" t="s">
        <v>17</v>
      </c>
      <c r="F7" s="621" t="s">
        <v>12</v>
      </c>
      <c r="G7" s="622"/>
      <c r="H7" s="614" t="s">
        <v>201</v>
      </c>
      <c r="I7" s="89"/>
      <c r="J7" s="89"/>
    </row>
    <row r="8" spans="1:12" ht="23.25" customHeight="1" thickBot="1" x14ac:dyDescent="0.25">
      <c r="A8" s="620"/>
      <c r="B8" s="613"/>
      <c r="C8" s="613"/>
      <c r="D8" s="613"/>
      <c r="E8" s="613"/>
      <c r="F8" s="386" t="s">
        <v>612</v>
      </c>
      <c r="G8" s="298" t="s">
        <v>93</v>
      </c>
      <c r="H8" s="615"/>
      <c r="I8" s="89"/>
      <c r="J8" s="89"/>
    </row>
    <row r="9" spans="1:12" ht="13.5" customHeight="1" x14ac:dyDescent="0.2">
      <c r="A9" s="89"/>
      <c r="B9" s="616" t="s">
        <v>503</v>
      </c>
      <c r="C9" s="617"/>
      <c r="D9" s="617"/>
      <c r="E9" s="617"/>
      <c r="F9" s="617"/>
      <c r="G9" s="618"/>
      <c r="H9" s="51"/>
      <c r="I9" s="89"/>
      <c r="J9" s="89"/>
    </row>
    <row r="10" spans="1:12" ht="12.75" customHeight="1" x14ac:dyDescent="0.2">
      <c r="A10" s="104" t="s">
        <v>8</v>
      </c>
      <c r="B10" s="243">
        <v>1269</v>
      </c>
      <c r="C10" s="243">
        <v>1011</v>
      </c>
      <c r="D10" s="243">
        <v>1111</v>
      </c>
      <c r="E10" s="243">
        <v>1152</v>
      </c>
      <c r="F10" s="329">
        <v>1407</v>
      </c>
      <c r="G10" s="251">
        <v>100</v>
      </c>
      <c r="H10" s="67" t="s">
        <v>183</v>
      </c>
      <c r="I10" s="89"/>
      <c r="J10" s="393"/>
    </row>
    <row r="11" spans="1:12" ht="13.5" customHeight="1" x14ac:dyDescent="0.2">
      <c r="A11" s="8" t="s">
        <v>78</v>
      </c>
      <c r="B11" s="236">
        <v>1071</v>
      </c>
      <c r="C11" s="236">
        <v>853</v>
      </c>
      <c r="D11" s="236">
        <v>934</v>
      </c>
      <c r="E11" s="236">
        <v>957</v>
      </c>
      <c r="F11" s="330">
        <v>1156</v>
      </c>
      <c r="G11" s="252">
        <f>F11/$F$10*100</f>
        <v>82.16062544420754</v>
      </c>
      <c r="H11" s="9" t="s">
        <v>634</v>
      </c>
      <c r="I11" s="89"/>
      <c r="J11" s="306"/>
      <c r="K11" s="23"/>
      <c r="L11" s="23"/>
    </row>
    <row r="12" spans="1:12" ht="13.5" customHeight="1" x14ac:dyDescent="0.2">
      <c r="A12" s="8" t="s">
        <v>79</v>
      </c>
      <c r="B12" s="236">
        <v>80</v>
      </c>
      <c r="C12" s="236">
        <v>56</v>
      </c>
      <c r="D12" s="236">
        <v>21</v>
      </c>
      <c r="E12" s="236">
        <v>60</v>
      </c>
      <c r="F12" s="330">
        <v>65</v>
      </c>
      <c r="G12" s="252">
        <f t="shared" ref="G12:G20" si="0">F12/$F$10*100</f>
        <v>4.6197583511016349</v>
      </c>
      <c r="H12" s="9" t="s">
        <v>195</v>
      </c>
      <c r="I12" s="89"/>
      <c r="J12" s="306"/>
      <c r="K12" s="23"/>
      <c r="L12" s="23"/>
    </row>
    <row r="13" spans="1:12" ht="13.5" customHeight="1" x14ac:dyDescent="0.2">
      <c r="A13" s="63" t="s">
        <v>68</v>
      </c>
      <c r="B13" s="236">
        <v>24</v>
      </c>
      <c r="C13" s="236">
        <v>20</v>
      </c>
      <c r="D13" s="236">
        <v>1</v>
      </c>
      <c r="E13" s="236">
        <v>43</v>
      </c>
      <c r="F13" s="330">
        <v>48</v>
      </c>
      <c r="G13" s="252">
        <f t="shared" si="0"/>
        <v>3.4115138592750531</v>
      </c>
      <c r="H13" s="9" t="s">
        <v>332</v>
      </c>
      <c r="I13" s="89"/>
      <c r="J13" s="89"/>
    </row>
    <row r="14" spans="1:12" ht="13.5" customHeight="1" x14ac:dyDescent="0.2">
      <c r="A14" s="8" t="s">
        <v>76</v>
      </c>
      <c r="B14" s="236">
        <v>16</v>
      </c>
      <c r="C14" s="236">
        <v>17</v>
      </c>
      <c r="D14" s="239">
        <v>9</v>
      </c>
      <c r="E14" s="236">
        <v>23</v>
      </c>
      <c r="F14" s="330">
        <v>34</v>
      </c>
      <c r="G14" s="252">
        <f t="shared" si="0"/>
        <v>2.4164889836531627</v>
      </c>
      <c r="H14" s="9" t="s">
        <v>352</v>
      </c>
      <c r="I14" s="89"/>
      <c r="J14" s="89"/>
    </row>
    <row r="15" spans="1:12" ht="13.5" customHeight="1" x14ac:dyDescent="0.2">
      <c r="A15" s="63" t="s">
        <v>63</v>
      </c>
      <c r="B15" s="236">
        <v>29</v>
      </c>
      <c r="C15" s="236">
        <v>26</v>
      </c>
      <c r="D15" s="255" t="s">
        <v>117</v>
      </c>
      <c r="E15" s="236">
        <v>30</v>
      </c>
      <c r="F15" s="330">
        <v>22</v>
      </c>
      <c r="G15" s="252">
        <f t="shared" si="0"/>
        <v>1.5636105188343994</v>
      </c>
      <c r="H15" s="102" t="s">
        <v>325</v>
      </c>
      <c r="I15" s="89"/>
      <c r="J15" s="89"/>
    </row>
    <row r="16" spans="1:12" ht="13.5" customHeight="1" x14ac:dyDescent="0.2">
      <c r="A16" s="63" t="s">
        <v>80</v>
      </c>
      <c r="B16" s="236">
        <v>8</v>
      </c>
      <c r="C16" s="236">
        <v>7</v>
      </c>
      <c r="D16" s="255" t="s">
        <v>117</v>
      </c>
      <c r="E16" s="236">
        <v>12</v>
      </c>
      <c r="F16" s="330">
        <v>18</v>
      </c>
      <c r="G16" s="252">
        <f t="shared" si="0"/>
        <v>1.279317697228145</v>
      </c>
      <c r="H16" s="102" t="s">
        <v>348</v>
      </c>
      <c r="I16" s="89"/>
      <c r="J16" s="89"/>
    </row>
    <row r="17" spans="1:10" ht="13.5" customHeight="1" x14ac:dyDescent="0.2">
      <c r="A17" s="63" t="s">
        <v>266</v>
      </c>
      <c r="B17" s="236">
        <v>4</v>
      </c>
      <c r="C17" s="236">
        <v>3</v>
      </c>
      <c r="D17" s="236">
        <v>2</v>
      </c>
      <c r="E17" s="236">
        <v>7</v>
      </c>
      <c r="F17" s="330">
        <v>14</v>
      </c>
      <c r="G17" s="252">
        <f t="shared" si="0"/>
        <v>0.99502487562189057</v>
      </c>
      <c r="H17" s="102" t="s">
        <v>328</v>
      </c>
      <c r="I17" s="89"/>
      <c r="J17" s="89"/>
    </row>
    <row r="18" spans="1:10" ht="13.5" customHeight="1" x14ac:dyDescent="0.2">
      <c r="A18" s="63" t="s">
        <v>81</v>
      </c>
      <c r="B18" s="236">
        <v>4</v>
      </c>
      <c r="C18" s="236">
        <v>7</v>
      </c>
      <c r="D18" s="236">
        <v>4</v>
      </c>
      <c r="E18" s="236">
        <v>6</v>
      </c>
      <c r="F18" s="330">
        <v>11</v>
      </c>
      <c r="G18" s="252">
        <f t="shared" si="0"/>
        <v>0.78180525941719969</v>
      </c>
      <c r="H18" s="102" t="s">
        <v>349</v>
      </c>
      <c r="I18" s="89"/>
      <c r="J18" s="89"/>
    </row>
    <row r="19" spans="1:10" ht="13.5" customHeight="1" x14ac:dyDescent="0.2">
      <c r="A19" s="63" t="s">
        <v>70</v>
      </c>
      <c r="B19" s="236">
        <v>3</v>
      </c>
      <c r="C19" s="236">
        <v>2</v>
      </c>
      <c r="D19" s="255" t="s">
        <v>117</v>
      </c>
      <c r="E19" s="236">
        <v>2</v>
      </c>
      <c r="F19" s="330">
        <v>9</v>
      </c>
      <c r="G19" s="252">
        <f t="shared" si="0"/>
        <v>0.63965884861407252</v>
      </c>
      <c r="H19" s="102" t="s">
        <v>326</v>
      </c>
      <c r="I19" s="89"/>
      <c r="J19" s="89"/>
    </row>
    <row r="20" spans="1:10" ht="13.5" customHeight="1" x14ac:dyDescent="0.2">
      <c r="A20" s="8" t="s">
        <v>62</v>
      </c>
      <c r="B20" s="255" t="s">
        <v>117</v>
      </c>
      <c r="C20" s="255" t="s">
        <v>117</v>
      </c>
      <c r="D20" s="236">
        <v>1</v>
      </c>
      <c r="E20" s="236">
        <v>3</v>
      </c>
      <c r="F20" s="330">
        <v>8</v>
      </c>
      <c r="G20" s="252">
        <f t="shared" si="0"/>
        <v>0.56858564321250893</v>
      </c>
      <c r="H20" s="9" t="s">
        <v>199</v>
      </c>
      <c r="I20" s="89"/>
      <c r="J20" s="89"/>
    </row>
    <row r="21" spans="1:10" ht="12.75" customHeight="1" x14ac:dyDescent="0.2">
      <c r="A21" s="89"/>
      <c r="B21" s="619" t="s">
        <v>504</v>
      </c>
      <c r="C21" s="586"/>
      <c r="D21" s="586"/>
      <c r="E21" s="586"/>
      <c r="F21" s="586"/>
      <c r="G21" s="587"/>
      <c r="H21" s="51"/>
      <c r="I21" s="89"/>
      <c r="J21" s="89"/>
    </row>
    <row r="22" spans="1:10" ht="12.75" customHeight="1" x14ac:dyDescent="0.2">
      <c r="A22" s="104" t="s">
        <v>8</v>
      </c>
      <c r="B22" s="243">
        <v>1670</v>
      </c>
      <c r="C22" s="243">
        <v>1512</v>
      </c>
      <c r="D22" s="243">
        <v>1466</v>
      </c>
      <c r="E22" s="243">
        <v>1647</v>
      </c>
      <c r="F22" s="329">
        <v>1943</v>
      </c>
      <c r="G22" s="251">
        <v>100</v>
      </c>
      <c r="H22" s="67" t="s">
        <v>183</v>
      </c>
      <c r="I22" s="89"/>
      <c r="J22" s="89"/>
    </row>
    <row r="23" spans="1:10" ht="13.5" customHeight="1" x14ac:dyDescent="0.2">
      <c r="A23" s="8" t="s">
        <v>78</v>
      </c>
      <c r="B23" s="236">
        <v>975</v>
      </c>
      <c r="C23" s="236">
        <v>925</v>
      </c>
      <c r="D23" s="236">
        <v>883</v>
      </c>
      <c r="E23" s="236">
        <v>947</v>
      </c>
      <c r="F23" s="330">
        <v>1208</v>
      </c>
      <c r="G23" s="252">
        <f>F23/$F$22*100</f>
        <v>62.171899125064336</v>
      </c>
      <c r="H23" s="9" t="s">
        <v>634</v>
      </c>
      <c r="I23" s="89"/>
      <c r="J23" s="89"/>
    </row>
    <row r="24" spans="1:10" ht="13.5" customHeight="1" x14ac:dyDescent="0.2">
      <c r="A24" s="8" t="s">
        <v>71</v>
      </c>
      <c r="B24" s="236">
        <v>237</v>
      </c>
      <c r="C24" s="236">
        <v>228</v>
      </c>
      <c r="D24" s="236">
        <v>211</v>
      </c>
      <c r="E24" s="236">
        <v>301</v>
      </c>
      <c r="F24" s="330">
        <v>325</v>
      </c>
      <c r="G24" s="252">
        <f t="shared" ref="G24:G32" si="1">F24/$F$22*100</f>
        <v>16.726711271230059</v>
      </c>
      <c r="H24" s="9" t="s">
        <v>327</v>
      </c>
      <c r="I24" s="89"/>
      <c r="J24" s="89"/>
    </row>
    <row r="25" spans="1:10" ht="13.5" customHeight="1" x14ac:dyDescent="0.2">
      <c r="A25" s="63" t="s">
        <v>70</v>
      </c>
      <c r="B25" s="236">
        <v>159</v>
      </c>
      <c r="C25" s="236">
        <v>127</v>
      </c>
      <c r="D25" s="236">
        <v>119</v>
      </c>
      <c r="E25" s="236">
        <v>161</v>
      </c>
      <c r="F25" s="330">
        <v>177</v>
      </c>
      <c r="G25" s="252">
        <f>F25/$F$22*100</f>
        <v>9.1096242923314463</v>
      </c>
      <c r="H25" s="102" t="s">
        <v>326</v>
      </c>
      <c r="I25" s="89"/>
      <c r="J25" s="89"/>
    </row>
    <row r="26" spans="1:10" ht="13.5" customHeight="1" x14ac:dyDescent="0.2">
      <c r="A26" s="8" t="s">
        <v>76</v>
      </c>
      <c r="B26" s="236">
        <v>68</v>
      </c>
      <c r="C26" s="236">
        <v>30</v>
      </c>
      <c r="D26" s="236">
        <v>61</v>
      </c>
      <c r="E26" s="236">
        <v>50</v>
      </c>
      <c r="F26" s="330">
        <v>48</v>
      </c>
      <c r="G26" s="252">
        <f t="shared" si="1"/>
        <v>2.4704065877509009</v>
      </c>
      <c r="H26" s="102" t="s">
        <v>352</v>
      </c>
      <c r="I26" s="89"/>
      <c r="J26" s="89"/>
    </row>
    <row r="27" spans="1:10" ht="13.5" customHeight="1" x14ac:dyDescent="0.2">
      <c r="A27" s="8" t="s">
        <v>83</v>
      </c>
      <c r="B27" s="236">
        <v>57</v>
      </c>
      <c r="C27" s="236">
        <v>51</v>
      </c>
      <c r="D27" s="236">
        <v>44</v>
      </c>
      <c r="E27" s="236">
        <v>46</v>
      </c>
      <c r="F27" s="330">
        <v>40</v>
      </c>
      <c r="G27" s="252">
        <f t="shared" si="1"/>
        <v>2.058672156459084</v>
      </c>
      <c r="H27" s="9" t="s">
        <v>635</v>
      </c>
      <c r="I27" s="89"/>
      <c r="J27" s="89"/>
    </row>
    <row r="28" spans="1:10" ht="13.5" customHeight="1" x14ac:dyDescent="0.2">
      <c r="A28" s="8" t="s">
        <v>79</v>
      </c>
      <c r="B28" s="236">
        <v>39</v>
      </c>
      <c r="C28" s="236">
        <v>43</v>
      </c>
      <c r="D28" s="236">
        <v>41</v>
      </c>
      <c r="E28" s="236">
        <v>33</v>
      </c>
      <c r="F28" s="330">
        <v>40</v>
      </c>
      <c r="G28" s="252">
        <f t="shared" si="1"/>
        <v>2.058672156459084</v>
      </c>
      <c r="H28" s="9" t="s">
        <v>195</v>
      </c>
      <c r="I28" s="89"/>
      <c r="J28" s="89"/>
    </row>
    <row r="29" spans="1:10" ht="13.5" customHeight="1" x14ac:dyDescent="0.2">
      <c r="A29" s="63" t="s">
        <v>77</v>
      </c>
      <c r="B29" s="236">
        <v>49</v>
      </c>
      <c r="C29" s="236">
        <v>34</v>
      </c>
      <c r="D29" s="236">
        <v>33</v>
      </c>
      <c r="E29" s="236">
        <v>31</v>
      </c>
      <c r="F29" s="330">
        <v>36</v>
      </c>
      <c r="G29" s="252">
        <f t="shared" si="1"/>
        <v>1.8528049408131755</v>
      </c>
      <c r="H29" s="102" t="s">
        <v>331</v>
      </c>
      <c r="I29" s="89"/>
      <c r="J29" s="89"/>
    </row>
    <row r="30" spans="1:10" ht="13.5" customHeight="1" x14ac:dyDescent="0.2">
      <c r="A30" s="63" t="s">
        <v>84</v>
      </c>
      <c r="B30" s="236">
        <v>53</v>
      </c>
      <c r="C30" s="236">
        <v>30</v>
      </c>
      <c r="D30" s="236">
        <v>27</v>
      </c>
      <c r="E30" s="236">
        <v>31</v>
      </c>
      <c r="F30" s="330">
        <v>30</v>
      </c>
      <c r="G30" s="252">
        <f t="shared" si="1"/>
        <v>1.5440041173443129</v>
      </c>
      <c r="H30" s="102" t="s">
        <v>350</v>
      </c>
      <c r="I30" s="89"/>
      <c r="J30" s="89"/>
    </row>
    <row r="31" spans="1:10" ht="13.5" customHeight="1" x14ac:dyDescent="0.2">
      <c r="A31" s="63" t="s">
        <v>266</v>
      </c>
      <c r="B31" s="255" t="s">
        <v>117</v>
      </c>
      <c r="C31" s="236">
        <v>7</v>
      </c>
      <c r="D31" s="236">
        <v>8</v>
      </c>
      <c r="E31" s="236">
        <v>10</v>
      </c>
      <c r="F31" s="330">
        <v>10</v>
      </c>
      <c r="G31" s="252">
        <f t="shared" si="1"/>
        <v>0.51466803911477099</v>
      </c>
      <c r="H31" s="102" t="s">
        <v>328</v>
      </c>
      <c r="I31" s="89"/>
      <c r="J31" s="89"/>
    </row>
    <row r="32" spans="1:10" ht="13.5" customHeight="1" x14ac:dyDescent="0.2">
      <c r="A32" s="63" t="s">
        <v>81</v>
      </c>
      <c r="B32" s="255" t="s">
        <v>117</v>
      </c>
      <c r="C32" s="255" t="s">
        <v>117</v>
      </c>
      <c r="D32" s="236">
        <v>5</v>
      </c>
      <c r="E32" s="236">
        <v>5</v>
      </c>
      <c r="F32" s="330">
        <v>6</v>
      </c>
      <c r="G32" s="252">
        <f t="shared" si="1"/>
        <v>0.30880082346886262</v>
      </c>
      <c r="H32" s="102" t="s">
        <v>349</v>
      </c>
      <c r="I32" s="89"/>
      <c r="J32" s="89"/>
    </row>
    <row r="33" spans="1:8" ht="6.75" customHeight="1" x14ac:dyDescent="0.2">
      <c r="A33" s="45"/>
      <c r="B33" s="247"/>
      <c r="C33" s="247"/>
      <c r="D33" s="247"/>
      <c r="E33" s="247"/>
      <c r="F33" s="247"/>
      <c r="G33" s="249"/>
      <c r="H33" s="297"/>
    </row>
    <row r="34" spans="1:8" ht="15" customHeight="1" x14ac:dyDescent="0.2">
      <c r="A34" s="583" t="s">
        <v>1060</v>
      </c>
      <c r="B34" s="583"/>
      <c r="C34" s="583"/>
      <c r="D34" s="583"/>
      <c r="E34" s="583"/>
      <c r="F34" s="583"/>
      <c r="G34" s="583"/>
      <c r="H34" s="583"/>
    </row>
    <row r="35" spans="1:8" ht="15" customHeight="1" x14ac:dyDescent="0.2">
      <c r="A35" s="584" t="s">
        <v>1081</v>
      </c>
      <c r="B35" s="584"/>
      <c r="C35" s="584"/>
      <c r="D35" s="584"/>
      <c r="E35" s="584"/>
      <c r="F35" s="584"/>
      <c r="G35" s="584"/>
      <c r="H35" s="584"/>
    </row>
    <row r="36" spans="1:8" ht="15.75" customHeight="1" x14ac:dyDescent="0.2">
      <c r="A36" s="583" t="s">
        <v>171</v>
      </c>
      <c r="B36" s="583"/>
      <c r="C36" s="583"/>
      <c r="D36" s="583" t="s">
        <v>172</v>
      </c>
      <c r="E36" s="583"/>
      <c r="F36" s="583"/>
      <c r="G36" s="583"/>
      <c r="H36" s="583"/>
    </row>
  </sheetData>
  <mergeCells count="13">
    <mergeCell ref="E7:E8"/>
    <mergeCell ref="A35:H35"/>
    <mergeCell ref="A36:C36"/>
    <mergeCell ref="D36:H36"/>
    <mergeCell ref="H7:H8"/>
    <mergeCell ref="B9:G9"/>
    <mergeCell ref="B21:G21"/>
    <mergeCell ref="A34:H34"/>
    <mergeCell ref="A7:A8"/>
    <mergeCell ref="B7:B8"/>
    <mergeCell ref="C7:C8"/>
    <mergeCell ref="D7:D8"/>
    <mergeCell ref="F7:G7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zoomScaleNormal="100" workbookViewId="0"/>
  </sheetViews>
  <sheetFormatPr defaultColWidth="9.140625" defaultRowHeight="12.75" x14ac:dyDescent="0.2"/>
  <cols>
    <col min="1" max="1" width="23.140625" style="2" customWidth="1"/>
    <col min="2" max="6" width="6.28515625" style="2" customWidth="1"/>
    <col min="7" max="7" width="5" style="2" customWidth="1"/>
    <col min="8" max="8" width="25.85546875" style="2" customWidth="1"/>
    <col min="9" max="16384" width="9.140625" style="2"/>
  </cols>
  <sheetData>
    <row r="1" spans="1:16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6" ht="9" customHeight="1" x14ac:dyDescent="0.2">
      <c r="B2" s="1"/>
      <c r="C2" s="1"/>
      <c r="H2" s="3"/>
    </row>
    <row r="3" spans="1:16" ht="15" customHeight="1" x14ac:dyDescent="0.2">
      <c r="A3" s="1" t="s">
        <v>1255</v>
      </c>
      <c r="B3" s="1"/>
      <c r="C3" s="1"/>
    </row>
    <row r="4" spans="1:16" ht="15" customHeight="1" x14ac:dyDescent="0.2">
      <c r="A4" s="238" t="s">
        <v>1256</v>
      </c>
      <c r="B4" s="11"/>
      <c r="C4" s="11"/>
    </row>
    <row r="5" spans="1:16" ht="15" customHeight="1" x14ac:dyDescent="0.2">
      <c r="A5" s="5" t="s">
        <v>977</v>
      </c>
      <c r="B5" s="5"/>
      <c r="C5" s="5"/>
      <c r="H5" s="6" t="s">
        <v>978</v>
      </c>
    </row>
    <row r="6" spans="1:16" ht="15" customHeight="1" thickBot="1" x14ac:dyDescent="0.25">
      <c r="A6" s="5" t="s">
        <v>798</v>
      </c>
      <c r="B6" s="5"/>
      <c r="C6" s="5"/>
      <c r="H6" s="6" t="s">
        <v>799</v>
      </c>
      <c r="K6" s="23"/>
    </row>
    <row r="7" spans="1:16" ht="15" customHeight="1" x14ac:dyDescent="0.2">
      <c r="A7" s="576" t="s">
        <v>507</v>
      </c>
      <c r="B7" s="612" t="s">
        <v>13</v>
      </c>
      <c r="C7" s="612" t="s">
        <v>14</v>
      </c>
      <c r="D7" s="612" t="s">
        <v>17</v>
      </c>
      <c r="E7" s="612" t="s">
        <v>18</v>
      </c>
      <c r="F7" s="621" t="s">
        <v>993</v>
      </c>
      <c r="G7" s="622"/>
      <c r="H7" s="614" t="s">
        <v>201</v>
      </c>
      <c r="K7" s="89"/>
      <c r="L7" s="89"/>
      <c r="M7" s="89"/>
      <c r="N7" s="89"/>
      <c r="O7" s="89"/>
      <c r="P7" s="89"/>
    </row>
    <row r="8" spans="1:16" ht="23.25" customHeight="1" thickBot="1" x14ac:dyDescent="0.25">
      <c r="A8" s="620"/>
      <c r="B8" s="613"/>
      <c r="C8" s="613"/>
      <c r="D8" s="613"/>
      <c r="E8" s="613"/>
      <c r="F8" s="386" t="s">
        <v>612</v>
      </c>
      <c r="G8" s="298" t="s">
        <v>93</v>
      </c>
      <c r="H8" s="615"/>
      <c r="K8" s="89"/>
      <c r="L8" s="23"/>
      <c r="M8" s="23"/>
      <c r="N8" s="89"/>
      <c r="O8" s="89"/>
      <c r="P8" s="89"/>
    </row>
    <row r="9" spans="1:16" ht="13.5" customHeight="1" x14ac:dyDescent="0.2">
      <c r="A9" s="89"/>
      <c r="B9" s="616" t="s">
        <v>520</v>
      </c>
      <c r="C9" s="617"/>
      <c r="D9" s="617"/>
      <c r="E9" s="617"/>
      <c r="F9" s="617"/>
      <c r="G9" s="618"/>
      <c r="H9" s="51"/>
      <c r="K9" s="89"/>
      <c r="L9" s="23"/>
      <c r="M9" s="23"/>
      <c r="N9" s="89"/>
      <c r="O9" s="89"/>
      <c r="P9" s="89"/>
    </row>
    <row r="10" spans="1:16" ht="15" customHeight="1" x14ac:dyDescent="0.2">
      <c r="A10" s="104" t="s">
        <v>8</v>
      </c>
      <c r="B10" s="250">
        <v>21461</v>
      </c>
      <c r="C10" s="250">
        <v>18018</v>
      </c>
      <c r="D10" s="250">
        <v>13387</v>
      </c>
      <c r="E10" s="250">
        <v>13894</v>
      </c>
      <c r="F10" s="391">
        <v>15421</v>
      </c>
      <c r="G10" s="244">
        <v>100</v>
      </c>
      <c r="H10" s="67" t="s">
        <v>183</v>
      </c>
      <c r="K10" s="52"/>
      <c r="L10" s="23"/>
      <c r="M10" s="23"/>
      <c r="N10" s="89"/>
      <c r="O10" s="89"/>
      <c r="P10" s="89"/>
    </row>
    <row r="11" spans="1:16" ht="12.75" customHeight="1" x14ac:dyDescent="0.2">
      <c r="A11" s="8" t="s">
        <v>62</v>
      </c>
      <c r="B11" s="239">
        <v>4074</v>
      </c>
      <c r="C11" s="239">
        <v>3999</v>
      </c>
      <c r="D11" s="239">
        <v>3693</v>
      </c>
      <c r="E11" s="239">
        <v>4061</v>
      </c>
      <c r="F11" s="392">
        <v>4568</v>
      </c>
      <c r="G11" s="245">
        <f>F11/$F$10*100</f>
        <v>29.621944102198299</v>
      </c>
      <c r="H11" s="102" t="s">
        <v>199</v>
      </c>
      <c r="K11" s="45"/>
      <c r="L11" s="253"/>
      <c r="M11" s="249"/>
      <c r="N11" s="89"/>
      <c r="O11" s="89"/>
      <c r="P11" s="89"/>
    </row>
    <row r="12" spans="1:16" ht="21.75" customHeight="1" x14ac:dyDescent="0.2">
      <c r="A12" s="63" t="s">
        <v>508</v>
      </c>
      <c r="B12" s="239">
        <v>918</v>
      </c>
      <c r="C12" s="239">
        <v>1218</v>
      </c>
      <c r="D12" s="239">
        <v>1743</v>
      </c>
      <c r="E12" s="239">
        <v>2084</v>
      </c>
      <c r="F12" s="392">
        <v>2675</v>
      </c>
      <c r="G12" s="245">
        <f t="shared" ref="G12:G20" si="0">F12/$F$10*100</f>
        <v>17.346475585240906</v>
      </c>
      <c r="H12" s="102" t="s">
        <v>509</v>
      </c>
      <c r="K12" s="45"/>
      <c r="L12" s="253"/>
      <c r="M12" s="249"/>
      <c r="N12" s="89"/>
      <c r="O12" s="89"/>
      <c r="P12" s="89"/>
    </row>
    <row r="13" spans="1:16" ht="12.75" customHeight="1" x14ac:dyDescent="0.2">
      <c r="A13" s="63" t="s">
        <v>351</v>
      </c>
      <c r="B13" s="239">
        <v>3357</v>
      </c>
      <c r="C13" s="239">
        <v>3616</v>
      </c>
      <c r="D13" s="239">
        <v>2560</v>
      </c>
      <c r="E13" s="239">
        <v>2538</v>
      </c>
      <c r="F13" s="392">
        <v>2671</v>
      </c>
      <c r="G13" s="245">
        <f t="shared" si="0"/>
        <v>17.32053693016017</v>
      </c>
      <c r="H13" s="102" t="s">
        <v>934</v>
      </c>
      <c r="K13" s="246"/>
      <c r="L13" s="253"/>
      <c r="M13" s="249"/>
      <c r="N13" s="89"/>
      <c r="O13" s="89"/>
      <c r="P13" s="89"/>
    </row>
    <row r="14" spans="1:16" ht="12.75" customHeight="1" x14ac:dyDescent="0.2">
      <c r="A14" s="8" t="s">
        <v>85</v>
      </c>
      <c r="B14" s="239">
        <v>1112</v>
      </c>
      <c r="C14" s="239">
        <v>1078</v>
      </c>
      <c r="D14" s="239">
        <v>861</v>
      </c>
      <c r="E14" s="239">
        <v>807</v>
      </c>
      <c r="F14" s="392">
        <v>856</v>
      </c>
      <c r="G14" s="245">
        <f t="shared" si="0"/>
        <v>5.5508721872770899</v>
      </c>
      <c r="H14" s="9" t="s">
        <v>355</v>
      </c>
      <c r="K14" s="52"/>
      <c r="L14" s="388"/>
      <c r="M14" s="395"/>
      <c r="N14" s="89"/>
      <c r="O14" s="89"/>
      <c r="P14" s="89"/>
    </row>
    <row r="15" spans="1:16" ht="12.75" customHeight="1" x14ac:dyDescent="0.2">
      <c r="A15" s="63" t="s">
        <v>64</v>
      </c>
      <c r="B15" s="239">
        <v>2333</v>
      </c>
      <c r="C15" s="239">
        <v>1221</v>
      </c>
      <c r="D15" s="239">
        <v>487</v>
      </c>
      <c r="E15" s="239">
        <v>459</v>
      </c>
      <c r="F15" s="392">
        <v>466</v>
      </c>
      <c r="G15" s="245">
        <f t="shared" si="0"/>
        <v>3.0218533169055184</v>
      </c>
      <c r="H15" s="102" t="s">
        <v>329</v>
      </c>
      <c r="K15" s="45"/>
      <c r="L15" s="253"/>
      <c r="M15" s="249"/>
      <c r="N15" s="89"/>
      <c r="O15" s="89"/>
      <c r="P15" s="89"/>
    </row>
    <row r="16" spans="1:16" ht="12.75" customHeight="1" x14ac:dyDescent="0.2">
      <c r="A16" s="63" t="s">
        <v>86</v>
      </c>
      <c r="B16" s="239">
        <v>820</v>
      </c>
      <c r="C16" s="239">
        <v>928</v>
      </c>
      <c r="D16" s="239">
        <v>520</v>
      </c>
      <c r="E16" s="239">
        <v>475</v>
      </c>
      <c r="F16" s="392">
        <v>462</v>
      </c>
      <c r="G16" s="245">
        <f t="shared" si="0"/>
        <v>2.9959146618247843</v>
      </c>
      <c r="H16" s="9" t="s">
        <v>641</v>
      </c>
      <c r="K16" s="45"/>
      <c r="L16" s="253"/>
      <c r="M16" s="249"/>
      <c r="N16" s="89"/>
      <c r="O16" s="89"/>
      <c r="P16" s="89"/>
    </row>
    <row r="17" spans="1:16" ht="12.75" customHeight="1" x14ac:dyDescent="0.2">
      <c r="A17" s="63" t="s">
        <v>266</v>
      </c>
      <c r="B17" s="239">
        <v>494</v>
      </c>
      <c r="C17" s="239">
        <v>417</v>
      </c>
      <c r="D17" s="239">
        <v>410</v>
      </c>
      <c r="E17" s="239">
        <v>396</v>
      </c>
      <c r="F17" s="392">
        <v>414</v>
      </c>
      <c r="G17" s="245">
        <f t="shared" si="0"/>
        <v>2.6846508008559757</v>
      </c>
      <c r="H17" s="102" t="s">
        <v>328</v>
      </c>
      <c r="K17" s="246"/>
      <c r="L17" s="253"/>
      <c r="M17" s="249"/>
      <c r="N17" s="89"/>
      <c r="O17" s="89"/>
      <c r="P17" s="89"/>
    </row>
    <row r="18" spans="1:16" ht="12.75" customHeight="1" x14ac:dyDescent="0.2">
      <c r="A18" s="63" t="s">
        <v>87</v>
      </c>
      <c r="B18" s="239">
        <v>859</v>
      </c>
      <c r="C18" s="239">
        <v>617</v>
      </c>
      <c r="D18" s="239">
        <v>361</v>
      </c>
      <c r="E18" s="239">
        <v>345</v>
      </c>
      <c r="F18" s="392">
        <v>332</v>
      </c>
      <c r="G18" s="245">
        <f t="shared" si="0"/>
        <v>2.1529083717009274</v>
      </c>
      <c r="H18" s="102" t="s">
        <v>196</v>
      </c>
      <c r="J18" s="23"/>
      <c r="K18" s="23"/>
      <c r="L18" s="23"/>
      <c r="M18" s="89"/>
      <c r="N18" s="89"/>
      <c r="O18" s="89"/>
      <c r="P18" s="89"/>
    </row>
    <row r="19" spans="1:16" ht="12.75" customHeight="1" x14ac:dyDescent="0.2">
      <c r="A19" s="63" t="s">
        <v>88</v>
      </c>
      <c r="B19" s="239">
        <v>331</v>
      </c>
      <c r="C19" s="239">
        <v>372</v>
      </c>
      <c r="D19" s="239">
        <v>292</v>
      </c>
      <c r="E19" s="239">
        <v>287</v>
      </c>
      <c r="F19" s="392">
        <v>321</v>
      </c>
      <c r="G19" s="245">
        <f t="shared" si="0"/>
        <v>2.0815770702289087</v>
      </c>
      <c r="H19" s="102" t="s">
        <v>197</v>
      </c>
      <c r="K19" s="89"/>
      <c r="L19" s="89"/>
      <c r="M19" s="89"/>
      <c r="N19" s="89"/>
      <c r="O19" s="89"/>
      <c r="P19" s="89"/>
    </row>
    <row r="20" spans="1:16" ht="12.75" customHeight="1" x14ac:dyDescent="0.2">
      <c r="A20" s="8" t="s">
        <v>90</v>
      </c>
      <c r="B20" s="239">
        <v>50</v>
      </c>
      <c r="C20" s="239">
        <v>76</v>
      </c>
      <c r="D20" s="239">
        <v>225</v>
      </c>
      <c r="E20" s="239">
        <v>248</v>
      </c>
      <c r="F20" s="392">
        <v>303</v>
      </c>
      <c r="G20" s="245">
        <f t="shared" si="0"/>
        <v>1.9648531223656052</v>
      </c>
      <c r="H20" s="9" t="s">
        <v>198</v>
      </c>
      <c r="K20" s="89"/>
      <c r="L20" s="89"/>
      <c r="M20" s="89"/>
      <c r="N20" s="89"/>
      <c r="O20" s="89"/>
      <c r="P20" s="89"/>
    </row>
    <row r="21" spans="1:16" ht="12.75" customHeight="1" x14ac:dyDescent="0.2">
      <c r="A21" s="89"/>
      <c r="B21" s="619" t="s">
        <v>521</v>
      </c>
      <c r="C21" s="586"/>
      <c r="D21" s="586"/>
      <c r="E21" s="586"/>
      <c r="F21" s="586"/>
      <c r="G21" s="587"/>
      <c r="H21" s="51"/>
      <c r="K21" s="89"/>
      <c r="L21" s="89"/>
      <c r="M21" s="89"/>
      <c r="N21" s="89"/>
      <c r="O21" s="89"/>
      <c r="P21" s="89"/>
    </row>
    <row r="22" spans="1:16" ht="12.75" customHeight="1" x14ac:dyDescent="0.2">
      <c r="A22" s="104" t="s">
        <v>8</v>
      </c>
      <c r="B22" s="250">
        <v>8339</v>
      </c>
      <c r="C22" s="250">
        <v>6768</v>
      </c>
      <c r="D22" s="250">
        <v>4567</v>
      </c>
      <c r="E22" s="250">
        <v>4564</v>
      </c>
      <c r="F22" s="391">
        <v>4675</v>
      </c>
      <c r="G22" s="244">
        <v>100</v>
      </c>
      <c r="H22" s="67" t="s">
        <v>183</v>
      </c>
      <c r="K22" s="89"/>
      <c r="L22" s="89"/>
      <c r="M22" s="89"/>
      <c r="N22" s="89"/>
      <c r="O22" s="89"/>
      <c r="P22" s="89"/>
    </row>
    <row r="23" spans="1:16" ht="12.75" customHeight="1" x14ac:dyDescent="0.2">
      <c r="A23" s="8" t="s">
        <v>76</v>
      </c>
      <c r="B23" s="239">
        <v>714</v>
      </c>
      <c r="C23" s="239">
        <v>547</v>
      </c>
      <c r="D23" s="239">
        <v>392</v>
      </c>
      <c r="E23" s="239">
        <v>379</v>
      </c>
      <c r="F23" s="392">
        <v>476</v>
      </c>
      <c r="G23" s="245">
        <f>F23/$F$22*100</f>
        <v>10.181818181818182</v>
      </c>
      <c r="H23" s="9" t="s">
        <v>352</v>
      </c>
    </row>
    <row r="24" spans="1:16" ht="12.75" customHeight="1" x14ac:dyDescent="0.2">
      <c r="A24" s="8" t="s">
        <v>69</v>
      </c>
      <c r="B24" s="239">
        <v>608</v>
      </c>
      <c r="C24" s="239">
        <v>581</v>
      </c>
      <c r="D24" s="239">
        <v>413</v>
      </c>
      <c r="E24" s="239">
        <v>444</v>
      </c>
      <c r="F24" s="392">
        <v>440</v>
      </c>
      <c r="G24" s="245">
        <f t="shared" ref="G24:G32" si="1">F24/$F$22*100</f>
        <v>9.4117647058823533</v>
      </c>
      <c r="H24" s="9" t="s">
        <v>333</v>
      </c>
    </row>
    <row r="25" spans="1:16" ht="12.75" customHeight="1" x14ac:dyDescent="0.2">
      <c r="A25" s="63" t="s">
        <v>62</v>
      </c>
      <c r="B25" s="239">
        <v>765</v>
      </c>
      <c r="C25" s="239">
        <v>762</v>
      </c>
      <c r="D25" s="239">
        <v>527</v>
      </c>
      <c r="E25" s="239">
        <v>493</v>
      </c>
      <c r="F25" s="392">
        <v>433</v>
      </c>
      <c r="G25" s="245">
        <f t="shared" si="1"/>
        <v>9.262032085561497</v>
      </c>
      <c r="H25" s="102" t="s">
        <v>199</v>
      </c>
    </row>
    <row r="26" spans="1:16" ht="12.75" customHeight="1" x14ac:dyDescent="0.2">
      <c r="A26" s="8" t="s">
        <v>351</v>
      </c>
      <c r="B26" s="239">
        <v>355</v>
      </c>
      <c r="C26" s="239">
        <v>358</v>
      </c>
      <c r="D26" s="239">
        <v>285</v>
      </c>
      <c r="E26" s="239">
        <v>284</v>
      </c>
      <c r="F26" s="392">
        <v>307</v>
      </c>
      <c r="G26" s="245">
        <f t="shared" si="1"/>
        <v>6.5668449197860967</v>
      </c>
      <c r="H26" s="102" t="s">
        <v>934</v>
      </c>
    </row>
    <row r="27" spans="1:16" ht="12.75" customHeight="1" x14ac:dyDescent="0.2">
      <c r="A27" s="8" t="s">
        <v>89</v>
      </c>
      <c r="B27" s="239">
        <v>520</v>
      </c>
      <c r="C27" s="239">
        <v>359</v>
      </c>
      <c r="D27" s="239">
        <v>293</v>
      </c>
      <c r="E27" s="239">
        <v>246</v>
      </c>
      <c r="F27" s="392">
        <v>281</v>
      </c>
      <c r="G27" s="245">
        <f t="shared" si="1"/>
        <v>6.0106951871657754</v>
      </c>
      <c r="H27" s="9" t="s">
        <v>89</v>
      </c>
    </row>
    <row r="28" spans="1:16" ht="12.75" customHeight="1" x14ac:dyDescent="0.2">
      <c r="A28" s="8" t="s">
        <v>64</v>
      </c>
      <c r="B28" s="239">
        <v>700</v>
      </c>
      <c r="C28" s="239">
        <v>454</v>
      </c>
      <c r="D28" s="239">
        <v>240</v>
      </c>
      <c r="E28" s="239">
        <v>238</v>
      </c>
      <c r="F28" s="392">
        <v>252</v>
      </c>
      <c r="G28" s="245">
        <f t="shared" si="1"/>
        <v>5.3903743315508024</v>
      </c>
      <c r="H28" s="9" t="s">
        <v>329</v>
      </c>
      <c r="J28" s="23"/>
      <c r="K28" s="23"/>
      <c r="L28" s="23"/>
    </row>
    <row r="29" spans="1:16" ht="12.75" customHeight="1" x14ac:dyDescent="0.2">
      <c r="A29" s="63" t="s">
        <v>86</v>
      </c>
      <c r="B29" s="239">
        <v>198</v>
      </c>
      <c r="C29" s="239">
        <v>322</v>
      </c>
      <c r="D29" s="239">
        <v>209</v>
      </c>
      <c r="E29" s="239">
        <v>216</v>
      </c>
      <c r="F29" s="392">
        <v>204</v>
      </c>
      <c r="G29" s="245">
        <f t="shared" si="1"/>
        <v>4.3636363636363642</v>
      </c>
      <c r="H29" s="102" t="s">
        <v>641</v>
      </c>
      <c r="K29" s="23"/>
      <c r="L29" s="23"/>
    </row>
    <row r="30" spans="1:16" ht="12.75" customHeight="1" x14ac:dyDescent="0.2">
      <c r="A30" s="63" t="s">
        <v>90</v>
      </c>
      <c r="B30" s="239">
        <v>120</v>
      </c>
      <c r="C30" s="239">
        <v>112</v>
      </c>
      <c r="D30" s="239">
        <v>130</v>
      </c>
      <c r="E30" s="239">
        <v>149</v>
      </c>
      <c r="F30" s="392">
        <v>185</v>
      </c>
      <c r="G30" s="245">
        <f t="shared" si="1"/>
        <v>3.9572192513368987</v>
      </c>
      <c r="H30" s="102" t="s">
        <v>198</v>
      </c>
    </row>
    <row r="31" spans="1:16" ht="12.75" customHeight="1" x14ac:dyDescent="0.2">
      <c r="A31" s="63" t="s">
        <v>266</v>
      </c>
      <c r="B31" s="239">
        <v>226</v>
      </c>
      <c r="C31" s="239">
        <v>157</v>
      </c>
      <c r="D31" s="239">
        <v>151</v>
      </c>
      <c r="E31" s="239">
        <v>159</v>
      </c>
      <c r="F31" s="392">
        <v>161</v>
      </c>
      <c r="G31" s="245">
        <f t="shared" si="1"/>
        <v>3.4438502673796791</v>
      </c>
      <c r="H31" s="102" t="s">
        <v>328</v>
      </c>
    </row>
    <row r="32" spans="1:16" ht="12.75" customHeight="1" x14ac:dyDescent="0.2">
      <c r="A32" s="8" t="s">
        <v>71</v>
      </c>
      <c r="B32" s="239">
        <v>287</v>
      </c>
      <c r="C32" s="239">
        <v>301</v>
      </c>
      <c r="D32" s="239">
        <v>136</v>
      </c>
      <c r="E32" s="239">
        <v>136</v>
      </c>
      <c r="F32" s="392">
        <v>138</v>
      </c>
      <c r="G32" s="245">
        <f t="shared" si="1"/>
        <v>2.9518716577540105</v>
      </c>
      <c r="H32" s="9" t="s">
        <v>327</v>
      </c>
    </row>
    <row r="33" spans="1:11" ht="6.75" customHeight="1" x14ac:dyDescent="0.2">
      <c r="A33" s="45"/>
      <c r="B33" s="253"/>
      <c r="C33" s="253"/>
      <c r="D33" s="253"/>
      <c r="E33" s="253"/>
      <c r="F33" s="253"/>
      <c r="G33" s="254"/>
      <c r="H33" s="21"/>
    </row>
    <row r="34" spans="1:11" ht="6.75" customHeight="1" x14ac:dyDescent="0.2">
      <c r="B34" s="48"/>
      <c r="C34" s="48"/>
      <c r="D34" s="48"/>
      <c r="E34" s="48"/>
      <c r="F34" s="48"/>
      <c r="G34" s="48"/>
      <c r="H34" s="45"/>
    </row>
    <row r="35" spans="1:11" ht="19.5" customHeight="1" x14ac:dyDescent="0.2">
      <c r="A35" s="583" t="s">
        <v>1061</v>
      </c>
      <c r="B35" s="583"/>
      <c r="C35" s="583"/>
      <c r="D35" s="583"/>
      <c r="E35" s="583"/>
      <c r="F35" s="583"/>
      <c r="G35" s="583"/>
      <c r="H35" s="583"/>
    </row>
    <row r="36" spans="1:11" ht="15" customHeight="1" x14ac:dyDescent="0.2">
      <c r="A36" s="600" t="s">
        <v>1062</v>
      </c>
      <c r="B36" s="584"/>
      <c r="C36" s="584"/>
      <c r="D36" s="584"/>
      <c r="E36" s="584"/>
      <c r="F36" s="584"/>
      <c r="G36" s="584"/>
      <c r="H36" s="584"/>
      <c r="I36" s="269"/>
      <c r="J36" s="269"/>
      <c r="K36" s="269"/>
    </row>
    <row r="37" spans="1:11" ht="15.75" customHeight="1" x14ac:dyDescent="0.2">
      <c r="A37" s="583" t="s">
        <v>178</v>
      </c>
      <c r="B37" s="583"/>
      <c r="C37" s="583"/>
      <c r="D37" s="583" t="s">
        <v>179</v>
      </c>
      <c r="E37" s="583"/>
      <c r="F37" s="583"/>
      <c r="G37" s="583"/>
      <c r="H37" s="583"/>
    </row>
    <row r="51" spans="9:9" x14ac:dyDescent="0.2">
      <c r="I51" s="57"/>
    </row>
  </sheetData>
  <mergeCells count="13">
    <mergeCell ref="F7:G7"/>
    <mergeCell ref="E7:E8"/>
    <mergeCell ref="A36:H36"/>
    <mergeCell ref="A37:C37"/>
    <mergeCell ref="D37:H37"/>
    <mergeCell ref="H7:H8"/>
    <mergeCell ref="B9:G9"/>
    <mergeCell ref="B21:G21"/>
    <mergeCell ref="A35:H35"/>
    <mergeCell ref="A7:A8"/>
    <mergeCell ref="B7:B8"/>
    <mergeCell ref="C7:C8"/>
    <mergeCell ref="D7:D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zoomScaleNormal="100" workbookViewId="0"/>
  </sheetViews>
  <sheetFormatPr defaultColWidth="9.140625" defaultRowHeight="12.75" x14ac:dyDescent="0.2"/>
  <cols>
    <col min="1" max="1" width="13.140625" style="2" customWidth="1"/>
    <col min="2" max="7" width="9.42578125" style="2" customWidth="1"/>
    <col min="8" max="8" width="17.140625" style="2" customWidth="1"/>
    <col min="9" max="9" width="11.7109375" style="2" customWidth="1"/>
    <col min="10" max="16384" width="9.140625" style="2"/>
  </cols>
  <sheetData>
    <row r="1" spans="1:12" ht="15" customHeight="1" x14ac:dyDescent="0.2">
      <c r="A1" s="1" t="s">
        <v>6</v>
      </c>
      <c r="B1" s="87"/>
      <c r="H1" s="3" t="s">
        <v>0</v>
      </c>
      <c r="J1" s="567" t="s">
        <v>910</v>
      </c>
    </row>
    <row r="2" spans="1:12" ht="9" customHeight="1" x14ac:dyDescent="0.2">
      <c r="B2" s="87"/>
      <c r="C2" s="87"/>
      <c r="D2" s="87"/>
      <c r="E2" s="87"/>
      <c r="F2" s="87"/>
      <c r="G2" s="87"/>
      <c r="H2" s="3"/>
    </row>
    <row r="3" spans="1:12" ht="15" customHeight="1" x14ac:dyDescent="0.2">
      <c r="A3" s="1" t="s">
        <v>1272</v>
      </c>
      <c r="G3" s="4"/>
    </row>
    <row r="4" spans="1:12" ht="15" customHeight="1" x14ac:dyDescent="0.2">
      <c r="A4" s="11" t="s">
        <v>1273</v>
      </c>
      <c r="B4" s="12"/>
      <c r="C4" s="12"/>
      <c r="D4" s="12"/>
    </row>
    <row r="5" spans="1:12" ht="15" customHeight="1" x14ac:dyDescent="0.2">
      <c r="A5" s="5" t="s">
        <v>975</v>
      </c>
      <c r="B5" s="429"/>
      <c r="C5" s="429"/>
      <c r="D5" s="429"/>
      <c r="E5" s="429"/>
      <c r="F5" s="436"/>
      <c r="G5" s="429"/>
      <c r="H5" s="6" t="s">
        <v>976</v>
      </c>
    </row>
    <row r="6" spans="1:12" ht="15" customHeight="1" thickBot="1" x14ac:dyDescent="0.25">
      <c r="A6" s="5" t="s">
        <v>798</v>
      </c>
      <c r="B6" s="87"/>
      <c r="C6" s="87"/>
      <c r="D6" s="87"/>
      <c r="E6" s="87"/>
      <c r="F6" s="87"/>
      <c r="G6" s="87"/>
      <c r="H6" s="6" t="s">
        <v>799</v>
      </c>
    </row>
    <row r="7" spans="1:12" ht="15" customHeight="1" x14ac:dyDescent="0.2">
      <c r="A7" s="576" t="s">
        <v>462</v>
      </c>
      <c r="B7" s="578" t="s">
        <v>474</v>
      </c>
      <c r="C7" s="578"/>
      <c r="D7" s="578"/>
      <c r="E7" s="579"/>
      <c r="F7" s="579"/>
      <c r="G7" s="580"/>
      <c r="H7" s="581" t="s">
        <v>463</v>
      </c>
    </row>
    <row r="8" spans="1:12" ht="15" customHeight="1" thickBot="1" x14ac:dyDescent="0.25">
      <c r="A8" s="577"/>
      <c r="B8" s="7" t="s">
        <v>1079</v>
      </c>
      <c r="C8" s="7" t="s">
        <v>10</v>
      </c>
      <c r="D8" s="7" t="s">
        <v>9</v>
      </c>
      <c r="E8" s="7" t="s">
        <v>11</v>
      </c>
      <c r="F8" s="25" t="s">
        <v>12</v>
      </c>
      <c r="G8" s="25" t="s">
        <v>993</v>
      </c>
      <c r="H8" s="582"/>
      <c r="I8" s="309"/>
    </row>
    <row r="9" spans="1:12" ht="13.5" customHeight="1" x14ac:dyDescent="0.2">
      <c r="A9" s="84" t="s">
        <v>19</v>
      </c>
      <c r="B9" s="445">
        <v>286147</v>
      </c>
      <c r="C9" s="445">
        <v>282183</v>
      </c>
      <c r="D9" s="445">
        <v>328612</v>
      </c>
      <c r="E9" s="445">
        <v>367361</v>
      </c>
      <c r="F9" s="445">
        <v>357598</v>
      </c>
      <c r="G9" s="29">
        <v>360490</v>
      </c>
      <c r="H9" s="20" t="s">
        <v>22</v>
      </c>
      <c r="I9" s="312"/>
      <c r="K9"/>
      <c r="L9"/>
    </row>
    <row r="10" spans="1:12" ht="13.5" customHeight="1" x14ac:dyDescent="0.2">
      <c r="A10" s="8" t="s">
        <v>1</v>
      </c>
      <c r="B10" s="28">
        <v>136094</v>
      </c>
      <c r="C10" s="28">
        <v>134727</v>
      </c>
      <c r="D10" s="28">
        <v>157799</v>
      </c>
      <c r="E10" s="28">
        <v>176418</v>
      </c>
      <c r="F10" s="28">
        <v>172011</v>
      </c>
      <c r="G10" s="28">
        <v>173628</v>
      </c>
      <c r="H10" s="9" t="s">
        <v>464</v>
      </c>
      <c r="I10" s="313"/>
      <c r="K10" s="143"/>
      <c r="L10" s="143"/>
    </row>
    <row r="11" spans="1:12" ht="13.5" customHeight="1" x14ac:dyDescent="0.2">
      <c r="A11" s="8" t="s">
        <v>2</v>
      </c>
      <c r="B11" s="28">
        <v>150053</v>
      </c>
      <c r="C11" s="28">
        <v>147456</v>
      </c>
      <c r="D11" s="28">
        <v>170813</v>
      </c>
      <c r="E11" s="28">
        <v>190943</v>
      </c>
      <c r="F11" s="28">
        <v>185587</v>
      </c>
      <c r="G11" s="28">
        <v>186862</v>
      </c>
      <c r="H11" s="9" t="s">
        <v>465</v>
      </c>
      <c r="I11" s="313"/>
      <c r="K11" s="143"/>
      <c r="L11" s="143"/>
    </row>
    <row r="12" spans="1:12" ht="13.5" customHeight="1" x14ac:dyDescent="0.2">
      <c r="A12" s="8" t="s">
        <v>133</v>
      </c>
      <c r="B12" s="46">
        <v>0.47560869063802869</v>
      </c>
      <c r="C12" s="46">
        <v>0.47744548750279076</v>
      </c>
      <c r="D12" s="46">
        <v>0.48019853200735213</v>
      </c>
      <c r="E12" s="46">
        <v>0.48023061783912829</v>
      </c>
      <c r="F12" s="46">
        <v>0.48101779092724234</v>
      </c>
      <c r="G12" s="46">
        <f>G10/G9</f>
        <v>0.48164442841687705</v>
      </c>
      <c r="H12" s="9" t="s">
        <v>466</v>
      </c>
      <c r="I12" s="48"/>
      <c r="K12" s="142"/>
      <c r="L12" s="143"/>
    </row>
    <row r="13" spans="1:12" ht="22.5" customHeight="1" x14ac:dyDescent="0.2">
      <c r="A13" s="447" t="s">
        <v>1080</v>
      </c>
      <c r="B13" s="446" t="s">
        <v>24</v>
      </c>
      <c r="C13" s="445">
        <v>1441</v>
      </c>
      <c r="D13" s="445">
        <v>2922</v>
      </c>
      <c r="E13" s="445">
        <v>4514</v>
      </c>
      <c r="F13" s="445">
        <v>4424</v>
      </c>
      <c r="G13" s="445">
        <v>5282</v>
      </c>
      <c r="H13" s="20" t="s">
        <v>1076</v>
      </c>
      <c r="I13" s="373"/>
      <c r="J13" s="23"/>
      <c r="K13" s="23"/>
      <c r="L13" s="23"/>
    </row>
    <row r="14" spans="1:12" ht="13.5" customHeight="1" x14ac:dyDescent="0.2">
      <c r="A14" s="8" t="s">
        <v>1</v>
      </c>
      <c r="B14" s="446" t="s">
        <v>24</v>
      </c>
      <c r="C14" s="28">
        <v>611</v>
      </c>
      <c r="D14" s="28">
        <v>1279</v>
      </c>
      <c r="E14" s="28">
        <v>1800</v>
      </c>
      <c r="F14" s="28">
        <v>1618</v>
      </c>
      <c r="G14" s="28">
        <v>1986</v>
      </c>
      <c r="H14" s="9" t="s">
        <v>464</v>
      </c>
      <c r="I14" s="48"/>
      <c r="K14" s="382"/>
      <c r="L14" s="143"/>
    </row>
    <row r="15" spans="1:12" ht="13.5" customHeight="1" x14ac:dyDescent="0.2">
      <c r="A15" s="8" t="s">
        <v>919</v>
      </c>
      <c r="B15" s="237" t="s">
        <v>24</v>
      </c>
      <c r="C15" s="28">
        <v>830</v>
      </c>
      <c r="D15" s="28">
        <v>1643</v>
      </c>
      <c r="E15" s="28">
        <v>2714</v>
      </c>
      <c r="F15" s="28">
        <v>2806</v>
      </c>
      <c r="G15" s="28">
        <v>3296</v>
      </c>
      <c r="H15" s="9" t="s">
        <v>465</v>
      </c>
      <c r="I15" s="48"/>
      <c r="K15" s="382"/>
      <c r="L15" s="143"/>
    </row>
    <row r="16" spans="1:12" ht="13.5" customHeight="1" x14ac:dyDescent="0.2">
      <c r="A16" s="8" t="s">
        <v>133</v>
      </c>
      <c r="B16" s="446" t="s">
        <v>24</v>
      </c>
      <c r="C16" s="46">
        <f>C14/C13</f>
        <v>0.42401110340041637</v>
      </c>
      <c r="D16" s="46">
        <f t="shared" ref="D16:G16" si="0">D14/D13</f>
        <v>0.43771389459274468</v>
      </c>
      <c r="E16" s="46">
        <f t="shared" si="0"/>
        <v>0.39875941515285779</v>
      </c>
      <c r="F16" s="46">
        <f t="shared" si="0"/>
        <v>0.36573236889692584</v>
      </c>
      <c r="G16" s="46">
        <f t="shared" si="0"/>
        <v>0.37599394168875427</v>
      </c>
      <c r="H16" s="9" t="s">
        <v>466</v>
      </c>
      <c r="I16" s="48"/>
      <c r="K16" s="382"/>
      <c r="L16" s="143"/>
    </row>
    <row r="17" spans="1:12" ht="15.75" customHeight="1" x14ac:dyDescent="0.2">
      <c r="A17" s="84" t="s">
        <v>20</v>
      </c>
      <c r="B17" s="29">
        <v>1102057</v>
      </c>
      <c r="C17" s="29">
        <v>916575</v>
      </c>
      <c r="D17" s="29">
        <v>789486</v>
      </c>
      <c r="E17" s="29">
        <v>880251</v>
      </c>
      <c r="F17" s="30">
        <v>962348</v>
      </c>
      <c r="G17" s="30">
        <v>964571</v>
      </c>
      <c r="H17" s="20" t="s">
        <v>3</v>
      </c>
      <c r="I17" s="312"/>
      <c r="K17"/>
      <c r="L17"/>
    </row>
    <row r="18" spans="1:12" ht="13.5" customHeight="1" x14ac:dyDescent="0.2">
      <c r="A18" s="8" t="s">
        <v>1</v>
      </c>
      <c r="B18" s="28">
        <v>533548</v>
      </c>
      <c r="C18" s="28">
        <v>442206</v>
      </c>
      <c r="D18" s="28">
        <v>381028</v>
      </c>
      <c r="E18" s="28">
        <v>427435</v>
      </c>
      <c r="F18" s="28">
        <v>467608</v>
      </c>
      <c r="G18" s="28">
        <v>469055</v>
      </c>
      <c r="H18" s="9" t="s">
        <v>464</v>
      </c>
      <c r="I18" s="313"/>
      <c r="K18" s="23"/>
      <c r="L18" s="23"/>
    </row>
    <row r="19" spans="1:12" ht="13.5" customHeight="1" x14ac:dyDescent="0.2">
      <c r="A19" s="8" t="s">
        <v>2</v>
      </c>
      <c r="B19" s="28">
        <v>568509</v>
      </c>
      <c r="C19" s="28">
        <v>474369</v>
      </c>
      <c r="D19" s="28">
        <v>408458</v>
      </c>
      <c r="E19" s="28">
        <v>452816</v>
      </c>
      <c r="F19" s="28">
        <v>494740</v>
      </c>
      <c r="G19" s="28">
        <v>495516</v>
      </c>
      <c r="H19" s="9" t="s">
        <v>465</v>
      </c>
      <c r="I19" s="313"/>
      <c r="K19"/>
      <c r="L19"/>
    </row>
    <row r="20" spans="1:12" ht="13.5" customHeight="1" x14ac:dyDescent="0.2">
      <c r="A20" s="8" t="s">
        <v>133</v>
      </c>
      <c r="B20" s="46">
        <v>0.48413829774684974</v>
      </c>
      <c r="C20" s="46">
        <v>0.4824547909336388</v>
      </c>
      <c r="D20" s="46">
        <v>0.482627937670839</v>
      </c>
      <c r="E20" s="46">
        <v>0.48558308936882777</v>
      </c>
      <c r="F20" s="46">
        <v>0.4859032283539842</v>
      </c>
      <c r="G20" s="46">
        <f t="shared" ref="G20" si="1">G18/G17</f>
        <v>0.48628353952171482</v>
      </c>
      <c r="H20" s="9" t="s">
        <v>466</v>
      </c>
      <c r="I20" s="48"/>
    </row>
    <row r="21" spans="1:12" ht="13.5" customHeight="1" x14ac:dyDescent="0.2">
      <c r="A21" s="84" t="s">
        <v>21</v>
      </c>
      <c r="B21" s="29">
        <v>558528</v>
      </c>
      <c r="C21" s="29">
        <v>577605</v>
      </c>
      <c r="D21" s="29">
        <v>532918</v>
      </c>
      <c r="E21" s="29">
        <v>427107</v>
      </c>
      <c r="F21" s="30">
        <v>432906</v>
      </c>
      <c r="G21" s="30">
        <v>446254</v>
      </c>
      <c r="H21" s="20" t="s">
        <v>25</v>
      </c>
      <c r="I21" s="312"/>
    </row>
    <row r="22" spans="1:12" ht="13.5" customHeight="1" x14ac:dyDescent="0.2">
      <c r="A22" s="8" t="s">
        <v>1</v>
      </c>
      <c r="B22" s="28">
        <v>279087</v>
      </c>
      <c r="C22" s="28">
        <v>287263</v>
      </c>
      <c r="D22" s="28">
        <v>262889</v>
      </c>
      <c r="E22" s="28">
        <v>210875</v>
      </c>
      <c r="F22" s="28">
        <v>214514</v>
      </c>
      <c r="G22" s="28">
        <v>220877</v>
      </c>
      <c r="H22" s="9" t="s">
        <v>464</v>
      </c>
      <c r="I22" s="313"/>
    </row>
    <row r="23" spans="1:12" ht="13.5" customHeight="1" x14ac:dyDescent="0.2">
      <c r="A23" s="8" t="s">
        <v>2</v>
      </c>
      <c r="B23" s="28">
        <v>279441</v>
      </c>
      <c r="C23" s="28">
        <v>290342</v>
      </c>
      <c r="D23" s="28">
        <v>270029</v>
      </c>
      <c r="E23" s="28">
        <v>216232</v>
      </c>
      <c r="F23" s="28">
        <v>218392</v>
      </c>
      <c r="G23" s="28">
        <v>225377</v>
      </c>
      <c r="H23" s="9" t="s">
        <v>465</v>
      </c>
      <c r="I23" s="313"/>
    </row>
    <row r="24" spans="1:12" ht="13.5" customHeight="1" x14ac:dyDescent="0.2">
      <c r="A24" s="8" t="s">
        <v>133</v>
      </c>
      <c r="B24" s="46">
        <v>0.4996830955654864</v>
      </c>
      <c r="C24" s="46">
        <v>0.497334683737156</v>
      </c>
      <c r="D24" s="46">
        <v>0.49330103317958862</v>
      </c>
      <c r="E24" s="46">
        <v>0.49372873776360493</v>
      </c>
      <c r="F24" s="46">
        <v>0.49552096760035663</v>
      </c>
      <c r="G24" s="46">
        <f t="shared" ref="G24" si="2">G22/G21</f>
        <v>0.49495802838742059</v>
      </c>
      <c r="H24" s="9" t="s">
        <v>466</v>
      </c>
      <c r="I24" s="48"/>
    </row>
    <row r="25" spans="1:12" ht="13.5" customHeight="1" x14ac:dyDescent="0.2">
      <c r="A25" s="84" t="s">
        <v>57</v>
      </c>
      <c r="B25" s="29">
        <v>3492</v>
      </c>
      <c r="C25" s="29">
        <v>3495</v>
      </c>
      <c r="D25" s="29">
        <v>3560</v>
      </c>
      <c r="E25" s="29">
        <v>3733</v>
      </c>
      <c r="F25" s="30">
        <v>3902</v>
      </c>
      <c r="G25" s="30">
        <v>3880</v>
      </c>
      <c r="H25" s="20" t="s">
        <v>58</v>
      </c>
      <c r="I25" s="312"/>
    </row>
    <row r="26" spans="1:12" ht="13.5" customHeight="1" x14ac:dyDescent="0.2">
      <c r="A26" s="8" t="s">
        <v>1</v>
      </c>
      <c r="B26" s="28">
        <v>1990</v>
      </c>
      <c r="C26" s="28">
        <v>2061</v>
      </c>
      <c r="D26" s="28">
        <v>2176</v>
      </c>
      <c r="E26" s="28">
        <v>2314</v>
      </c>
      <c r="F26" s="28">
        <v>2486</v>
      </c>
      <c r="G26" s="28">
        <v>2483</v>
      </c>
      <c r="H26" s="9" t="s">
        <v>464</v>
      </c>
      <c r="I26" s="313"/>
    </row>
    <row r="27" spans="1:12" ht="13.5" customHeight="1" x14ac:dyDescent="0.2">
      <c r="A27" s="8" t="s">
        <v>2</v>
      </c>
      <c r="B27" s="28">
        <v>1502</v>
      </c>
      <c r="C27" s="28">
        <v>1434</v>
      </c>
      <c r="D27" s="28">
        <v>1384</v>
      </c>
      <c r="E27" s="28">
        <v>1419</v>
      </c>
      <c r="F27" s="28">
        <v>1416</v>
      </c>
      <c r="G27" s="28">
        <v>1397</v>
      </c>
      <c r="H27" s="9" t="s">
        <v>465</v>
      </c>
      <c r="I27" s="313"/>
    </row>
    <row r="28" spans="1:12" ht="13.5" customHeight="1" x14ac:dyDescent="0.2">
      <c r="A28" s="8" t="s">
        <v>133</v>
      </c>
      <c r="B28" s="46">
        <v>0.56987399770904923</v>
      </c>
      <c r="C28" s="46">
        <v>0.58969957081545066</v>
      </c>
      <c r="D28" s="46">
        <v>0.61123595505617978</v>
      </c>
      <c r="E28" s="46">
        <v>0.61987677471202784</v>
      </c>
      <c r="F28" s="46">
        <v>0.637109174782163</v>
      </c>
      <c r="G28" s="46">
        <f t="shared" ref="G28" si="3">G26/G25</f>
        <v>0.63994845360824737</v>
      </c>
      <c r="H28" s="9" t="s">
        <v>466</v>
      </c>
      <c r="I28" s="48"/>
    </row>
    <row r="29" spans="1:12" ht="21.75" customHeight="1" x14ac:dyDescent="0.2">
      <c r="A29" s="84" t="s">
        <v>492</v>
      </c>
      <c r="B29" s="26">
        <v>14931</v>
      </c>
      <c r="C29" s="26">
        <v>28792</v>
      </c>
      <c r="D29" s="26">
        <v>29800</v>
      </c>
      <c r="E29" s="26">
        <v>24786</v>
      </c>
      <c r="F29" s="26">
        <v>18458</v>
      </c>
      <c r="G29" s="26">
        <v>20096</v>
      </c>
      <c r="H29" s="20" t="s">
        <v>493</v>
      </c>
      <c r="I29" s="147"/>
    </row>
    <row r="30" spans="1:12" ht="13.5" customHeight="1" x14ac:dyDescent="0.2">
      <c r="A30" s="8" t="s">
        <v>1</v>
      </c>
      <c r="B30" s="28">
        <v>9724</v>
      </c>
      <c r="C30" s="28">
        <v>20265</v>
      </c>
      <c r="D30" s="28">
        <v>21461</v>
      </c>
      <c r="E30" s="28">
        <v>18018</v>
      </c>
      <c r="F30" s="28">
        <v>13894</v>
      </c>
      <c r="G30" s="28">
        <v>15421</v>
      </c>
      <c r="H30" s="9" t="s">
        <v>464</v>
      </c>
      <c r="I30" s="313"/>
    </row>
    <row r="31" spans="1:12" ht="13.5" customHeight="1" x14ac:dyDescent="0.2">
      <c r="A31" s="8" t="s">
        <v>2</v>
      </c>
      <c r="B31" s="28">
        <v>5207</v>
      </c>
      <c r="C31" s="28">
        <v>8527</v>
      </c>
      <c r="D31" s="28">
        <v>8339</v>
      </c>
      <c r="E31" s="28">
        <v>6768</v>
      </c>
      <c r="F31" s="28">
        <v>4564</v>
      </c>
      <c r="G31" s="28">
        <v>4675</v>
      </c>
      <c r="H31" s="9" t="s">
        <v>465</v>
      </c>
      <c r="I31" s="313"/>
    </row>
    <row r="32" spans="1:12" ht="13.5" customHeight="1" x14ac:dyDescent="0.2">
      <c r="A32" s="8" t="s">
        <v>133</v>
      </c>
      <c r="B32" s="46">
        <v>0.65126247404728421</v>
      </c>
      <c r="C32" s="46">
        <v>0.70384134481800498</v>
      </c>
      <c r="D32" s="46">
        <v>0.72016778523489933</v>
      </c>
      <c r="E32" s="46">
        <v>0.72694262890341321</v>
      </c>
      <c r="F32" s="46">
        <v>0.7527359410553689</v>
      </c>
      <c r="G32" s="46">
        <f t="shared" ref="G32" si="4">G30/G29</f>
        <v>0.76736664012738853</v>
      </c>
      <c r="H32" s="9" t="s">
        <v>466</v>
      </c>
      <c r="I32" s="48"/>
    </row>
    <row r="33" spans="1:8" ht="15" customHeight="1" x14ac:dyDescent="0.2">
      <c r="A33" s="31"/>
      <c r="D33" s="18"/>
      <c r="E33" s="18"/>
      <c r="F33" s="18"/>
      <c r="G33" s="18"/>
      <c r="H33" s="18"/>
    </row>
    <row r="34" spans="1:8" ht="15" customHeight="1" x14ac:dyDescent="0.2">
      <c r="A34" s="583" t="s">
        <v>1324</v>
      </c>
      <c r="B34" s="583"/>
      <c r="C34" s="583"/>
      <c r="D34" s="583"/>
      <c r="E34" s="583"/>
      <c r="F34" s="583"/>
      <c r="G34" s="583"/>
      <c r="H34" s="583"/>
    </row>
    <row r="35" spans="1:8" ht="15" customHeight="1" x14ac:dyDescent="0.2">
      <c r="A35" s="584" t="s">
        <v>974</v>
      </c>
      <c r="B35" s="584"/>
      <c r="C35" s="584" t="s">
        <v>191</v>
      </c>
      <c r="D35" s="584"/>
      <c r="E35" s="584"/>
      <c r="F35" s="584"/>
      <c r="G35" s="584"/>
      <c r="H35" s="584"/>
    </row>
    <row r="36" spans="1:8" ht="6" customHeight="1" x14ac:dyDescent="0.2">
      <c r="A36" s="294"/>
      <c r="B36" s="294"/>
      <c r="C36" s="294"/>
      <c r="D36" s="294"/>
      <c r="E36" s="294"/>
      <c r="F36" s="294"/>
      <c r="G36" s="294"/>
      <c r="H36" s="294"/>
    </row>
    <row r="37" spans="1:8" ht="12.75" customHeight="1" x14ac:dyDescent="0.2">
      <c r="A37" s="575" t="s">
        <v>911</v>
      </c>
      <c r="B37" s="575"/>
      <c r="C37" s="575"/>
      <c r="D37" s="575"/>
      <c r="E37" s="575" t="s">
        <v>920</v>
      </c>
      <c r="F37" s="575"/>
      <c r="G37" s="575"/>
      <c r="H37" s="575"/>
    </row>
    <row r="38" spans="1:8" ht="12.75" customHeight="1" x14ac:dyDescent="0.2">
      <c r="A38" s="292"/>
      <c r="B38" s="292"/>
      <c r="C38" s="292"/>
      <c r="D38" s="292"/>
      <c r="G38" s="235"/>
      <c r="H38" s="235"/>
    </row>
    <row r="39" spans="1:8" ht="12.75" customHeight="1" x14ac:dyDescent="0.2"/>
    <row r="40" spans="1:8" ht="12.75" customHeight="1" x14ac:dyDescent="0.2"/>
    <row r="41" spans="1:8" ht="12.75" customHeight="1" x14ac:dyDescent="0.2"/>
    <row r="42" spans="1:8" ht="12.75" customHeight="1" x14ac:dyDescent="0.2"/>
    <row r="43" spans="1:8" ht="12.75" customHeight="1" x14ac:dyDescent="0.2"/>
    <row r="59" spans="1:1" x14ac:dyDescent="0.2">
      <c r="A59" s="22"/>
    </row>
  </sheetData>
  <mergeCells count="7">
    <mergeCell ref="A37:D37"/>
    <mergeCell ref="E37:H37"/>
    <mergeCell ref="A7:A8"/>
    <mergeCell ref="B7:G7"/>
    <mergeCell ref="H7:H8"/>
    <mergeCell ref="A34:H34"/>
    <mergeCell ref="A35:H35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zoomScaleNormal="100" workbookViewId="0">
      <selection activeCell="J11" sqref="J11"/>
    </sheetView>
  </sheetViews>
  <sheetFormatPr defaultColWidth="9.140625" defaultRowHeight="12.75" x14ac:dyDescent="0.2"/>
  <cols>
    <col min="1" max="1" width="23.42578125" style="2" customWidth="1"/>
    <col min="2" max="4" width="6" style="2" customWidth="1"/>
    <col min="5" max="5" width="6.85546875" style="2" customWidth="1"/>
    <col min="6" max="6" width="6.5703125" style="2" customWidth="1"/>
    <col min="7" max="7" width="5.7109375" style="2" customWidth="1"/>
    <col min="8" max="8" width="28.140625" style="2" customWidth="1"/>
    <col min="9" max="16384" width="9.140625" style="2"/>
  </cols>
  <sheetData>
    <row r="1" spans="1:19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9" ht="9" customHeight="1" x14ac:dyDescent="0.2">
      <c r="B2" s="1"/>
      <c r="C2" s="1"/>
      <c r="H2" s="3"/>
    </row>
    <row r="3" spans="1:19" ht="15" customHeight="1" x14ac:dyDescent="0.2">
      <c r="A3" s="1" t="s">
        <v>1257</v>
      </c>
      <c r="B3" s="1"/>
      <c r="C3" s="1"/>
    </row>
    <row r="4" spans="1:19" ht="15" customHeight="1" x14ac:dyDescent="0.2">
      <c r="A4" s="238" t="s">
        <v>1258</v>
      </c>
      <c r="B4" s="11"/>
      <c r="C4" s="11"/>
    </row>
    <row r="5" spans="1:19" ht="15" customHeight="1" x14ac:dyDescent="0.2">
      <c r="A5" s="5" t="s">
        <v>977</v>
      </c>
      <c r="B5" s="5"/>
      <c r="C5" s="5"/>
      <c r="H5" s="6" t="s">
        <v>978</v>
      </c>
    </row>
    <row r="6" spans="1:19" ht="15" customHeight="1" thickBot="1" x14ac:dyDescent="0.25">
      <c r="A6" s="5" t="s">
        <v>798</v>
      </c>
      <c r="B6" s="5"/>
      <c r="C6" s="5"/>
      <c r="H6" s="6" t="s">
        <v>799</v>
      </c>
    </row>
    <row r="7" spans="1:19" ht="15" customHeight="1" x14ac:dyDescent="0.2">
      <c r="A7" s="576" t="s">
        <v>507</v>
      </c>
      <c r="B7" s="612" t="s">
        <v>13</v>
      </c>
      <c r="C7" s="612" t="s">
        <v>14</v>
      </c>
      <c r="D7" s="612" t="s">
        <v>16</v>
      </c>
      <c r="E7" s="612" t="s">
        <v>17</v>
      </c>
      <c r="F7" s="628" t="s">
        <v>41</v>
      </c>
      <c r="G7" s="622"/>
      <c r="H7" s="614" t="s">
        <v>201</v>
      </c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ht="24" customHeight="1" thickBot="1" x14ac:dyDescent="0.25">
      <c r="A8" s="620"/>
      <c r="B8" s="613"/>
      <c r="C8" s="613"/>
      <c r="D8" s="613"/>
      <c r="E8" s="613"/>
      <c r="F8" s="385" t="s">
        <v>612</v>
      </c>
      <c r="G8" s="298" t="s">
        <v>93</v>
      </c>
      <c r="H8" s="615"/>
      <c r="J8" s="310"/>
      <c r="K8" s="310"/>
      <c r="L8" s="310"/>
      <c r="M8" s="310"/>
      <c r="N8" s="310"/>
      <c r="O8" s="310"/>
      <c r="P8" s="89"/>
      <c r="Q8" s="89"/>
      <c r="R8" s="89"/>
      <c r="S8" s="89"/>
    </row>
    <row r="9" spans="1:19" ht="15" customHeight="1" x14ac:dyDescent="0.2">
      <c r="A9" s="89"/>
      <c r="B9" s="616" t="s">
        <v>520</v>
      </c>
      <c r="C9" s="617"/>
      <c r="D9" s="617"/>
      <c r="E9" s="617"/>
      <c r="F9" s="617"/>
      <c r="G9" s="618"/>
      <c r="H9" s="51"/>
      <c r="J9" s="327"/>
      <c r="K9" s="327"/>
      <c r="L9" s="327"/>
      <c r="M9" s="327"/>
      <c r="N9" s="327"/>
      <c r="O9" s="327"/>
      <c r="P9" s="89"/>
      <c r="Q9" s="89"/>
      <c r="R9" s="89"/>
      <c r="S9" s="89"/>
    </row>
    <row r="10" spans="1:19" ht="12.75" customHeight="1" x14ac:dyDescent="0.2">
      <c r="A10" s="104" t="s">
        <v>8</v>
      </c>
      <c r="B10" s="243">
        <v>4862</v>
      </c>
      <c r="C10" s="243">
        <v>4383</v>
      </c>
      <c r="D10" s="243">
        <v>3083</v>
      </c>
      <c r="E10" s="243">
        <v>2861</v>
      </c>
      <c r="F10" s="329">
        <v>2804</v>
      </c>
      <c r="G10" s="244">
        <v>100</v>
      </c>
      <c r="H10" s="67" t="s">
        <v>183</v>
      </c>
      <c r="J10" s="52"/>
      <c r="K10" s="389"/>
      <c r="L10" s="395"/>
      <c r="M10" s="375"/>
      <c r="N10" s="327"/>
      <c r="O10" s="327"/>
      <c r="P10" s="89"/>
      <c r="Q10" s="89"/>
      <c r="R10" s="89"/>
      <c r="S10" s="89"/>
    </row>
    <row r="11" spans="1:19" ht="12.75" customHeight="1" x14ac:dyDescent="0.2">
      <c r="A11" s="8" t="s">
        <v>62</v>
      </c>
      <c r="B11" s="236">
        <v>1074</v>
      </c>
      <c r="C11" s="236">
        <v>928</v>
      </c>
      <c r="D11" s="236">
        <v>822</v>
      </c>
      <c r="E11" s="236">
        <v>818</v>
      </c>
      <c r="F11" s="330">
        <v>852</v>
      </c>
      <c r="G11" s="245">
        <f>F11/$F$10*100</f>
        <v>30.385164051355208</v>
      </c>
      <c r="H11" s="102" t="s">
        <v>199</v>
      </c>
      <c r="J11" s="45"/>
      <c r="K11" s="247"/>
      <c r="L11" s="249"/>
      <c r="M11" s="384"/>
      <c r="N11" s="325"/>
      <c r="O11" s="325"/>
      <c r="P11" s="89"/>
      <c r="Q11" s="89"/>
      <c r="R11" s="89"/>
      <c r="S11" s="89"/>
    </row>
    <row r="12" spans="1:19" ht="12.75" customHeight="1" x14ac:dyDescent="0.2">
      <c r="A12" s="8" t="s">
        <v>351</v>
      </c>
      <c r="B12" s="236">
        <v>463</v>
      </c>
      <c r="C12" s="236">
        <v>897</v>
      </c>
      <c r="D12" s="236">
        <v>548</v>
      </c>
      <c r="E12" s="236">
        <v>517</v>
      </c>
      <c r="F12" s="330">
        <v>502</v>
      </c>
      <c r="G12" s="245">
        <f t="shared" ref="G12:G20" si="0">F12/$F$10*100</f>
        <v>17.902995720399428</v>
      </c>
      <c r="H12" s="102" t="s">
        <v>934</v>
      </c>
      <c r="J12" s="45"/>
      <c r="K12" s="247"/>
      <c r="L12" s="249"/>
      <c r="M12" s="384"/>
      <c r="N12" s="310"/>
      <c r="O12" s="310"/>
      <c r="P12" s="89"/>
      <c r="Q12" s="89"/>
      <c r="R12" s="89"/>
      <c r="S12" s="89"/>
    </row>
    <row r="13" spans="1:19" ht="22.5" customHeight="1" x14ac:dyDescent="0.2">
      <c r="A13" s="63" t="s">
        <v>510</v>
      </c>
      <c r="B13" s="236">
        <v>180</v>
      </c>
      <c r="C13" s="236">
        <v>261</v>
      </c>
      <c r="D13" s="236">
        <v>258</v>
      </c>
      <c r="E13" s="236">
        <v>304</v>
      </c>
      <c r="F13" s="330">
        <v>408</v>
      </c>
      <c r="G13" s="245">
        <f t="shared" si="0"/>
        <v>14.550641940085592</v>
      </c>
      <c r="H13" s="102" t="s">
        <v>509</v>
      </c>
      <c r="J13" s="246"/>
      <c r="K13" s="247"/>
      <c r="L13" s="249"/>
      <c r="M13" s="384"/>
      <c r="N13" s="53"/>
      <c r="O13" s="53"/>
      <c r="P13" s="89"/>
      <c r="Q13" s="89"/>
      <c r="R13" s="89"/>
      <c r="S13" s="89"/>
    </row>
    <row r="14" spans="1:19" ht="12.75" customHeight="1" x14ac:dyDescent="0.2">
      <c r="A14" s="8" t="s">
        <v>85</v>
      </c>
      <c r="B14" s="236">
        <v>290</v>
      </c>
      <c r="C14" s="236">
        <v>269</v>
      </c>
      <c r="D14" s="236">
        <v>228</v>
      </c>
      <c r="E14" s="236">
        <v>243</v>
      </c>
      <c r="F14" s="330">
        <v>164</v>
      </c>
      <c r="G14" s="245">
        <f t="shared" si="0"/>
        <v>5.8487874465049927</v>
      </c>
      <c r="H14" s="9" t="s">
        <v>355</v>
      </c>
      <c r="J14" s="327"/>
      <c r="K14" s="53"/>
      <c r="L14" s="53"/>
      <c r="M14" s="53"/>
      <c r="N14" s="53"/>
      <c r="O14" s="53"/>
      <c r="P14" s="89"/>
      <c r="Q14" s="89"/>
      <c r="R14" s="89"/>
      <c r="S14" s="89"/>
    </row>
    <row r="15" spans="1:19" ht="12.75" customHeight="1" x14ac:dyDescent="0.2">
      <c r="A15" s="63" t="s">
        <v>86</v>
      </c>
      <c r="B15" s="236">
        <v>150</v>
      </c>
      <c r="C15" s="236">
        <v>204</v>
      </c>
      <c r="D15" s="236">
        <v>112</v>
      </c>
      <c r="E15" s="236">
        <v>112</v>
      </c>
      <c r="F15" s="330">
        <v>122</v>
      </c>
      <c r="G15" s="245">
        <f t="shared" si="0"/>
        <v>4.3509272467902997</v>
      </c>
      <c r="H15" s="102" t="s">
        <v>641</v>
      </c>
      <c r="J15" s="52"/>
      <c r="K15" s="389"/>
      <c r="L15" s="395"/>
      <c r="M15" s="375"/>
      <c r="N15" s="53"/>
      <c r="O15" s="53"/>
      <c r="P15" s="89"/>
      <c r="Q15" s="89"/>
      <c r="R15" s="89"/>
      <c r="S15" s="89"/>
    </row>
    <row r="16" spans="1:19" ht="12.75" customHeight="1" x14ac:dyDescent="0.2">
      <c r="A16" s="63" t="s">
        <v>64</v>
      </c>
      <c r="B16" s="236">
        <v>475</v>
      </c>
      <c r="C16" s="236">
        <v>350</v>
      </c>
      <c r="D16" s="236">
        <v>162</v>
      </c>
      <c r="E16" s="236">
        <v>122</v>
      </c>
      <c r="F16" s="330">
        <v>98</v>
      </c>
      <c r="G16" s="245">
        <f t="shared" si="0"/>
        <v>3.495007132667618</v>
      </c>
      <c r="H16" s="9" t="s">
        <v>329</v>
      </c>
      <c r="J16" s="45"/>
      <c r="K16" s="247"/>
      <c r="L16" s="249"/>
      <c r="M16" s="21"/>
      <c r="N16" s="89"/>
      <c r="O16" s="89"/>
      <c r="P16" s="89"/>
      <c r="Q16" s="89"/>
      <c r="R16" s="89"/>
      <c r="S16" s="89"/>
    </row>
    <row r="17" spans="1:19" ht="12.75" customHeight="1" x14ac:dyDescent="0.2">
      <c r="A17" s="63" t="s">
        <v>88</v>
      </c>
      <c r="B17" s="236">
        <v>125</v>
      </c>
      <c r="C17" s="236">
        <v>87</v>
      </c>
      <c r="D17" s="236">
        <v>90</v>
      </c>
      <c r="E17" s="236">
        <v>97</v>
      </c>
      <c r="F17" s="330">
        <v>77</v>
      </c>
      <c r="G17" s="245">
        <f t="shared" si="0"/>
        <v>2.746077032810271</v>
      </c>
      <c r="H17" s="102" t="s">
        <v>197</v>
      </c>
      <c r="J17" s="45"/>
      <c r="K17" s="247"/>
      <c r="L17" s="249"/>
      <c r="M17" s="21"/>
      <c r="N17" s="89"/>
      <c r="O17" s="89"/>
      <c r="P17" s="89"/>
      <c r="Q17" s="89"/>
      <c r="R17" s="89"/>
      <c r="S17" s="89"/>
    </row>
    <row r="18" spans="1:19" ht="12.75" customHeight="1" x14ac:dyDescent="0.2">
      <c r="A18" s="63" t="s">
        <v>266</v>
      </c>
      <c r="B18" s="236">
        <v>109</v>
      </c>
      <c r="C18" s="236">
        <v>110</v>
      </c>
      <c r="D18" s="236">
        <v>108</v>
      </c>
      <c r="E18" s="236">
        <v>83</v>
      </c>
      <c r="F18" s="330">
        <v>75</v>
      </c>
      <c r="G18" s="245">
        <f t="shared" si="0"/>
        <v>2.674750356633381</v>
      </c>
      <c r="H18" s="102" t="s">
        <v>328</v>
      </c>
      <c r="J18" s="246"/>
      <c r="K18" s="247"/>
      <c r="L18" s="249"/>
      <c r="M18" s="384"/>
      <c r="N18" s="89"/>
      <c r="O18" s="89"/>
      <c r="P18" s="89"/>
      <c r="Q18" s="89"/>
      <c r="R18" s="89"/>
      <c r="S18" s="89"/>
    </row>
    <row r="19" spans="1:19" ht="12.75" customHeight="1" x14ac:dyDescent="0.2">
      <c r="A19" s="63" t="s">
        <v>87</v>
      </c>
      <c r="B19" s="236">
        <v>343</v>
      </c>
      <c r="C19" s="236">
        <v>143</v>
      </c>
      <c r="D19" s="236">
        <v>95</v>
      </c>
      <c r="E19" s="236">
        <v>66</v>
      </c>
      <c r="F19" s="330">
        <v>59</v>
      </c>
      <c r="G19" s="245">
        <f t="shared" si="0"/>
        <v>2.1041369472182594</v>
      </c>
      <c r="H19" s="102" t="s">
        <v>196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</row>
    <row r="20" spans="1:19" ht="12.75" customHeight="1" x14ac:dyDescent="0.2">
      <c r="A20" s="8" t="s">
        <v>67</v>
      </c>
      <c r="B20" s="236">
        <v>193</v>
      </c>
      <c r="C20" s="236">
        <v>177</v>
      </c>
      <c r="D20" s="236">
        <v>95</v>
      </c>
      <c r="E20" s="236">
        <v>66</v>
      </c>
      <c r="F20" s="330">
        <v>53</v>
      </c>
      <c r="G20" s="245">
        <f t="shared" si="0"/>
        <v>1.8901569186875893</v>
      </c>
      <c r="H20" s="9" t="s">
        <v>323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</row>
    <row r="21" spans="1:19" ht="15" customHeight="1" x14ac:dyDescent="0.2">
      <c r="A21" s="89"/>
      <c r="B21" s="619" t="s">
        <v>521</v>
      </c>
      <c r="C21" s="586"/>
      <c r="D21" s="586"/>
      <c r="E21" s="586"/>
      <c r="F21" s="586"/>
      <c r="G21" s="587"/>
      <c r="H21" s="51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" customHeight="1" x14ac:dyDescent="0.2">
      <c r="A22" s="104" t="s">
        <v>8</v>
      </c>
      <c r="B22" s="243">
        <v>1548</v>
      </c>
      <c r="C22" s="243">
        <v>1204</v>
      </c>
      <c r="D22" s="243">
        <v>973</v>
      </c>
      <c r="E22" s="243">
        <v>822</v>
      </c>
      <c r="F22" s="329">
        <v>817</v>
      </c>
      <c r="G22" s="244">
        <v>100</v>
      </c>
      <c r="H22" s="67" t="s">
        <v>183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</row>
    <row r="23" spans="1:19" ht="12.75" customHeight="1" x14ac:dyDescent="0.2">
      <c r="A23" s="8" t="s">
        <v>62</v>
      </c>
      <c r="B23" s="236">
        <v>143</v>
      </c>
      <c r="C23" s="236">
        <v>139</v>
      </c>
      <c r="D23" s="236">
        <v>158</v>
      </c>
      <c r="E23" s="236">
        <v>123</v>
      </c>
      <c r="F23" s="330">
        <v>150</v>
      </c>
      <c r="G23" s="245">
        <f>F23/$F$22*100</f>
        <v>18.359853121175028</v>
      </c>
      <c r="H23" s="9" t="s">
        <v>199</v>
      </c>
      <c r="J23" s="89"/>
      <c r="K23" s="247"/>
      <c r="L23" s="247"/>
      <c r="M23" s="247"/>
      <c r="N23" s="247"/>
      <c r="O23" s="247"/>
      <c r="P23" s="249"/>
      <c r="Q23" s="89"/>
      <c r="R23" s="89"/>
      <c r="S23" s="89"/>
    </row>
    <row r="24" spans="1:19" ht="12.75" customHeight="1" x14ac:dyDescent="0.2">
      <c r="A24" s="8" t="s">
        <v>76</v>
      </c>
      <c r="B24" s="236">
        <v>187</v>
      </c>
      <c r="C24" s="236">
        <v>127</v>
      </c>
      <c r="D24" s="236">
        <v>94</v>
      </c>
      <c r="E24" s="236">
        <v>96</v>
      </c>
      <c r="F24" s="330">
        <v>96</v>
      </c>
      <c r="G24" s="245">
        <f t="shared" ref="G24:G32" si="1">F24/$F$22*100</f>
        <v>11.750305997552021</v>
      </c>
      <c r="H24" s="9" t="s">
        <v>352</v>
      </c>
      <c r="J24" s="89"/>
      <c r="K24" s="247"/>
      <c r="L24" s="247"/>
      <c r="M24" s="247"/>
      <c r="N24" s="247"/>
      <c r="O24" s="247"/>
      <c r="P24" s="249"/>
      <c r="Q24" s="89"/>
      <c r="R24" s="89"/>
      <c r="S24" s="89"/>
    </row>
    <row r="25" spans="1:19" ht="12.75" customHeight="1" x14ac:dyDescent="0.2">
      <c r="A25" s="63" t="s">
        <v>69</v>
      </c>
      <c r="B25" s="236">
        <v>113</v>
      </c>
      <c r="C25" s="236">
        <v>142</v>
      </c>
      <c r="D25" s="236">
        <v>104</v>
      </c>
      <c r="E25" s="236">
        <v>63</v>
      </c>
      <c r="F25" s="330">
        <v>61</v>
      </c>
      <c r="G25" s="245">
        <f t="shared" si="1"/>
        <v>7.466340269277846</v>
      </c>
      <c r="H25" s="102" t="s">
        <v>333</v>
      </c>
      <c r="J25" s="89"/>
      <c r="K25" s="247"/>
      <c r="L25" s="247"/>
      <c r="M25" s="247"/>
      <c r="N25" s="247"/>
      <c r="O25" s="247"/>
      <c r="P25" s="249"/>
      <c r="Q25" s="89"/>
      <c r="R25" s="89"/>
      <c r="S25" s="89"/>
    </row>
    <row r="26" spans="1:19" ht="12.75" customHeight="1" x14ac:dyDescent="0.2">
      <c r="A26" s="8" t="s">
        <v>351</v>
      </c>
      <c r="B26" s="236">
        <v>35</v>
      </c>
      <c r="C26" s="236">
        <v>43</v>
      </c>
      <c r="D26" s="236">
        <v>20</v>
      </c>
      <c r="E26" s="236">
        <v>35</v>
      </c>
      <c r="F26" s="330">
        <v>48</v>
      </c>
      <c r="G26" s="245">
        <f t="shared" si="1"/>
        <v>5.8751529987760103</v>
      </c>
      <c r="H26" s="102" t="s">
        <v>934</v>
      </c>
      <c r="J26" s="89"/>
      <c r="K26" s="247"/>
      <c r="L26" s="247"/>
      <c r="M26" s="247"/>
      <c r="N26" s="247"/>
      <c r="O26" s="247"/>
      <c r="P26" s="249"/>
      <c r="Q26" s="89"/>
      <c r="R26" s="89"/>
      <c r="S26" s="89"/>
    </row>
    <row r="27" spans="1:19" ht="12.75" customHeight="1" x14ac:dyDescent="0.2">
      <c r="A27" s="8" t="s">
        <v>89</v>
      </c>
      <c r="B27" s="236">
        <v>67</v>
      </c>
      <c r="C27" s="236">
        <v>66</v>
      </c>
      <c r="D27" s="236">
        <v>51</v>
      </c>
      <c r="E27" s="236">
        <v>50</v>
      </c>
      <c r="F27" s="330">
        <v>40</v>
      </c>
      <c r="G27" s="245">
        <f t="shared" si="1"/>
        <v>4.8959608323133414</v>
      </c>
      <c r="H27" s="9" t="s">
        <v>89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</row>
    <row r="28" spans="1:19" ht="12.75" customHeight="1" x14ac:dyDescent="0.2">
      <c r="A28" s="8" t="s">
        <v>86</v>
      </c>
      <c r="B28" s="236">
        <v>24</v>
      </c>
      <c r="C28" s="236">
        <v>38</v>
      </c>
      <c r="D28" s="236">
        <v>27</v>
      </c>
      <c r="E28" s="236">
        <v>30</v>
      </c>
      <c r="F28" s="330">
        <v>39</v>
      </c>
      <c r="G28" s="245">
        <f t="shared" si="1"/>
        <v>4.7735618115055081</v>
      </c>
      <c r="H28" s="9" t="s">
        <v>641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</row>
    <row r="29" spans="1:19" ht="12.75" customHeight="1" x14ac:dyDescent="0.2">
      <c r="A29" s="8" t="s">
        <v>71</v>
      </c>
      <c r="B29" s="236">
        <v>76</v>
      </c>
      <c r="C29" s="236">
        <v>65</v>
      </c>
      <c r="D29" s="236">
        <v>33</v>
      </c>
      <c r="E29" s="236">
        <v>44</v>
      </c>
      <c r="F29" s="330">
        <v>32</v>
      </c>
      <c r="G29" s="245">
        <f t="shared" si="1"/>
        <v>3.9167686658506726</v>
      </c>
      <c r="H29" s="102" t="s">
        <v>327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</row>
    <row r="30" spans="1:19" ht="12.75" customHeight="1" x14ac:dyDescent="0.2">
      <c r="A30" s="63" t="s">
        <v>90</v>
      </c>
      <c r="B30" s="236">
        <v>21</v>
      </c>
      <c r="C30" s="236">
        <v>12</v>
      </c>
      <c r="D30" s="236">
        <v>23</v>
      </c>
      <c r="E30" s="236">
        <v>21</v>
      </c>
      <c r="F30" s="330">
        <v>30</v>
      </c>
      <c r="G30" s="245">
        <f t="shared" si="1"/>
        <v>3.6719706242350063</v>
      </c>
      <c r="H30" s="102" t="s">
        <v>198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</row>
    <row r="31" spans="1:19" ht="12.75" customHeight="1" x14ac:dyDescent="0.2">
      <c r="A31" s="63" t="s">
        <v>64</v>
      </c>
      <c r="B31" s="236">
        <v>132</v>
      </c>
      <c r="C31" s="236">
        <v>76</v>
      </c>
      <c r="D31" s="236">
        <v>48</v>
      </c>
      <c r="E31" s="236">
        <v>32</v>
      </c>
      <c r="F31" s="330">
        <v>26</v>
      </c>
      <c r="G31" s="245">
        <f t="shared" si="1"/>
        <v>3.1823745410036719</v>
      </c>
      <c r="H31" s="102" t="s">
        <v>329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</row>
    <row r="32" spans="1:19" ht="12.75" customHeight="1" x14ac:dyDescent="0.2">
      <c r="A32" s="8" t="s">
        <v>173</v>
      </c>
      <c r="B32" s="236">
        <v>40</v>
      </c>
      <c r="C32" s="236">
        <v>66</v>
      </c>
      <c r="D32" s="236">
        <v>39</v>
      </c>
      <c r="E32" s="236">
        <v>35</v>
      </c>
      <c r="F32" s="330">
        <v>26</v>
      </c>
      <c r="G32" s="245">
        <f t="shared" si="1"/>
        <v>3.1823745410036719</v>
      </c>
      <c r="H32" s="9" t="s">
        <v>200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</row>
    <row r="33" spans="1:19" ht="6.75" customHeight="1" x14ac:dyDescent="0.2">
      <c r="A33" s="45"/>
      <c r="B33" s="247"/>
      <c r="C33" s="247"/>
      <c r="D33" s="247"/>
      <c r="E33" s="247"/>
      <c r="F33" s="247"/>
      <c r="G33" s="254"/>
      <c r="H33" s="21"/>
      <c r="J33" s="89"/>
      <c r="K33" s="89"/>
      <c r="L33" s="89"/>
      <c r="M33" s="89"/>
      <c r="N33" s="89"/>
      <c r="O33" s="89"/>
      <c r="P33" s="89"/>
      <c r="Q33" s="89"/>
      <c r="R33" s="89"/>
      <c r="S33" s="89"/>
    </row>
    <row r="34" spans="1:19" ht="9.75" customHeight="1" x14ac:dyDescent="0.2">
      <c r="B34" s="48"/>
      <c r="C34" s="48"/>
      <c r="D34" s="48"/>
      <c r="E34" s="48"/>
      <c r="F34" s="48"/>
      <c r="G34" s="48"/>
      <c r="H34" s="45"/>
      <c r="J34" s="89"/>
      <c r="K34" s="89"/>
      <c r="L34" s="89"/>
      <c r="M34" s="89"/>
      <c r="N34" s="89"/>
      <c r="O34" s="89"/>
      <c r="P34" s="89"/>
      <c r="Q34" s="89"/>
      <c r="R34" s="89"/>
      <c r="S34" s="89"/>
    </row>
    <row r="35" spans="1:19" x14ac:dyDescent="0.2">
      <c r="A35" s="627" t="s">
        <v>1063</v>
      </c>
      <c r="B35" s="627"/>
      <c r="C35" s="627"/>
      <c r="D35" s="627"/>
      <c r="E35" s="627"/>
      <c r="F35" s="627"/>
      <c r="G35" s="627"/>
      <c r="H35" s="627"/>
      <c r="J35" s="89"/>
      <c r="K35" s="89"/>
      <c r="L35" s="89"/>
      <c r="M35" s="89"/>
      <c r="N35" s="89"/>
      <c r="O35" s="89"/>
      <c r="P35" s="89"/>
      <c r="Q35" s="89"/>
      <c r="R35" s="89"/>
      <c r="S35" s="89"/>
    </row>
    <row r="36" spans="1:19" ht="15" customHeight="1" x14ac:dyDescent="0.2">
      <c r="A36" s="600" t="s">
        <v>1213</v>
      </c>
      <c r="B36" s="584"/>
      <c r="C36" s="584"/>
      <c r="D36" s="584"/>
      <c r="E36" s="584"/>
      <c r="F36" s="584"/>
      <c r="G36" s="584"/>
      <c r="H36" s="584"/>
      <c r="J36" s="89"/>
      <c r="K36" s="89"/>
      <c r="L36" s="89"/>
      <c r="M36" s="89"/>
      <c r="N36" s="89"/>
      <c r="O36" s="89"/>
      <c r="P36" s="89"/>
      <c r="Q36" s="89"/>
      <c r="R36" s="89"/>
      <c r="S36" s="89"/>
    </row>
    <row r="37" spans="1:19" ht="15.75" customHeight="1" x14ac:dyDescent="0.2">
      <c r="A37" s="583" t="s">
        <v>522</v>
      </c>
      <c r="B37" s="583"/>
      <c r="C37" s="583"/>
      <c r="D37" s="583" t="s">
        <v>523</v>
      </c>
      <c r="E37" s="583"/>
      <c r="F37" s="583"/>
      <c r="G37" s="583"/>
      <c r="H37" s="583"/>
    </row>
  </sheetData>
  <mergeCells count="13">
    <mergeCell ref="E7:E8"/>
    <mergeCell ref="A36:H36"/>
    <mergeCell ref="A37:C37"/>
    <mergeCell ref="D37:H37"/>
    <mergeCell ref="H7:H8"/>
    <mergeCell ref="B9:G9"/>
    <mergeCell ref="B21:G21"/>
    <mergeCell ref="A35:H35"/>
    <mergeCell ref="A7:A8"/>
    <mergeCell ref="B7:B8"/>
    <mergeCell ref="C7:C8"/>
    <mergeCell ref="D7:D8"/>
    <mergeCell ref="F7:G7"/>
  </mergeCells>
  <hyperlinks>
    <hyperlink ref="J1" location="obsah!A1" display="Obsah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zoomScaleNormal="100" workbookViewId="0"/>
  </sheetViews>
  <sheetFormatPr defaultColWidth="9.140625" defaultRowHeight="12.75" x14ac:dyDescent="0.2"/>
  <cols>
    <col min="1" max="1" width="17.140625" style="2" customWidth="1"/>
    <col min="2" max="9" width="7" style="2" customWidth="1"/>
    <col min="10" max="10" width="14" style="162" customWidth="1"/>
    <col min="11" max="16384" width="9.140625" style="2"/>
  </cols>
  <sheetData>
    <row r="1" spans="1:16" ht="15" customHeight="1" x14ac:dyDescent="0.2">
      <c r="A1" s="1" t="s">
        <v>6</v>
      </c>
      <c r="J1" s="3" t="s">
        <v>0</v>
      </c>
      <c r="L1" s="567" t="s">
        <v>910</v>
      </c>
    </row>
    <row r="2" spans="1:16" ht="9" customHeight="1" x14ac:dyDescent="0.2">
      <c r="J2" s="3"/>
      <c r="K2"/>
      <c r="L2"/>
      <c r="M2"/>
      <c r="N2"/>
    </row>
    <row r="3" spans="1:16" ht="15" customHeight="1" x14ac:dyDescent="0.2">
      <c r="A3" s="1" t="s">
        <v>181</v>
      </c>
      <c r="K3" s="143"/>
      <c r="L3" s="143"/>
      <c r="M3" s="143"/>
      <c r="N3" s="143"/>
    </row>
    <row r="4" spans="1:16" ht="15" customHeight="1" x14ac:dyDescent="0.2">
      <c r="A4" s="238" t="s">
        <v>959</v>
      </c>
      <c r="B4" s="12"/>
      <c r="K4" s="143"/>
      <c r="L4" s="143"/>
      <c r="M4" s="143"/>
      <c r="N4" s="143"/>
      <c r="O4" s="89"/>
    </row>
    <row r="5" spans="1:16" ht="15" customHeight="1" x14ac:dyDescent="0.2">
      <c r="A5" s="5" t="s">
        <v>975</v>
      </c>
      <c r="J5" s="6" t="s">
        <v>976</v>
      </c>
      <c r="K5" s="142"/>
      <c r="L5" s="142"/>
      <c r="M5" s="143"/>
      <c r="N5" s="143"/>
      <c r="O5" s="89"/>
    </row>
    <row r="6" spans="1:16" ht="15" customHeight="1" thickBot="1" x14ac:dyDescent="0.25">
      <c r="A6" s="5" t="s">
        <v>798</v>
      </c>
      <c r="B6" s="5"/>
      <c r="C6" s="5"/>
      <c r="D6" s="5"/>
      <c r="J6" s="6" t="s">
        <v>799</v>
      </c>
      <c r="K6" s="142"/>
      <c r="L6" s="142"/>
      <c r="M6" s="143"/>
      <c r="N6" s="143"/>
      <c r="O6" s="89"/>
    </row>
    <row r="7" spans="1:16" ht="23.25" thickBot="1" x14ac:dyDescent="0.25">
      <c r="A7" s="58" t="s">
        <v>462</v>
      </c>
      <c r="B7" s="59" t="s">
        <v>13</v>
      </c>
      <c r="C7" s="59" t="s">
        <v>14</v>
      </c>
      <c r="D7" s="59" t="s">
        <v>61</v>
      </c>
      <c r="E7" s="59" t="s">
        <v>15</v>
      </c>
      <c r="F7" s="59" t="s">
        <v>16</v>
      </c>
      <c r="G7" s="59" t="s">
        <v>17</v>
      </c>
      <c r="H7" s="60" t="s">
        <v>18</v>
      </c>
      <c r="I7" s="60" t="s">
        <v>994</v>
      </c>
      <c r="J7" s="61" t="s">
        <v>463</v>
      </c>
      <c r="K7" s="23"/>
      <c r="L7" s="23"/>
      <c r="M7" s="23"/>
      <c r="N7" s="23"/>
      <c r="O7" s="89"/>
      <c r="P7" s="23"/>
    </row>
    <row r="8" spans="1:16" ht="15" customHeight="1" x14ac:dyDescent="0.2">
      <c r="A8" s="84" t="s">
        <v>8</v>
      </c>
      <c r="B8" s="43">
        <v>3560</v>
      </c>
      <c r="C8" s="43">
        <v>3733</v>
      </c>
      <c r="D8" s="43">
        <v>3795</v>
      </c>
      <c r="E8" s="43">
        <v>3781</v>
      </c>
      <c r="F8" s="43">
        <v>3813</v>
      </c>
      <c r="G8" s="43">
        <v>3836</v>
      </c>
      <c r="H8" s="43">
        <v>3902</v>
      </c>
      <c r="I8" s="43">
        <v>3880</v>
      </c>
      <c r="J8" s="67" t="s">
        <v>183</v>
      </c>
      <c r="K8" s="87"/>
      <c r="L8" s="87"/>
      <c r="M8" s="23"/>
      <c r="N8" s="23"/>
      <c r="O8" s="89"/>
    </row>
    <row r="9" spans="1:16" ht="12.75" customHeight="1" x14ac:dyDescent="0.2">
      <c r="A9" s="8" t="s">
        <v>1</v>
      </c>
      <c r="B9" s="27">
        <v>2176</v>
      </c>
      <c r="C9" s="27">
        <v>2324</v>
      </c>
      <c r="D9" s="27">
        <v>2387</v>
      </c>
      <c r="E9" s="27">
        <v>2430</v>
      </c>
      <c r="F9" s="27">
        <v>2444</v>
      </c>
      <c r="G9" s="27">
        <v>2441</v>
      </c>
      <c r="H9" s="27">
        <v>2486</v>
      </c>
      <c r="I9" s="27">
        <v>2483</v>
      </c>
      <c r="J9" s="9" t="s">
        <v>464</v>
      </c>
      <c r="K9" s="87"/>
      <c r="L9" s="87"/>
      <c r="M9" s="23"/>
      <c r="N9" s="23"/>
      <c r="O9" s="23"/>
    </row>
    <row r="10" spans="1:16" ht="12.75" customHeight="1" x14ac:dyDescent="0.2">
      <c r="A10" s="8" t="s">
        <v>2</v>
      </c>
      <c r="B10" s="27">
        <v>1384</v>
      </c>
      <c r="C10" s="27">
        <v>1409</v>
      </c>
      <c r="D10" s="27">
        <v>1408</v>
      </c>
      <c r="E10" s="27">
        <v>1351</v>
      </c>
      <c r="F10" s="27">
        <v>1369</v>
      </c>
      <c r="G10" s="27">
        <v>1395</v>
      </c>
      <c r="H10" s="27">
        <v>1416</v>
      </c>
      <c r="I10" s="27">
        <v>1397</v>
      </c>
      <c r="J10" s="86" t="s">
        <v>465</v>
      </c>
      <c r="K10" s="87"/>
      <c r="L10" s="87"/>
      <c r="M10" s="23"/>
      <c r="N10" s="23"/>
      <c r="O10" s="89"/>
    </row>
    <row r="11" spans="1:16" ht="12.75" customHeight="1" x14ac:dyDescent="0.2">
      <c r="A11" s="8" t="s">
        <v>133</v>
      </c>
      <c r="B11" s="46">
        <f>B9/B8</f>
        <v>0.61123595505617978</v>
      </c>
      <c r="C11" s="46">
        <f t="shared" ref="C11:I11" si="0">C9/C8</f>
        <v>0.6225555853201179</v>
      </c>
      <c r="D11" s="46">
        <f t="shared" si="0"/>
        <v>0.62898550724637681</v>
      </c>
      <c r="E11" s="46">
        <f t="shared" si="0"/>
        <v>0.64268711980957416</v>
      </c>
      <c r="F11" s="46">
        <f t="shared" si="0"/>
        <v>0.64096511932861266</v>
      </c>
      <c r="G11" s="46">
        <f t="shared" si="0"/>
        <v>0.63633993743482797</v>
      </c>
      <c r="H11" s="46">
        <f t="shared" si="0"/>
        <v>0.637109174782163</v>
      </c>
      <c r="I11" s="46">
        <f t="shared" si="0"/>
        <v>0.63994845360824737</v>
      </c>
      <c r="J11" s="9" t="s">
        <v>466</v>
      </c>
      <c r="K11" s="23"/>
      <c r="L11" s="23"/>
      <c r="M11" s="23"/>
      <c r="N11" s="23"/>
      <c r="O11" s="89"/>
    </row>
    <row r="12" spans="1:16" ht="14.25" customHeight="1" x14ac:dyDescent="0.2">
      <c r="A12" s="62" t="s">
        <v>339</v>
      </c>
      <c r="B12" s="43">
        <v>2219</v>
      </c>
      <c r="C12" s="43">
        <v>2151</v>
      </c>
      <c r="D12" s="43">
        <v>2123</v>
      </c>
      <c r="E12" s="43">
        <v>2087</v>
      </c>
      <c r="F12" s="43">
        <v>2110</v>
      </c>
      <c r="G12" s="43">
        <v>2138</v>
      </c>
      <c r="H12" s="43">
        <v>2161</v>
      </c>
      <c r="I12" s="43">
        <v>2158</v>
      </c>
      <c r="J12" s="66" t="s">
        <v>202</v>
      </c>
      <c r="K12" s="87"/>
      <c r="L12" s="23"/>
      <c r="M12" s="23"/>
      <c r="N12" s="23"/>
      <c r="O12" s="89"/>
    </row>
    <row r="13" spans="1:16" ht="12.75" customHeight="1" x14ac:dyDescent="0.2">
      <c r="A13" s="10" t="s">
        <v>1</v>
      </c>
      <c r="B13" s="27">
        <v>1154</v>
      </c>
      <c r="C13" s="27">
        <v>1119</v>
      </c>
      <c r="D13" s="27">
        <v>1083</v>
      </c>
      <c r="E13" s="27">
        <v>1097</v>
      </c>
      <c r="F13" s="27">
        <v>1105</v>
      </c>
      <c r="G13" s="27">
        <v>1103</v>
      </c>
      <c r="H13" s="27">
        <v>1123</v>
      </c>
      <c r="I13" s="27">
        <v>1130</v>
      </c>
      <c r="J13" s="55" t="s">
        <v>464</v>
      </c>
      <c r="L13" s="23"/>
      <c r="M13" s="23"/>
      <c r="N13" s="23"/>
      <c r="O13" s="89"/>
    </row>
    <row r="14" spans="1:16" ht="12.75" customHeight="1" x14ac:dyDescent="0.2">
      <c r="A14" s="10" t="s">
        <v>2</v>
      </c>
      <c r="B14" s="27">
        <v>1065</v>
      </c>
      <c r="C14" s="27">
        <v>1032</v>
      </c>
      <c r="D14" s="27">
        <v>1040</v>
      </c>
      <c r="E14" s="27">
        <v>990</v>
      </c>
      <c r="F14" s="27">
        <v>1005</v>
      </c>
      <c r="G14" s="27">
        <v>1035</v>
      </c>
      <c r="H14" s="27">
        <v>1038</v>
      </c>
      <c r="I14" s="27">
        <v>1028</v>
      </c>
      <c r="J14" s="167" t="s">
        <v>465</v>
      </c>
      <c r="K14" s="224"/>
      <c r="L14" s="23"/>
      <c r="M14" s="23"/>
      <c r="N14" s="23"/>
      <c r="O14" s="89"/>
    </row>
    <row r="15" spans="1:16" ht="12.75" customHeight="1" x14ac:dyDescent="0.2">
      <c r="A15" s="10" t="s">
        <v>133</v>
      </c>
      <c r="B15" s="46">
        <f>B13/B12</f>
        <v>0.52005407841369988</v>
      </c>
      <c r="C15" s="46">
        <f t="shared" ref="C15:I15" si="1">C13/C12</f>
        <v>0.52022315202231517</v>
      </c>
      <c r="D15" s="46">
        <f t="shared" si="1"/>
        <v>0.5101271785209609</v>
      </c>
      <c r="E15" s="46">
        <f t="shared" si="1"/>
        <v>0.5256348826066124</v>
      </c>
      <c r="F15" s="46">
        <f t="shared" si="1"/>
        <v>0.523696682464455</v>
      </c>
      <c r="G15" s="46">
        <f t="shared" si="1"/>
        <v>0.51590271281571565</v>
      </c>
      <c r="H15" s="46">
        <f t="shared" si="1"/>
        <v>0.5196668209162425</v>
      </c>
      <c r="I15" s="46">
        <f t="shared" si="1"/>
        <v>0.52363299351251158</v>
      </c>
      <c r="J15" s="55" t="s">
        <v>466</v>
      </c>
      <c r="K15" s="23"/>
      <c r="L15" s="23"/>
      <c r="M15" s="23"/>
      <c r="N15" s="23"/>
      <c r="O15" s="89"/>
    </row>
    <row r="16" spans="1:16" ht="14.25" customHeight="1" x14ac:dyDescent="0.2">
      <c r="A16" s="62" t="s">
        <v>340</v>
      </c>
      <c r="B16" s="43">
        <v>464</v>
      </c>
      <c r="C16" s="43">
        <v>600</v>
      </c>
      <c r="D16" s="43">
        <v>662</v>
      </c>
      <c r="E16" s="43">
        <v>674</v>
      </c>
      <c r="F16" s="43">
        <v>689</v>
      </c>
      <c r="G16" s="43">
        <v>698</v>
      </c>
      <c r="H16" s="43">
        <v>686</v>
      </c>
      <c r="I16" s="43">
        <v>691</v>
      </c>
      <c r="J16" s="66" t="s">
        <v>341</v>
      </c>
      <c r="K16" s="87"/>
      <c r="L16" s="23"/>
      <c r="M16" s="23"/>
      <c r="N16" s="23"/>
      <c r="O16" s="89"/>
    </row>
    <row r="17" spans="1:15" ht="12.75" customHeight="1" x14ac:dyDescent="0.2">
      <c r="A17" s="10" t="s">
        <v>1</v>
      </c>
      <c r="B17" s="27">
        <v>358</v>
      </c>
      <c r="C17" s="27">
        <v>458</v>
      </c>
      <c r="D17" s="27">
        <v>522</v>
      </c>
      <c r="E17" s="27">
        <v>532</v>
      </c>
      <c r="F17" s="27">
        <v>548</v>
      </c>
      <c r="G17" s="27">
        <v>556</v>
      </c>
      <c r="H17" s="27">
        <v>541</v>
      </c>
      <c r="I17" s="27">
        <v>555</v>
      </c>
      <c r="J17" s="55" t="s">
        <v>464</v>
      </c>
      <c r="L17" s="23"/>
      <c r="M17" s="23"/>
      <c r="N17" s="23"/>
      <c r="O17" s="89"/>
    </row>
    <row r="18" spans="1:15" ht="12.75" customHeight="1" x14ac:dyDescent="0.2">
      <c r="A18" s="10" t="s">
        <v>2</v>
      </c>
      <c r="B18" s="27">
        <v>106</v>
      </c>
      <c r="C18" s="27">
        <v>142</v>
      </c>
      <c r="D18" s="27">
        <v>140</v>
      </c>
      <c r="E18" s="27">
        <v>142</v>
      </c>
      <c r="F18" s="27">
        <v>141</v>
      </c>
      <c r="G18" s="27">
        <v>142</v>
      </c>
      <c r="H18" s="27">
        <v>145</v>
      </c>
      <c r="I18" s="27">
        <v>136</v>
      </c>
      <c r="J18" s="167" t="s">
        <v>465</v>
      </c>
      <c r="K18" s="224"/>
      <c r="L18" s="23"/>
      <c r="M18" s="23"/>
      <c r="N18" s="23"/>
      <c r="O18" s="89"/>
    </row>
    <row r="19" spans="1:15" ht="12.75" customHeight="1" x14ac:dyDescent="0.2">
      <c r="A19" s="10" t="s">
        <v>133</v>
      </c>
      <c r="B19" s="46">
        <f>B17/B16</f>
        <v>0.77155172413793105</v>
      </c>
      <c r="C19" s="46">
        <f t="shared" ref="C19:I19" si="2">C17/C16</f>
        <v>0.76333333333333331</v>
      </c>
      <c r="D19" s="46">
        <f t="shared" si="2"/>
        <v>0.78851963746223563</v>
      </c>
      <c r="E19" s="46">
        <f t="shared" si="2"/>
        <v>0.78931750741839768</v>
      </c>
      <c r="F19" s="46">
        <f t="shared" si="2"/>
        <v>0.79535558780841797</v>
      </c>
      <c r="G19" s="46">
        <f t="shared" si="2"/>
        <v>0.79656160458452718</v>
      </c>
      <c r="H19" s="46">
        <f t="shared" si="2"/>
        <v>0.78862973760932942</v>
      </c>
      <c r="I19" s="46">
        <f t="shared" si="2"/>
        <v>0.80318379160636755</v>
      </c>
      <c r="J19" s="55" t="s">
        <v>466</v>
      </c>
      <c r="K19" s="23"/>
      <c r="L19" s="23"/>
      <c r="M19" s="23"/>
      <c r="N19" s="23"/>
      <c r="O19" s="89"/>
    </row>
    <row r="20" spans="1:15" ht="14.25" customHeight="1" x14ac:dyDescent="0.2">
      <c r="A20" s="62" t="s">
        <v>342</v>
      </c>
      <c r="B20" s="43">
        <v>557</v>
      </c>
      <c r="C20" s="43">
        <v>677</v>
      </c>
      <c r="D20" s="43">
        <v>699</v>
      </c>
      <c r="E20" s="43">
        <v>705</v>
      </c>
      <c r="F20" s="43">
        <v>700</v>
      </c>
      <c r="G20" s="43">
        <v>683</v>
      </c>
      <c r="H20" s="43">
        <v>717</v>
      </c>
      <c r="I20" s="43">
        <v>717</v>
      </c>
      <c r="J20" s="66" t="s">
        <v>203</v>
      </c>
      <c r="K20" s="87"/>
      <c r="L20" s="23"/>
      <c r="M20" s="23"/>
      <c r="N20" s="23"/>
      <c r="O20" s="89"/>
    </row>
    <row r="21" spans="1:15" ht="12.75" customHeight="1" x14ac:dyDescent="0.2">
      <c r="A21" s="10" t="s">
        <v>1</v>
      </c>
      <c r="B21" s="27">
        <v>455</v>
      </c>
      <c r="C21" s="27">
        <v>565</v>
      </c>
      <c r="D21" s="27">
        <v>589</v>
      </c>
      <c r="E21" s="27">
        <v>598</v>
      </c>
      <c r="F21" s="27">
        <v>594</v>
      </c>
      <c r="G21" s="27">
        <v>584</v>
      </c>
      <c r="H21" s="27">
        <v>614</v>
      </c>
      <c r="I21" s="27">
        <v>612</v>
      </c>
      <c r="J21" s="55" t="s">
        <v>464</v>
      </c>
      <c r="L21" s="23"/>
      <c r="M21" s="23"/>
      <c r="N21" s="23"/>
      <c r="O21" s="89"/>
    </row>
    <row r="22" spans="1:15" ht="12.75" customHeight="1" x14ac:dyDescent="0.2">
      <c r="A22" s="10" t="s">
        <v>2</v>
      </c>
      <c r="B22" s="27">
        <v>102</v>
      </c>
      <c r="C22" s="27">
        <v>112</v>
      </c>
      <c r="D22" s="27">
        <v>110</v>
      </c>
      <c r="E22" s="27">
        <v>107</v>
      </c>
      <c r="F22" s="27">
        <v>106</v>
      </c>
      <c r="G22" s="27">
        <v>99</v>
      </c>
      <c r="H22" s="27">
        <v>103</v>
      </c>
      <c r="I22" s="27">
        <v>105</v>
      </c>
      <c r="J22" s="167" t="s">
        <v>465</v>
      </c>
      <c r="K22" s="224"/>
      <c r="L22" s="23"/>
      <c r="M22" s="23"/>
      <c r="N22" s="89"/>
      <c r="O22" s="89"/>
    </row>
    <row r="23" spans="1:15" ht="12.75" customHeight="1" x14ac:dyDescent="0.2">
      <c r="A23" s="10" t="s">
        <v>133</v>
      </c>
      <c r="B23" s="46">
        <f>B21/B20</f>
        <v>0.81687612208258531</v>
      </c>
      <c r="C23" s="46">
        <f t="shared" ref="C23:I23" si="3">C21/C20</f>
        <v>0.83456425406203838</v>
      </c>
      <c r="D23" s="46">
        <f t="shared" si="3"/>
        <v>0.84263233190271813</v>
      </c>
      <c r="E23" s="46">
        <f t="shared" si="3"/>
        <v>0.84822695035460993</v>
      </c>
      <c r="F23" s="46">
        <f t="shared" si="3"/>
        <v>0.84857142857142853</v>
      </c>
      <c r="G23" s="46">
        <f t="shared" si="3"/>
        <v>0.85505124450951686</v>
      </c>
      <c r="H23" s="46">
        <f t="shared" si="3"/>
        <v>0.85634588563458858</v>
      </c>
      <c r="I23" s="46">
        <f t="shared" si="3"/>
        <v>0.85355648535564854</v>
      </c>
      <c r="J23" s="55" t="s">
        <v>466</v>
      </c>
      <c r="K23" s="23"/>
      <c r="L23" s="23"/>
      <c r="M23" s="23"/>
      <c r="N23" s="89"/>
      <c r="O23" s="89"/>
    </row>
    <row r="24" spans="1:15" ht="14.25" customHeight="1" x14ac:dyDescent="0.2">
      <c r="A24" s="62" t="s">
        <v>344</v>
      </c>
      <c r="B24" s="43">
        <v>320</v>
      </c>
      <c r="C24" s="43">
        <v>305</v>
      </c>
      <c r="D24" s="43">
        <v>311</v>
      </c>
      <c r="E24" s="43">
        <v>315</v>
      </c>
      <c r="F24" s="43">
        <v>314</v>
      </c>
      <c r="G24" s="43">
        <v>317</v>
      </c>
      <c r="H24" s="43">
        <v>338</v>
      </c>
      <c r="I24" s="43">
        <v>314</v>
      </c>
      <c r="J24" s="66" t="s">
        <v>343</v>
      </c>
      <c r="K24" s="87"/>
      <c r="L24" s="23"/>
      <c r="M24" s="23"/>
      <c r="N24" s="89"/>
      <c r="O24" s="89"/>
    </row>
    <row r="25" spans="1:15" ht="12.75" customHeight="1" x14ac:dyDescent="0.2">
      <c r="A25" s="10" t="s">
        <v>1</v>
      </c>
      <c r="B25" s="27">
        <v>209</v>
      </c>
      <c r="C25" s="27">
        <v>182</v>
      </c>
      <c r="D25" s="27">
        <v>193</v>
      </c>
      <c r="E25" s="27">
        <v>203</v>
      </c>
      <c r="F25" s="27">
        <v>197</v>
      </c>
      <c r="G25" s="27">
        <v>198</v>
      </c>
      <c r="H25" s="27">
        <v>208</v>
      </c>
      <c r="I25" s="27">
        <v>186</v>
      </c>
      <c r="J25" s="55" t="s">
        <v>464</v>
      </c>
      <c r="L25" s="23"/>
      <c r="M25" s="23"/>
      <c r="N25" s="89"/>
      <c r="O25" s="89"/>
    </row>
    <row r="26" spans="1:15" ht="12.75" customHeight="1" x14ac:dyDescent="0.2">
      <c r="A26" s="10" t="s">
        <v>2</v>
      </c>
      <c r="B26" s="27">
        <v>111</v>
      </c>
      <c r="C26" s="27">
        <v>123</v>
      </c>
      <c r="D26" s="27">
        <v>118</v>
      </c>
      <c r="E26" s="27">
        <v>112</v>
      </c>
      <c r="F26" s="27">
        <v>117</v>
      </c>
      <c r="G26" s="27">
        <v>119</v>
      </c>
      <c r="H26" s="27">
        <v>130</v>
      </c>
      <c r="I26" s="27">
        <v>128</v>
      </c>
      <c r="J26" s="167" t="s">
        <v>465</v>
      </c>
      <c r="K26" s="224"/>
      <c r="L26" s="23"/>
      <c r="M26" s="23"/>
      <c r="N26" s="89"/>
      <c r="O26" s="89"/>
    </row>
    <row r="27" spans="1:15" ht="12.75" customHeight="1" x14ac:dyDescent="0.2">
      <c r="A27" s="10" t="s">
        <v>133</v>
      </c>
      <c r="B27" s="46">
        <f>B25/B24</f>
        <v>0.65312499999999996</v>
      </c>
      <c r="C27" s="46">
        <f t="shared" ref="C27:I27" si="4">C25/C24</f>
        <v>0.59672131147540985</v>
      </c>
      <c r="D27" s="46">
        <f t="shared" si="4"/>
        <v>0.62057877813504825</v>
      </c>
      <c r="E27" s="46">
        <f t="shared" si="4"/>
        <v>0.64444444444444449</v>
      </c>
      <c r="F27" s="46">
        <f t="shared" si="4"/>
        <v>0.62738853503184711</v>
      </c>
      <c r="G27" s="46">
        <f t="shared" si="4"/>
        <v>0.62460567823343849</v>
      </c>
      <c r="H27" s="46">
        <f t="shared" si="4"/>
        <v>0.61538461538461542</v>
      </c>
      <c r="I27" s="46">
        <f t="shared" si="4"/>
        <v>0.59235668789808915</v>
      </c>
      <c r="J27" s="55" t="s">
        <v>466</v>
      </c>
      <c r="K27" s="23"/>
      <c r="L27" s="23"/>
      <c r="M27" s="23"/>
      <c r="N27" s="89"/>
      <c r="O27" s="89"/>
    </row>
    <row r="28" spans="1:15" ht="15" customHeight="1" x14ac:dyDescent="0.2">
      <c r="A28" s="19"/>
      <c r="B28" s="48"/>
      <c r="C28" s="48"/>
      <c r="D28" s="48"/>
      <c r="E28" s="48"/>
      <c r="F28" s="48"/>
      <c r="G28" s="48"/>
      <c r="H28" s="48"/>
      <c r="I28" s="48"/>
      <c r="J28" s="56"/>
      <c r="K28" s="23"/>
      <c r="L28" s="23"/>
      <c r="M28" s="23"/>
      <c r="N28" s="89"/>
      <c r="O28" s="89"/>
    </row>
    <row r="29" spans="1:15" ht="15" customHeight="1" x14ac:dyDescent="0.2">
      <c r="A29" s="1" t="s">
        <v>182</v>
      </c>
      <c r="K29" s="143"/>
      <c r="L29" s="143"/>
      <c r="M29" s="143"/>
      <c r="N29" s="143"/>
    </row>
    <row r="30" spans="1:15" ht="15" customHeight="1" x14ac:dyDescent="0.2">
      <c r="A30" s="238" t="s">
        <v>960</v>
      </c>
      <c r="B30" s="12"/>
      <c r="K30" s="143"/>
      <c r="L30" s="143"/>
      <c r="M30" s="143"/>
      <c r="N30" s="143"/>
      <c r="O30" s="89"/>
    </row>
    <row r="31" spans="1:15" ht="15" customHeight="1" x14ac:dyDescent="0.2">
      <c r="A31" s="5" t="s">
        <v>975</v>
      </c>
      <c r="J31" s="6" t="s">
        <v>976</v>
      </c>
      <c r="K31" s="142"/>
      <c r="L31" s="142"/>
      <c r="M31" s="143"/>
      <c r="N31" s="143"/>
      <c r="O31" s="89"/>
    </row>
    <row r="32" spans="1:15" ht="15" customHeight="1" thickBot="1" x14ac:dyDescent="0.25">
      <c r="A32" s="5" t="s">
        <v>798</v>
      </c>
      <c r="B32" s="5"/>
      <c r="C32" s="5"/>
      <c r="D32" s="5"/>
      <c r="J32" s="6" t="s">
        <v>799</v>
      </c>
      <c r="K32" s="142"/>
      <c r="L32" s="142"/>
      <c r="M32" s="143"/>
      <c r="N32" s="143"/>
      <c r="O32" s="89"/>
    </row>
    <row r="33" spans="1:16" ht="23.25" thickBot="1" x14ac:dyDescent="0.25">
      <c r="A33" s="58" t="s">
        <v>462</v>
      </c>
      <c r="B33" s="59" t="s">
        <v>74</v>
      </c>
      <c r="C33" s="59" t="s">
        <v>13</v>
      </c>
      <c r="D33" s="59" t="s">
        <v>14</v>
      </c>
      <c r="E33" s="59" t="s">
        <v>61</v>
      </c>
      <c r="F33" s="59" t="s">
        <v>15</v>
      </c>
      <c r="G33" s="59" t="s">
        <v>16</v>
      </c>
      <c r="H33" s="59" t="s">
        <v>17</v>
      </c>
      <c r="I33" s="59" t="s">
        <v>18</v>
      </c>
      <c r="J33" s="61" t="s">
        <v>463</v>
      </c>
      <c r="K33" s="23"/>
      <c r="L33" s="23"/>
      <c r="M33" s="23"/>
      <c r="N33" s="23"/>
      <c r="O33" s="89"/>
      <c r="P33" s="23"/>
    </row>
    <row r="34" spans="1:16" ht="15" customHeight="1" x14ac:dyDescent="0.2">
      <c r="A34" s="84" t="s">
        <v>8</v>
      </c>
      <c r="B34" s="43">
        <v>387</v>
      </c>
      <c r="C34" s="43">
        <v>373</v>
      </c>
      <c r="D34" s="43">
        <v>333</v>
      </c>
      <c r="E34" s="43">
        <v>367</v>
      </c>
      <c r="F34" s="43">
        <v>361</v>
      </c>
      <c r="G34" s="43">
        <v>347</v>
      </c>
      <c r="H34" s="43">
        <v>378</v>
      </c>
      <c r="I34" s="43">
        <v>392</v>
      </c>
      <c r="J34" s="67" t="s">
        <v>183</v>
      </c>
      <c r="K34" s="87"/>
      <c r="L34" s="87"/>
      <c r="M34" s="23"/>
      <c r="N34" s="23"/>
      <c r="O34" s="89"/>
    </row>
    <row r="35" spans="1:16" ht="12.75" customHeight="1" x14ac:dyDescent="0.2">
      <c r="A35" s="8" t="s">
        <v>1</v>
      </c>
      <c r="B35" s="27">
        <v>227</v>
      </c>
      <c r="C35" s="27">
        <v>244</v>
      </c>
      <c r="D35" s="27">
        <v>221</v>
      </c>
      <c r="E35" s="27">
        <v>235</v>
      </c>
      <c r="F35" s="27">
        <v>231</v>
      </c>
      <c r="G35" s="27">
        <v>238</v>
      </c>
      <c r="H35" s="27">
        <v>239</v>
      </c>
      <c r="I35" s="27">
        <v>255</v>
      </c>
      <c r="J35" s="9" t="s">
        <v>464</v>
      </c>
      <c r="K35" s="87"/>
      <c r="L35" s="87"/>
      <c r="M35" s="23"/>
      <c r="N35" s="23"/>
      <c r="O35" s="23"/>
    </row>
    <row r="36" spans="1:16" ht="12.75" customHeight="1" x14ac:dyDescent="0.2">
      <c r="A36" s="8" t="s">
        <v>2</v>
      </c>
      <c r="B36" s="27">
        <v>160</v>
      </c>
      <c r="C36" s="27">
        <v>129</v>
      </c>
      <c r="D36" s="27">
        <v>112</v>
      </c>
      <c r="E36" s="27">
        <v>132</v>
      </c>
      <c r="F36" s="27">
        <v>130</v>
      </c>
      <c r="G36" s="27">
        <v>109</v>
      </c>
      <c r="H36" s="27">
        <v>139</v>
      </c>
      <c r="I36" s="27">
        <v>137</v>
      </c>
      <c r="J36" s="86" t="s">
        <v>465</v>
      </c>
      <c r="K36" s="87"/>
      <c r="L36" s="87"/>
      <c r="M36" s="23"/>
      <c r="N36" s="23"/>
      <c r="O36" s="89"/>
    </row>
    <row r="37" spans="1:16" ht="12.75" customHeight="1" x14ac:dyDescent="0.2">
      <c r="A37" s="8" t="s">
        <v>133</v>
      </c>
      <c r="B37" s="46">
        <f>B35/B34</f>
        <v>0.58656330749354002</v>
      </c>
      <c r="C37" s="46">
        <f t="shared" ref="C37:I37" si="5">C35/C34</f>
        <v>0.65415549597855227</v>
      </c>
      <c r="D37" s="46">
        <f t="shared" si="5"/>
        <v>0.66366366366366369</v>
      </c>
      <c r="E37" s="46">
        <f t="shared" si="5"/>
        <v>0.64032697547683926</v>
      </c>
      <c r="F37" s="46">
        <f t="shared" si="5"/>
        <v>0.63988919667590027</v>
      </c>
      <c r="G37" s="46">
        <f t="shared" si="5"/>
        <v>0.6858789625360231</v>
      </c>
      <c r="H37" s="46">
        <f t="shared" si="5"/>
        <v>0.63227513227513232</v>
      </c>
      <c r="I37" s="46">
        <f t="shared" si="5"/>
        <v>0.65051020408163263</v>
      </c>
      <c r="J37" s="9" t="s">
        <v>466</v>
      </c>
      <c r="K37" s="23"/>
      <c r="L37" s="23"/>
      <c r="M37" s="23"/>
      <c r="N37" s="23"/>
      <c r="O37" s="89"/>
    </row>
    <row r="38" spans="1:16" ht="14.25" customHeight="1" x14ac:dyDescent="0.2">
      <c r="A38" s="62" t="s">
        <v>339</v>
      </c>
      <c r="B38" s="43">
        <v>276</v>
      </c>
      <c r="C38" s="43">
        <v>256</v>
      </c>
      <c r="D38" s="43">
        <v>224</v>
      </c>
      <c r="E38" s="43">
        <v>238</v>
      </c>
      <c r="F38" s="43">
        <v>246</v>
      </c>
      <c r="G38" s="43">
        <v>235</v>
      </c>
      <c r="H38" s="43">
        <v>239</v>
      </c>
      <c r="I38" s="43">
        <v>255</v>
      </c>
      <c r="J38" s="66" t="s">
        <v>202</v>
      </c>
      <c r="K38" s="87"/>
      <c r="L38" s="23"/>
      <c r="M38" s="23"/>
      <c r="N38" s="23"/>
      <c r="O38" s="89"/>
    </row>
    <row r="39" spans="1:16" ht="12.75" customHeight="1" x14ac:dyDescent="0.2">
      <c r="A39" s="10" t="s">
        <v>1</v>
      </c>
      <c r="B39" s="27">
        <v>134</v>
      </c>
      <c r="C39" s="27">
        <v>152</v>
      </c>
      <c r="D39" s="27">
        <v>133</v>
      </c>
      <c r="E39" s="27">
        <v>128</v>
      </c>
      <c r="F39" s="27">
        <v>134</v>
      </c>
      <c r="G39" s="27">
        <v>141</v>
      </c>
      <c r="H39" s="27">
        <v>127</v>
      </c>
      <c r="I39" s="27">
        <v>141</v>
      </c>
      <c r="J39" s="55" t="s">
        <v>464</v>
      </c>
      <c r="L39" s="23"/>
      <c r="M39" s="23"/>
      <c r="N39" s="23"/>
      <c r="O39" s="89"/>
    </row>
    <row r="40" spans="1:16" ht="12.75" customHeight="1" x14ac:dyDescent="0.2">
      <c r="A40" s="10" t="s">
        <v>2</v>
      </c>
      <c r="B40" s="27">
        <v>142</v>
      </c>
      <c r="C40" s="27">
        <v>104</v>
      </c>
      <c r="D40" s="27">
        <v>91</v>
      </c>
      <c r="E40" s="27">
        <v>110</v>
      </c>
      <c r="F40" s="27">
        <v>112</v>
      </c>
      <c r="G40" s="27">
        <v>94</v>
      </c>
      <c r="H40" s="27">
        <v>112</v>
      </c>
      <c r="I40" s="27">
        <v>114</v>
      </c>
      <c r="J40" s="167" t="s">
        <v>465</v>
      </c>
      <c r="K40" s="224"/>
      <c r="L40" s="23"/>
      <c r="M40" s="23"/>
      <c r="N40" s="23"/>
      <c r="O40" s="89"/>
    </row>
    <row r="41" spans="1:16" ht="12.75" customHeight="1" x14ac:dyDescent="0.2">
      <c r="A41" s="10" t="s">
        <v>133</v>
      </c>
      <c r="B41" s="46">
        <f>B39/B38</f>
        <v>0.48550724637681159</v>
      </c>
      <c r="C41" s="46">
        <f t="shared" ref="C41:I41" si="6">C39/C38</f>
        <v>0.59375</v>
      </c>
      <c r="D41" s="46">
        <f t="shared" si="6"/>
        <v>0.59375</v>
      </c>
      <c r="E41" s="46">
        <f t="shared" si="6"/>
        <v>0.53781512605042014</v>
      </c>
      <c r="F41" s="46">
        <f t="shared" si="6"/>
        <v>0.54471544715447151</v>
      </c>
      <c r="G41" s="46">
        <f t="shared" si="6"/>
        <v>0.6</v>
      </c>
      <c r="H41" s="46">
        <f t="shared" si="6"/>
        <v>0.53138075313807531</v>
      </c>
      <c r="I41" s="46">
        <f t="shared" si="6"/>
        <v>0.55294117647058827</v>
      </c>
      <c r="J41" s="55" t="s">
        <v>466</v>
      </c>
      <c r="K41" s="23"/>
      <c r="L41" s="23"/>
      <c r="M41" s="23"/>
      <c r="N41" s="23"/>
      <c r="O41" s="89"/>
    </row>
    <row r="42" spans="1:16" ht="14.25" customHeight="1" x14ac:dyDescent="0.2">
      <c r="A42" s="62" t="s">
        <v>340</v>
      </c>
      <c r="B42" s="43">
        <v>42</v>
      </c>
      <c r="C42" s="43">
        <v>42</v>
      </c>
      <c r="D42" s="43">
        <v>49</v>
      </c>
      <c r="E42" s="43">
        <v>54</v>
      </c>
      <c r="F42" s="43">
        <v>65</v>
      </c>
      <c r="G42" s="43">
        <v>52</v>
      </c>
      <c r="H42" s="43">
        <v>75</v>
      </c>
      <c r="I42" s="43">
        <v>59</v>
      </c>
      <c r="J42" s="66" t="s">
        <v>341</v>
      </c>
      <c r="K42" s="87"/>
      <c r="L42" s="23"/>
      <c r="M42" s="23"/>
      <c r="N42" s="23"/>
      <c r="O42" s="89"/>
    </row>
    <row r="43" spans="1:16" ht="12.75" customHeight="1" x14ac:dyDescent="0.2">
      <c r="A43" s="10" t="s">
        <v>1</v>
      </c>
      <c r="B43" s="27">
        <v>37</v>
      </c>
      <c r="C43" s="27">
        <v>34</v>
      </c>
      <c r="D43" s="27">
        <v>39</v>
      </c>
      <c r="E43" s="27">
        <v>46</v>
      </c>
      <c r="F43" s="27">
        <v>53</v>
      </c>
      <c r="G43" s="27">
        <v>46</v>
      </c>
      <c r="H43" s="27">
        <v>62</v>
      </c>
      <c r="I43" s="27">
        <v>44</v>
      </c>
      <c r="J43" s="55" t="s">
        <v>464</v>
      </c>
      <c r="L43" s="23"/>
      <c r="M43" s="23"/>
      <c r="N43" s="23"/>
      <c r="O43" s="89"/>
    </row>
    <row r="44" spans="1:16" ht="12.75" customHeight="1" x14ac:dyDescent="0.2">
      <c r="A44" s="10" t="s">
        <v>2</v>
      </c>
      <c r="B44" s="27">
        <v>5</v>
      </c>
      <c r="C44" s="27">
        <v>8</v>
      </c>
      <c r="D44" s="27">
        <v>10</v>
      </c>
      <c r="E44" s="27">
        <v>8</v>
      </c>
      <c r="F44" s="27">
        <v>12</v>
      </c>
      <c r="G44" s="27">
        <v>6</v>
      </c>
      <c r="H44" s="27">
        <v>13</v>
      </c>
      <c r="I44" s="27">
        <v>15</v>
      </c>
      <c r="J44" s="167" t="s">
        <v>465</v>
      </c>
      <c r="K44" s="224"/>
      <c r="L44" s="23"/>
      <c r="M44" s="23"/>
      <c r="N44" s="23"/>
      <c r="O44" s="89"/>
    </row>
    <row r="45" spans="1:16" ht="12.75" customHeight="1" x14ac:dyDescent="0.2">
      <c r="A45" s="10" t="s">
        <v>133</v>
      </c>
      <c r="B45" s="46">
        <f>B43/B42</f>
        <v>0.88095238095238093</v>
      </c>
      <c r="C45" s="46">
        <f t="shared" ref="C45:I45" si="7">C43/C42</f>
        <v>0.80952380952380953</v>
      </c>
      <c r="D45" s="46">
        <f t="shared" si="7"/>
        <v>0.79591836734693877</v>
      </c>
      <c r="E45" s="46">
        <f t="shared" si="7"/>
        <v>0.85185185185185186</v>
      </c>
      <c r="F45" s="46">
        <f t="shared" si="7"/>
        <v>0.81538461538461537</v>
      </c>
      <c r="G45" s="46">
        <f t="shared" si="7"/>
        <v>0.88461538461538458</v>
      </c>
      <c r="H45" s="46">
        <f t="shared" si="7"/>
        <v>0.82666666666666666</v>
      </c>
      <c r="I45" s="46">
        <f t="shared" si="7"/>
        <v>0.74576271186440679</v>
      </c>
      <c r="J45" s="55" t="s">
        <v>466</v>
      </c>
      <c r="K45" s="23"/>
      <c r="L45" s="23"/>
      <c r="M45" s="23"/>
      <c r="N45" s="23"/>
      <c r="O45" s="89"/>
    </row>
    <row r="46" spans="1:16" ht="14.25" customHeight="1" x14ac:dyDescent="0.2">
      <c r="A46" s="62" t="s">
        <v>342</v>
      </c>
      <c r="B46" s="43">
        <v>53</v>
      </c>
      <c r="C46" s="43">
        <v>52</v>
      </c>
      <c r="D46" s="43">
        <v>44</v>
      </c>
      <c r="E46" s="43">
        <v>48</v>
      </c>
      <c r="F46" s="43">
        <v>36</v>
      </c>
      <c r="G46" s="43">
        <v>41</v>
      </c>
      <c r="H46" s="43">
        <v>42</v>
      </c>
      <c r="I46" s="43">
        <v>54</v>
      </c>
      <c r="J46" s="66" t="s">
        <v>203</v>
      </c>
      <c r="K46" s="87"/>
      <c r="L46" s="23"/>
      <c r="M46" s="23"/>
      <c r="N46" s="23"/>
      <c r="O46" s="89"/>
    </row>
    <row r="47" spans="1:16" ht="12.75" customHeight="1" x14ac:dyDescent="0.2">
      <c r="A47" s="10" t="s">
        <v>1</v>
      </c>
      <c r="B47" s="27">
        <v>44</v>
      </c>
      <c r="C47" s="27">
        <v>41</v>
      </c>
      <c r="D47" s="27">
        <v>39</v>
      </c>
      <c r="E47" s="27">
        <v>42</v>
      </c>
      <c r="F47" s="27">
        <v>35</v>
      </c>
      <c r="G47" s="27">
        <v>35</v>
      </c>
      <c r="H47" s="27">
        <v>34</v>
      </c>
      <c r="I47" s="27">
        <v>50</v>
      </c>
      <c r="J47" s="55" t="s">
        <v>464</v>
      </c>
      <c r="L47" s="23"/>
      <c r="M47" s="23"/>
      <c r="N47" s="23"/>
      <c r="O47" s="89"/>
    </row>
    <row r="48" spans="1:16" ht="12.75" customHeight="1" x14ac:dyDescent="0.2">
      <c r="A48" s="10" t="s">
        <v>2</v>
      </c>
      <c r="B48" s="27">
        <v>9</v>
      </c>
      <c r="C48" s="27">
        <v>11</v>
      </c>
      <c r="D48" s="27">
        <v>5</v>
      </c>
      <c r="E48" s="27">
        <v>6</v>
      </c>
      <c r="F48" s="27">
        <v>1</v>
      </c>
      <c r="G48" s="27">
        <v>6</v>
      </c>
      <c r="H48" s="27">
        <v>8</v>
      </c>
      <c r="I48" s="27">
        <v>4</v>
      </c>
      <c r="J48" s="167" t="s">
        <v>465</v>
      </c>
      <c r="K48" s="224"/>
      <c r="L48" s="23"/>
      <c r="M48" s="23"/>
      <c r="N48" s="89"/>
      <c r="O48" s="89"/>
    </row>
    <row r="49" spans="1:15" ht="12.75" customHeight="1" x14ac:dyDescent="0.2">
      <c r="A49" s="10" t="s">
        <v>133</v>
      </c>
      <c r="B49" s="46">
        <f>B47/B46</f>
        <v>0.83018867924528306</v>
      </c>
      <c r="C49" s="46">
        <f t="shared" ref="C49:I49" si="8">C47/C46</f>
        <v>0.78846153846153844</v>
      </c>
      <c r="D49" s="46">
        <f t="shared" si="8"/>
        <v>0.88636363636363635</v>
      </c>
      <c r="E49" s="46">
        <f t="shared" si="8"/>
        <v>0.875</v>
      </c>
      <c r="F49" s="46">
        <f t="shared" si="8"/>
        <v>0.97222222222222221</v>
      </c>
      <c r="G49" s="46">
        <f t="shared" si="8"/>
        <v>0.85365853658536583</v>
      </c>
      <c r="H49" s="46">
        <f t="shared" si="8"/>
        <v>0.80952380952380953</v>
      </c>
      <c r="I49" s="46">
        <f t="shared" si="8"/>
        <v>0.92592592592592593</v>
      </c>
      <c r="J49" s="55" t="s">
        <v>466</v>
      </c>
      <c r="K49" s="23"/>
      <c r="L49" s="23"/>
      <c r="M49" s="23"/>
      <c r="N49" s="89"/>
      <c r="O49" s="89"/>
    </row>
    <row r="50" spans="1:15" ht="14.25" customHeight="1" x14ac:dyDescent="0.2">
      <c r="A50" s="62" t="s">
        <v>344</v>
      </c>
      <c r="B50" s="43">
        <v>16</v>
      </c>
      <c r="C50" s="43">
        <v>23</v>
      </c>
      <c r="D50" s="43">
        <v>16</v>
      </c>
      <c r="E50" s="43">
        <v>27</v>
      </c>
      <c r="F50" s="43">
        <v>14</v>
      </c>
      <c r="G50" s="43">
        <v>19</v>
      </c>
      <c r="H50" s="43">
        <v>22</v>
      </c>
      <c r="I50" s="43">
        <v>24</v>
      </c>
      <c r="J50" s="66" t="s">
        <v>343</v>
      </c>
      <c r="K50" s="87"/>
      <c r="L50" s="23"/>
      <c r="M50" s="23"/>
      <c r="N50" s="89"/>
      <c r="O50" s="89"/>
    </row>
    <row r="51" spans="1:15" ht="12.75" customHeight="1" x14ac:dyDescent="0.2">
      <c r="A51" s="10" t="s">
        <v>1</v>
      </c>
      <c r="B51" s="27">
        <v>12</v>
      </c>
      <c r="C51" s="27">
        <v>17</v>
      </c>
      <c r="D51" s="27">
        <v>10</v>
      </c>
      <c r="E51" s="27">
        <v>19</v>
      </c>
      <c r="F51" s="27">
        <v>9</v>
      </c>
      <c r="G51" s="27">
        <v>16</v>
      </c>
      <c r="H51" s="27">
        <v>16</v>
      </c>
      <c r="I51" s="27">
        <v>20</v>
      </c>
      <c r="J51" s="55" t="s">
        <v>464</v>
      </c>
      <c r="L51" s="23"/>
      <c r="M51" s="23"/>
      <c r="N51" s="89"/>
      <c r="O51" s="89"/>
    </row>
    <row r="52" spans="1:15" ht="12.75" customHeight="1" x14ac:dyDescent="0.2">
      <c r="A52" s="10" t="s">
        <v>2</v>
      </c>
      <c r="B52" s="27">
        <v>4</v>
      </c>
      <c r="C52" s="27">
        <v>6</v>
      </c>
      <c r="D52" s="27">
        <v>6</v>
      </c>
      <c r="E52" s="27">
        <v>8</v>
      </c>
      <c r="F52" s="27">
        <v>5</v>
      </c>
      <c r="G52" s="27">
        <v>3</v>
      </c>
      <c r="H52" s="27">
        <v>6</v>
      </c>
      <c r="I52" s="27">
        <v>4</v>
      </c>
      <c r="J52" s="167" t="s">
        <v>465</v>
      </c>
      <c r="K52" s="224"/>
      <c r="L52" s="23"/>
      <c r="M52" s="23"/>
      <c r="N52" s="89"/>
      <c r="O52" s="89"/>
    </row>
    <row r="53" spans="1:15" ht="12.75" customHeight="1" x14ac:dyDescent="0.2">
      <c r="A53" s="10" t="s">
        <v>133</v>
      </c>
      <c r="B53" s="46">
        <f>B51/B50</f>
        <v>0.75</v>
      </c>
      <c r="C53" s="46">
        <f t="shared" ref="C53:I53" si="9">C51/C50</f>
        <v>0.73913043478260865</v>
      </c>
      <c r="D53" s="46">
        <f t="shared" si="9"/>
        <v>0.625</v>
      </c>
      <c r="E53" s="46">
        <f t="shared" si="9"/>
        <v>0.70370370370370372</v>
      </c>
      <c r="F53" s="46">
        <f t="shared" si="9"/>
        <v>0.6428571428571429</v>
      </c>
      <c r="G53" s="46">
        <f t="shared" si="9"/>
        <v>0.84210526315789469</v>
      </c>
      <c r="H53" s="46">
        <f t="shared" si="9"/>
        <v>0.72727272727272729</v>
      </c>
      <c r="I53" s="46">
        <f t="shared" si="9"/>
        <v>0.83333333333333337</v>
      </c>
      <c r="J53" s="55" t="s">
        <v>466</v>
      </c>
      <c r="K53" s="23"/>
      <c r="L53" s="23"/>
      <c r="M53" s="23"/>
      <c r="N53" s="89"/>
      <c r="O53" s="89"/>
    </row>
  </sheetData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Normal="100" workbookViewId="0"/>
  </sheetViews>
  <sheetFormatPr defaultColWidth="9.140625" defaultRowHeight="12.75" x14ac:dyDescent="0.2"/>
  <cols>
    <col min="1" max="1" width="15.7109375" style="2" customWidth="1"/>
    <col min="2" max="7" width="8.7109375" style="2" customWidth="1"/>
    <col min="8" max="8" width="15.7109375" style="2" customWidth="1"/>
    <col min="9" max="16384" width="9.140625" style="2"/>
  </cols>
  <sheetData>
    <row r="1" spans="1:10" ht="15" customHeight="1" x14ac:dyDescent="0.2">
      <c r="A1" s="1" t="s">
        <v>6</v>
      </c>
      <c r="B1" s="202"/>
      <c r="C1" s="87"/>
      <c r="H1" s="3" t="s">
        <v>0</v>
      </c>
      <c r="J1" s="567" t="s">
        <v>910</v>
      </c>
    </row>
    <row r="2" spans="1:10" ht="9" customHeight="1" x14ac:dyDescent="0.2">
      <c r="B2" s="1"/>
      <c r="H2" s="3"/>
    </row>
    <row r="3" spans="1:10" ht="15" customHeight="1" x14ac:dyDescent="0.2">
      <c r="A3" s="1" t="s">
        <v>240</v>
      </c>
      <c r="B3" s="1"/>
    </row>
    <row r="4" spans="1:10" ht="15" customHeight="1" x14ac:dyDescent="0.2">
      <c r="A4" s="238" t="s">
        <v>963</v>
      </c>
      <c r="B4" s="11"/>
      <c r="C4" s="12"/>
    </row>
    <row r="5" spans="1:10" ht="15" customHeight="1" x14ac:dyDescent="0.2">
      <c r="A5" s="5" t="s">
        <v>975</v>
      </c>
      <c r="B5" s="5"/>
      <c r="H5" s="6" t="s">
        <v>976</v>
      </c>
    </row>
    <row r="6" spans="1:10" ht="15" customHeight="1" thickBot="1" x14ac:dyDescent="0.25">
      <c r="A6" s="5" t="s">
        <v>798</v>
      </c>
      <c r="B6" s="5"/>
      <c r="H6" s="6" t="s">
        <v>799</v>
      </c>
    </row>
    <row r="7" spans="1:10" ht="23.25" customHeight="1" thickBot="1" x14ac:dyDescent="0.25">
      <c r="A7" s="58" t="s">
        <v>462</v>
      </c>
      <c r="B7" s="59" t="s">
        <v>174</v>
      </c>
      <c r="C7" s="59" t="s">
        <v>13</v>
      </c>
      <c r="D7" s="59" t="s">
        <v>14</v>
      </c>
      <c r="E7" s="59" t="s">
        <v>17</v>
      </c>
      <c r="F7" s="60" t="s">
        <v>18</v>
      </c>
      <c r="G7" s="331" t="s">
        <v>994</v>
      </c>
      <c r="H7" s="61" t="s">
        <v>463</v>
      </c>
    </row>
    <row r="8" spans="1:10" ht="15" customHeight="1" x14ac:dyDescent="0.2">
      <c r="A8" s="84" t="s">
        <v>8</v>
      </c>
      <c r="B8" s="43">
        <v>216216</v>
      </c>
      <c r="C8" s="43">
        <v>234565</v>
      </c>
      <c r="D8" s="43">
        <v>246943</v>
      </c>
      <c r="E8" s="43">
        <v>254314</v>
      </c>
      <c r="F8" s="43">
        <v>250852</v>
      </c>
      <c r="G8" s="43">
        <v>248853</v>
      </c>
      <c r="H8" s="93" t="s">
        <v>183</v>
      </c>
      <c r="I8" s="87"/>
      <c r="J8" s="87"/>
    </row>
    <row r="9" spans="1:10" ht="15" customHeight="1" x14ac:dyDescent="0.2">
      <c r="A9" s="8" t="s">
        <v>1</v>
      </c>
      <c r="B9" s="27">
        <v>153743</v>
      </c>
      <c r="C9" s="27">
        <v>163426</v>
      </c>
      <c r="D9" s="27">
        <v>171394</v>
      </c>
      <c r="E9" s="27">
        <v>177389</v>
      </c>
      <c r="F9" s="27">
        <v>174722</v>
      </c>
      <c r="G9" s="27">
        <v>172722</v>
      </c>
      <c r="H9" s="9" t="s">
        <v>464</v>
      </c>
    </row>
    <row r="10" spans="1:10" ht="15" customHeight="1" x14ac:dyDescent="0.2">
      <c r="A10" s="8" t="s">
        <v>2</v>
      </c>
      <c r="B10" s="27">
        <v>62473</v>
      </c>
      <c r="C10" s="27">
        <v>71139</v>
      </c>
      <c r="D10" s="27">
        <v>75549</v>
      </c>
      <c r="E10" s="27">
        <v>76925</v>
      </c>
      <c r="F10" s="27">
        <v>76130</v>
      </c>
      <c r="G10" s="27">
        <v>76131</v>
      </c>
      <c r="H10" s="9" t="s">
        <v>465</v>
      </c>
    </row>
    <row r="11" spans="1:10" ht="15" customHeight="1" x14ac:dyDescent="0.2">
      <c r="A11" s="8" t="s">
        <v>133</v>
      </c>
      <c r="B11" s="46">
        <f>B9/B8</f>
        <v>0.7110620860620861</v>
      </c>
      <c r="C11" s="46">
        <f t="shared" ref="C11:G11" si="0">C9/C8</f>
        <v>0.69671945942489288</v>
      </c>
      <c r="D11" s="46">
        <f t="shared" si="0"/>
        <v>0.69406300239326479</v>
      </c>
      <c r="E11" s="46">
        <f t="shared" si="0"/>
        <v>0.69751960175216465</v>
      </c>
      <c r="F11" s="46">
        <f t="shared" si="0"/>
        <v>0.69651427933602283</v>
      </c>
      <c r="G11" s="46">
        <f t="shared" si="0"/>
        <v>0.69407240419042571</v>
      </c>
      <c r="H11" s="9" t="s">
        <v>466</v>
      </c>
      <c r="I11" s="224"/>
      <c r="J11" s="224"/>
    </row>
    <row r="12" spans="1:10" ht="15" customHeight="1" x14ac:dyDescent="0.2">
      <c r="A12" s="62" t="s">
        <v>416</v>
      </c>
      <c r="B12" s="43">
        <v>140939</v>
      </c>
      <c r="C12" s="43">
        <v>151520</v>
      </c>
      <c r="D12" s="43">
        <v>161409</v>
      </c>
      <c r="E12" s="43">
        <v>165022</v>
      </c>
      <c r="F12" s="43">
        <v>163820</v>
      </c>
      <c r="G12" s="43">
        <v>164358</v>
      </c>
      <c r="H12" s="94" t="s">
        <v>202</v>
      </c>
      <c r="I12" s="87"/>
      <c r="J12" s="87"/>
    </row>
    <row r="13" spans="1:10" ht="15" customHeight="1" x14ac:dyDescent="0.2">
      <c r="A13" s="10" t="s">
        <v>1</v>
      </c>
      <c r="B13" s="27">
        <v>93998</v>
      </c>
      <c r="C13" s="27">
        <v>97619</v>
      </c>
      <c r="D13" s="27">
        <v>103036</v>
      </c>
      <c r="E13" s="27">
        <v>104899</v>
      </c>
      <c r="F13" s="27">
        <v>103725</v>
      </c>
      <c r="G13" s="27">
        <v>103725</v>
      </c>
      <c r="H13" s="55" t="s">
        <v>464</v>
      </c>
    </row>
    <row r="14" spans="1:10" ht="15" customHeight="1" x14ac:dyDescent="0.2">
      <c r="A14" s="10" t="s">
        <v>2</v>
      </c>
      <c r="B14" s="27">
        <v>46941</v>
      </c>
      <c r="C14" s="27">
        <v>53901</v>
      </c>
      <c r="D14" s="27">
        <v>58373</v>
      </c>
      <c r="E14" s="27">
        <v>60123</v>
      </c>
      <c r="F14" s="27">
        <v>60095</v>
      </c>
      <c r="G14" s="27">
        <v>60633</v>
      </c>
      <c r="H14" s="55" t="s">
        <v>465</v>
      </c>
    </row>
    <row r="15" spans="1:10" ht="15" customHeight="1" x14ac:dyDescent="0.2">
      <c r="A15" s="10" t="s">
        <v>133</v>
      </c>
      <c r="B15" s="46">
        <f>B13/B12</f>
        <v>0.66694101703573883</v>
      </c>
      <c r="C15" s="46">
        <f t="shared" ref="C15:G15" si="1">C13/C12</f>
        <v>0.64426478352692718</v>
      </c>
      <c r="D15" s="46">
        <f t="shared" si="1"/>
        <v>0.63835349949507147</v>
      </c>
      <c r="E15" s="46">
        <f t="shared" si="1"/>
        <v>0.63566675958357066</v>
      </c>
      <c r="F15" s="46">
        <f t="shared" si="1"/>
        <v>0.63316444878525213</v>
      </c>
      <c r="G15" s="46">
        <f t="shared" si="1"/>
        <v>0.63109188478808453</v>
      </c>
      <c r="H15" s="55" t="s">
        <v>466</v>
      </c>
      <c r="I15" s="224"/>
      <c r="J15" s="224"/>
    </row>
    <row r="16" spans="1:10" ht="15" customHeight="1" x14ac:dyDescent="0.2">
      <c r="A16" s="62" t="s">
        <v>417</v>
      </c>
      <c r="B16" s="43">
        <v>43686</v>
      </c>
      <c r="C16" s="43">
        <v>46175</v>
      </c>
      <c r="D16" s="43">
        <v>49034</v>
      </c>
      <c r="E16" s="43">
        <v>51127</v>
      </c>
      <c r="F16" s="43">
        <v>50445</v>
      </c>
      <c r="G16" s="43">
        <v>49355</v>
      </c>
      <c r="H16" s="94" t="s">
        <v>204</v>
      </c>
      <c r="I16" s="87"/>
      <c r="J16" s="87"/>
    </row>
    <row r="17" spans="1:10" ht="15" customHeight="1" x14ac:dyDescent="0.2">
      <c r="A17" s="10" t="s">
        <v>1</v>
      </c>
      <c r="B17" s="27">
        <v>31534</v>
      </c>
      <c r="C17" s="27">
        <v>33322</v>
      </c>
      <c r="D17" s="27">
        <v>36440</v>
      </c>
      <c r="E17" s="27">
        <v>39164</v>
      </c>
      <c r="F17" s="27">
        <v>38936</v>
      </c>
      <c r="G17" s="27">
        <v>38153</v>
      </c>
      <c r="H17" s="55" t="s">
        <v>464</v>
      </c>
    </row>
    <row r="18" spans="1:10" ht="15" customHeight="1" x14ac:dyDescent="0.2">
      <c r="A18" s="10" t="s">
        <v>2</v>
      </c>
      <c r="B18" s="27">
        <v>12152</v>
      </c>
      <c r="C18" s="27">
        <v>12853</v>
      </c>
      <c r="D18" s="27">
        <v>12594</v>
      </c>
      <c r="E18" s="27">
        <v>11963</v>
      </c>
      <c r="F18" s="27">
        <v>11509</v>
      </c>
      <c r="G18" s="27">
        <v>11202</v>
      </c>
      <c r="H18" s="55" t="s">
        <v>465</v>
      </c>
    </row>
    <row r="19" spans="1:10" ht="15" customHeight="1" x14ac:dyDescent="0.2">
      <c r="A19" s="10" t="s">
        <v>133</v>
      </c>
      <c r="B19" s="46">
        <f>B17/B16</f>
        <v>0.72183308153641901</v>
      </c>
      <c r="C19" s="46">
        <f t="shared" ref="C19:G19" si="2">C17/C16</f>
        <v>0.72164591229020036</v>
      </c>
      <c r="D19" s="46">
        <f t="shared" si="2"/>
        <v>0.74315780886731653</v>
      </c>
      <c r="E19" s="46">
        <f t="shared" si="2"/>
        <v>0.76601404346040247</v>
      </c>
      <c r="F19" s="46">
        <f t="shared" si="2"/>
        <v>0.77185053028050354</v>
      </c>
      <c r="G19" s="46">
        <f t="shared" si="2"/>
        <v>0.77303211427413632</v>
      </c>
      <c r="H19" s="55" t="s">
        <v>466</v>
      </c>
      <c r="I19" s="224"/>
      <c r="J19" s="224"/>
    </row>
    <row r="20" spans="1:10" ht="15" customHeight="1" x14ac:dyDescent="0.2">
      <c r="A20" s="62" t="s">
        <v>418</v>
      </c>
      <c r="B20" s="43">
        <v>24273</v>
      </c>
      <c r="C20" s="43">
        <v>28284</v>
      </c>
      <c r="D20" s="43">
        <v>26902</v>
      </c>
      <c r="E20" s="43">
        <v>27728</v>
      </c>
      <c r="F20" s="43">
        <v>26314</v>
      </c>
      <c r="G20" s="43">
        <v>24691</v>
      </c>
      <c r="H20" s="94" t="s">
        <v>203</v>
      </c>
      <c r="I20" s="87"/>
      <c r="J20" s="87"/>
    </row>
    <row r="21" spans="1:10" ht="15" customHeight="1" x14ac:dyDescent="0.2">
      <c r="A21" s="10" t="s">
        <v>1</v>
      </c>
      <c r="B21" s="27">
        <v>22956</v>
      </c>
      <c r="C21" s="27">
        <v>26501</v>
      </c>
      <c r="D21" s="27">
        <v>25329</v>
      </c>
      <c r="E21" s="27">
        <v>26083</v>
      </c>
      <c r="F21" s="27">
        <v>24866</v>
      </c>
      <c r="G21" s="27">
        <v>23367</v>
      </c>
      <c r="H21" s="55" t="s">
        <v>464</v>
      </c>
    </row>
    <row r="22" spans="1:10" ht="15" customHeight="1" x14ac:dyDescent="0.2">
      <c r="A22" s="10" t="s">
        <v>2</v>
      </c>
      <c r="B22" s="27">
        <v>1317</v>
      </c>
      <c r="C22" s="27">
        <v>1783</v>
      </c>
      <c r="D22" s="27">
        <v>1573</v>
      </c>
      <c r="E22" s="27">
        <v>1645</v>
      </c>
      <c r="F22" s="27">
        <v>1448</v>
      </c>
      <c r="G22" s="27">
        <v>1324</v>
      </c>
      <c r="H22" s="55" t="s">
        <v>465</v>
      </c>
    </row>
    <row r="23" spans="1:10" ht="15" customHeight="1" x14ac:dyDescent="0.2">
      <c r="A23" s="10" t="s">
        <v>133</v>
      </c>
      <c r="B23" s="46">
        <f>B21/B20</f>
        <v>0.94574218267210486</v>
      </c>
      <c r="C23" s="46">
        <f t="shared" ref="C23:G23" si="3">C21/C20</f>
        <v>0.93696082590864094</v>
      </c>
      <c r="D23" s="46">
        <f t="shared" si="3"/>
        <v>0.94152851089138356</v>
      </c>
      <c r="E23" s="46">
        <f t="shared" si="3"/>
        <v>0.94067368724754763</v>
      </c>
      <c r="F23" s="46">
        <f t="shared" si="3"/>
        <v>0.94497225811355168</v>
      </c>
      <c r="G23" s="46">
        <f t="shared" si="3"/>
        <v>0.94637722246972578</v>
      </c>
      <c r="H23" s="55" t="s">
        <v>466</v>
      </c>
      <c r="I23" s="224"/>
      <c r="J23" s="224"/>
    </row>
    <row r="24" spans="1:10" ht="22.5" customHeight="1" x14ac:dyDescent="0.2">
      <c r="A24" s="62" t="s">
        <v>524</v>
      </c>
      <c r="B24" s="43">
        <v>7318</v>
      </c>
      <c r="C24" s="43">
        <v>8586</v>
      </c>
      <c r="D24" s="43">
        <v>9598</v>
      </c>
      <c r="E24" s="43">
        <v>10437</v>
      </c>
      <c r="F24" s="43">
        <v>10273</v>
      </c>
      <c r="G24" s="43">
        <v>10449</v>
      </c>
      <c r="H24" s="94" t="s">
        <v>525</v>
      </c>
      <c r="I24" s="87"/>
      <c r="J24" s="87"/>
    </row>
    <row r="25" spans="1:10" ht="15.75" customHeight="1" x14ac:dyDescent="0.2">
      <c r="A25" s="10" t="s">
        <v>1</v>
      </c>
      <c r="B25" s="27">
        <v>5255</v>
      </c>
      <c r="C25" s="27">
        <v>5984</v>
      </c>
      <c r="D25" s="27">
        <v>6589</v>
      </c>
      <c r="E25" s="27">
        <v>7243</v>
      </c>
      <c r="F25" s="27">
        <v>7195</v>
      </c>
      <c r="G25" s="27">
        <v>7477</v>
      </c>
      <c r="H25" s="55" t="s">
        <v>464</v>
      </c>
    </row>
    <row r="26" spans="1:10" ht="15.75" customHeight="1" x14ac:dyDescent="0.2">
      <c r="A26" s="10" t="s">
        <v>2</v>
      </c>
      <c r="B26" s="27">
        <v>2063</v>
      </c>
      <c r="C26" s="27">
        <v>2602</v>
      </c>
      <c r="D26" s="27">
        <v>3009</v>
      </c>
      <c r="E26" s="27">
        <v>3194</v>
      </c>
      <c r="F26" s="27">
        <v>3078</v>
      </c>
      <c r="G26" s="27">
        <v>2972</v>
      </c>
      <c r="H26" s="55" t="s">
        <v>465</v>
      </c>
    </row>
    <row r="27" spans="1:10" ht="15.75" customHeight="1" x14ac:dyDescent="0.2">
      <c r="A27" s="10" t="s">
        <v>133</v>
      </c>
      <c r="B27" s="46">
        <f>B25/B24</f>
        <v>0.71809237496583767</v>
      </c>
      <c r="C27" s="46">
        <f t="shared" ref="C27:G27" si="4">C25/C24</f>
        <v>0.69694852084789194</v>
      </c>
      <c r="D27" s="46">
        <f t="shared" si="4"/>
        <v>0.68649718691394035</v>
      </c>
      <c r="E27" s="46">
        <f t="shared" si="4"/>
        <v>0.69397336399348475</v>
      </c>
      <c r="F27" s="46">
        <f t="shared" si="4"/>
        <v>0.70037963593886887</v>
      </c>
      <c r="G27" s="46">
        <f t="shared" si="4"/>
        <v>0.7155708680256484</v>
      </c>
      <c r="H27" s="55" t="s">
        <v>466</v>
      </c>
      <c r="I27" s="224"/>
      <c r="J27" s="224"/>
    </row>
    <row r="28" spans="1:10" ht="13.5" customHeight="1" x14ac:dyDescent="0.2">
      <c r="A28" s="19"/>
      <c r="B28" s="48"/>
      <c r="C28" s="48"/>
      <c r="D28" s="48"/>
      <c r="E28" s="48"/>
      <c r="F28" s="48"/>
      <c r="G28" s="48"/>
      <c r="H28" s="45"/>
    </row>
    <row r="29" spans="1:10" ht="15" customHeight="1" x14ac:dyDescent="0.2">
      <c r="A29" s="583" t="s">
        <v>526</v>
      </c>
      <c r="B29" s="583"/>
      <c r="C29" s="583"/>
      <c r="D29" s="583"/>
      <c r="E29" s="583"/>
      <c r="F29" s="583"/>
      <c r="G29" s="583"/>
      <c r="H29" s="583"/>
    </row>
    <row r="30" spans="1:10" ht="15" customHeight="1" x14ac:dyDescent="0.2">
      <c r="A30" s="584" t="s">
        <v>962</v>
      </c>
      <c r="B30" s="584"/>
      <c r="C30" s="584"/>
      <c r="D30" s="584"/>
      <c r="E30" s="584"/>
      <c r="F30" s="584"/>
      <c r="G30" s="584"/>
      <c r="H30" s="584"/>
    </row>
    <row r="31" spans="1:10" ht="15.75" customHeight="1" x14ac:dyDescent="0.2">
      <c r="A31" s="583" t="s">
        <v>911</v>
      </c>
      <c r="B31" s="583"/>
      <c r="C31" s="583"/>
      <c r="D31" s="583"/>
      <c r="E31" s="583" t="s">
        <v>368</v>
      </c>
      <c r="F31" s="583"/>
      <c r="G31" s="583"/>
      <c r="H31" s="583"/>
    </row>
  </sheetData>
  <mergeCells count="4">
    <mergeCell ref="A29:H29"/>
    <mergeCell ref="A30:H30"/>
    <mergeCell ref="A31:D31"/>
    <mergeCell ref="E31:H31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zoomScaleNormal="100" workbookViewId="0"/>
  </sheetViews>
  <sheetFormatPr defaultColWidth="9.140625" defaultRowHeight="12.75" x14ac:dyDescent="0.2"/>
  <cols>
    <col min="1" max="1" width="15.7109375" style="2" customWidth="1"/>
    <col min="2" max="7" width="9.28515625" style="2" customWidth="1"/>
    <col min="8" max="8" width="15.7109375" style="2" customWidth="1"/>
    <col min="9" max="16384" width="9.140625" style="2"/>
  </cols>
  <sheetData>
    <row r="1" spans="1:27" ht="15" customHeight="1" x14ac:dyDescent="0.2">
      <c r="A1" s="1" t="s">
        <v>6</v>
      </c>
      <c r="B1" s="202"/>
      <c r="C1" s="202"/>
      <c r="D1" s="202"/>
      <c r="E1" s="202"/>
      <c r="F1" s="202"/>
      <c r="G1" s="202"/>
      <c r="H1" s="3" t="s">
        <v>0</v>
      </c>
      <c r="J1" s="567" t="s">
        <v>910</v>
      </c>
    </row>
    <row r="2" spans="1:27" ht="9" customHeight="1" x14ac:dyDescent="0.2">
      <c r="B2" s="1"/>
      <c r="H2" s="3"/>
    </row>
    <row r="3" spans="1:27" ht="15" customHeight="1" x14ac:dyDescent="0.2">
      <c r="A3" s="1" t="s">
        <v>365</v>
      </c>
      <c r="B3" s="1"/>
      <c r="I3" s="57"/>
    </row>
    <row r="4" spans="1:27" ht="15" customHeight="1" x14ac:dyDescent="0.2">
      <c r="A4" s="238" t="s">
        <v>645</v>
      </c>
      <c r="B4" s="11"/>
      <c r="C4" s="12"/>
      <c r="I4" s="57"/>
    </row>
    <row r="5" spans="1:27" ht="15" customHeight="1" x14ac:dyDescent="0.2">
      <c r="A5" s="5" t="s">
        <v>975</v>
      </c>
      <c r="B5" s="5"/>
      <c r="H5" s="6" t="s">
        <v>976</v>
      </c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</row>
    <row r="6" spans="1:27" ht="15" customHeight="1" thickBot="1" x14ac:dyDescent="0.25">
      <c r="A6" s="5" t="s">
        <v>798</v>
      </c>
      <c r="B6" s="5"/>
      <c r="H6" s="6" t="s">
        <v>799</v>
      </c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</row>
    <row r="7" spans="1:27" ht="16.5" customHeight="1" thickBot="1" x14ac:dyDescent="0.25">
      <c r="A7" s="58" t="s">
        <v>462</v>
      </c>
      <c r="B7" s="95">
        <v>2005</v>
      </c>
      <c r="C7" s="60">
        <v>2010</v>
      </c>
      <c r="D7" s="60">
        <v>2015</v>
      </c>
      <c r="E7" s="60">
        <v>2019</v>
      </c>
      <c r="F7" s="60">
        <v>2020</v>
      </c>
      <c r="G7" s="59">
        <v>2021</v>
      </c>
      <c r="H7" s="61" t="s">
        <v>463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</row>
    <row r="8" spans="1:27" ht="15" customHeight="1" x14ac:dyDescent="0.2">
      <c r="A8" s="110"/>
      <c r="B8" s="590" t="s">
        <v>527</v>
      </c>
      <c r="C8" s="578"/>
      <c r="D8" s="578"/>
      <c r="E8" s="578"/>
      <c r="F8" s="578"/>
      <c r="G8" s="610"/>
      <c r="H8" s="111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</row>
    <row r="9" spans="1:27" ht="22.5" customHeight="1" x14ac:dyDescent="0.2">
      <c r="A9" s="453" t="s">
        <v>1082</v>
      </c>
      <c r="B9" s="43">
        <v>265370</v>
      </c>
      <c r="C9" s="43">
        <v>339358</v>
      </c>
      <c r="D9" s="43">
        <v>292434</v>
      </c>
      <c r="E9" s="43">
        <v>261127</v>
      </c>
      <c r="F9" s="43">
        <v>272066</v>
      </c>
      <c r="G9" s="26">
        <v>276422</v>
      </c>
      <c r="H9" s="454" t="s">
        <v>1083</v>
      </c>
      <c r="I9" s="57"/>
      <c r="J9" s="89"/>
      <c r="K9" s="147"/>
      <c r="L9" s="147"/>
      <c r="M9" s="147"/>
      <c r="N9" s="147"/>
      <c r="O9" s="147"/>
      <c r="P9" s="326"/>
      <c r="Q9" s="326"/>
      <c r="R9" s="326"/>
      <c r="S9" s="326"/>
      <c r="T9" s="326"/>
      <c r="U9" s="89"/>
      <c r="V9" s="89"/>
      <c r="W9" s="89"/>
      <c r="X9" s="89"/>
      <c r="Y9" s="89"/>
      <c r="Z9" s="89"/>
      <c r="AA9" s="89"/>
    </row>
    <row r="10" spans="1:27" ht="12.75" customHeight="1" x14ac:dyDescent="0.2">
      <c r="A10" s="8" t="s">
        <v>5</v>
      </c>
      <c r="B10" s="27">
        <v>136591</v>
      </c>
      <c r="C10" s="27">
        <v>186457</v>
      </c>
      <c r="D10" s="27">
        <v>162016</v>
      </c>
      <c r="E10" s="27">
        <v>145297</v>
      </c>
      <c r="F10" s="27">
        <v>150962</v>
      </c>
      <c r="G10" s="27">
        <v>153771</v>
      </c>
      <c r="H10" s="21" t="s">
        <v>467</v>
      </c>
      <c r="I10" s="87"/>
      <c r="J10" s="89"/>
      <c r="K10" s="248"/>
      <c r="L10" s="248"/>
      <c r="M10" s="248"/>
      <c r="N10" s="248"/>
      <c r="O10" s="248"/>
      <c r="P10" s="326"/>
      <c r="Q10" s="455"/>
      <c r="R10" s="455"/>
      <c r="S10" s="455"/>
      <c r="T10" s="455"/>
      <c r="U10" s="89"/>
      <c r="V10" s="89"/>
      <c r="W10" s="89"/>
      <c r="X10" s="89"/>
      <c r="Y10" s="89"/>
      <c r="Z10" s="89"/>
      <c r="AA10" s="89"/>
    </row>
    <row r="11" spans="1:27" ht="12.75" customHeight="1" x14ac:dyDescent="0.2">
      <c r="A11" s="8" t="s">
        <v>4</v>
      </c>
      <c r="B11" s="27">
        <v>128779</v>
      </c>
      <c r="C11" s="27">
        <v>152901</v>
      </c>
      <c r="D11" s="27">
        <v>130418</v>
      </c>
      <c r="E11" s="27">
        <v>115830</v>
      </c>
      <c r="F11" s="27">
        <v>121104</v>
      </c>
      <c r="G11" s="27">
        <v>122651</v>
      </c>
      <c r="H11" s="21" t="s">
        <v>468</v>
      </c>
      <c r="I11" s="224"/>
      <c r="J11" s="89"/>
      <c r="K11" s="248"/>
      <c r="L11" s="248"/>
      <c r="M11" s="248"/>
      <c r="N11" s="248"/>
      <c r="O11" s="248"/>
      <c r="P11" s="326"/>
      <c r="Q11" s="455"/>
      <c r="R11" s="455"/>
      <c r="S11" s="455"/>
      <c r="T11" s="455"/>
      <c r="U11" s="89"/>
      <c r="V11" s="89"/>
      <c r="W11" s="89"/>
      <c r="X11" s="89"/>
      <c r="Y11" s="89"/>
      <c r="Z11" s="89"/>
      <c r="AA11" s="89"/>
    </row>
    <row r="12" spans="1:27" ht="12.75" customHeight="1" x14ac:dyDescent="0.2">
      <c r="A12" s="8" t="s">
        <v>134</v>
      </c>
      <c r="B12" s="46">
        <f>B10/B9</f>
        <v>0.51471907148509632</v>
      </c>
      <c r="C12" s="46">
        <f t="shared" ref="C12:G12" si="0">C10/C9</f>
        <v>0.54944041395812093</v>
      </c>
      <c r="D12" s="46">
        <f t="shared" si="0"/>
        <v>0.55402586566541512</v>
      </c>
      <c r="E12" s="46">
        <f t="shared" si="0"/>
        <v>0.55642273682920573</v>
      </c>
      <c r="F12" s="46">
        <f t="shared" si="0"/>
        <v>0.55487271470893096</v>
      </c>
      <c r="G12" s="46">
        <f t="shared" si="0"/>
        <v>0.55629074386264477</v>
      </c>
      <c r="H12" s="21" t="s">
        <v>469</v>
      </c>
      <c r="J12" s="89"/>
      <c r="K12" s="48"/>
      <c r="L12" s="48"/>
      <c r="M12" s="48"/>
      <c r="N12" s="48"/>
      <c r="O12" s="48"/>
      <c r="P12" s="326"/>
      <c r="Q12" s="455"/>
      <c r="R12" s="455"/>
      <c r="S12" s="455"/>
      <c r="T12" s="455"/>
      <c r="U12" s="89"/>
      <c r="V12" s="89"/>
      <c r="W12" s="89"/>
      <c r="X12" s="89"/>
      <c r="Y12" s="89"/>
      <c r="Z12" s="89"/>
      <c r="AA12" s="89"/>
    </row>
    <row r="13" spans="1:27" ht="22.5" customHeight="1" x14ac:dyDescent="0.2">
      <c r="A13" s="453" t="s">
        <v>1085</v>
      </c>
      <c r="B13" s="43">
        <v>24359</v>
      </c>
      <c r="C13" s="43">
        <v>57323</v>
      </c>
      <c r="D13" s="43">
        <v>34454</v>
      </c>
      <c r="E13" s="43">
        <v>27981</v>
      </c>
      <c r="F13" s="43">
        <v>27462</v>
      </c>
      <c r="G13" s="26">
        <v>28152</v>
      </c>
      <c r="H13" s="454" t="s">
        <v>1084</v>
      </c>
      <c r="I13" s="57"/>
      <c r="J13" s="89"/>
      <c r="K13" s="147"/>
      <c r="L13" s="147"/>
      <c r="M13" s="147"/>
      <c r="N13" s="147"/>
      <c r="O13" s="147"/>
      <c r="P13" s="326"/>
      <c r="Q13" s="455"/>
      <c r="R13" s="455"/>
      <c r="S13" s="455"/>
      <c r="T13" s="455"/>
      <c r="U13" s="89"/>
      <c r="V13" s="89"/>
      <c r="W13" s="89"/>
      <c r="X13" s="89"/>
      <c r="Y13" s="89"/>
      <c r="Z13" s="89"/>
      <c r="AA13" s="89"/>
    </row>
    <row r="14" spans="1:27" ht="12.75" customHeight="1" x14ac:dyDescent="0.2">
      <c r="A14" s="8" t="s">
        <v>5</v>
      </c>
      <c r="B14" s="27">
        <v>14228</v>
      </c>
      <c r="C14" s="27">
        <v>35488</v>
      </c>
      <c r="D14" s="27">
        <v>20494</v>
      </c>
      <c r="E14" s="27">
        <v>16000</v>
      </c>
      <c r="F14" s="27">
        <v>15319</v>
      </c>
      <c r="G14" s="27">
        <v>15733</v>
      </c>
      <c r="H14" s="21" t="s">
        <v>467</v>
      </c>
      <c r="I14" s="87"/>
      <c r="J14" s="310"/>
      <c r="K14" s="310"/>
      <c r="L14" s="310"/>
      <c r="M14" s="310"/>
      <c r="N14" s="310"/>
      <c r="O14" s="248"/>
      <c r="P14" s="326"/>
      <c r="Q14" s="455"/>
      <c r="R14" s="455"/>
      <c r="S14" s="455"/>
      <c r="T14" s="455"/>
      <c r="U14" s="89"/>
      <c r="V14" s="89"/>
      <c r="W14" s="89"/>
      <c r="X14" s="89"/>
      <c r="Y14" s="89"/>
      <c r="Z14" s="89"/>
      <c r="AA14" s="89"/>
    </row>
    <row r="15" spans="1:27" ht="12.75" customHeight="1" x14ac:dyDescent="0.2">
      <c r="A15" s="8" t="s">
        <v>4</v>
      </c>
      <c r="B15" s="27">
        <v>10131</v>
      </c>
      <c r="C15" s="27">
        <v>21835</v>
      </c>
      <c r="D15" s="27">
        <v>13960</v>
      </c>
      <c r="E15" s="27">
        <v>11981</v>
      </c>
      <c r="F15" s="27">
        <v>12143</v>
      </c>
      <c r="G15" s="27">
        <v>12419</v>
      </c>
      <c r="H15" s="21" t="s">
        <v>468</v>
      </c>
      <c r="I15" s="224"/>
      <c r="J15" s="310"/>
      <c r="K15" s="310"/>
      <c r="L15" s="456"/>
      <c r="M15" s="456"/>
      <c r="N15" s="456"/>
      <c r="O15" s="248"/>
      <c r="P15" s="326"/>
      <c r="Q15" s="455"/>
      <c r="R15" s="455"/>
      <c r="S15" s="455"/>
      <c r="T15" s="455"/>
      <c r="U15" s="89"/>
      <c r="V15" s="89"/>
      <c r="W15" s="89"/>
      <c r="X15" s="89"/>
      <c r="Y15" s="89"/>
      <c r="Z15" s="89"/>
      <c r="AA15" s="89"/>
    </row>
    <row r="16" spans="1:27" ht="12.75" customHeight="1" x14ac:dyDescent="0.2">
      <c r="A16" s="8" t="s">
        <v>134</v>
      </c>
      <c r="B16" s="46">
        <f>B14/B13</f>
        <v>0.58409622726712918</v>
      </c>
      <c r="C16" s="46">
        <f t="shared" ref="C16:G16" si="1">C14/C13</f>
        <v>0.61908832405840586</v>
      </c>
      <c r="D16" s="46">
        <f t="shared" si="1"/>
        <v>0.59482208161606775</v>
      </c>
      <c r="E16" s="46">
        <f t="shared" si="1"/>
        <v>0.57181658982881245</v>
      </c>
      <c r="F16" s="46">
        <f t="shared" si="1"/>
        <v>0.5578253586774452</v>
      </c>
      <c r="G16" s="46">
        <f t="shared" si="1"/>
        <v>0.55885905086672349</v>
      </c>
      <c r="H16" s="21" t="s">
        <v>469</v>
      </c>
      <c r="J16" s="310"/>
      <c r="K16" s="310"/>
      <c r="L16" s="456"/>
      <c r="M16" s="456"/>
      <c r="N16" s="456"/>
      <c r="O16" s="48"/>
      <c r="P16" s="326"/>
      <c r="Q16" s="455"/>
      <c r="R16" s="455"/>
      <c r="S16" s="455"/>
      <c r="T16" s="455"/>
      <c r="U16" s="89"/>
      <c r="V16" s="89"/>
      <c r="W16" s="89"/>
      <c r="X16" s="89"/>
      <c r="Y16" s="89"/>
      <c r="Z16" s="89"/>
      <c r="AA16" s="89"/>
    </row>
    <row r="17" spans="1:27" ht="22.5" customHeight="1" x14ac:dyDescent="0.2">
      <c r="A17" s="84" t="s">
        <v>1218</v>
      </c>
      <c r="B17" s="241" t="s">
        <v>366</v>
      </c>
      <c r="C17" s="43">
        <v>5163</v>
      </c>
      <c r="D17" s="43">
        <v>3883</v>
      </c>
      <c r="E17" s="43">
        <v>4018</v>
      </c>
      <c r="F17" s="43">
        <v>3999</v>
      </c>
      <c r="G17" s="26">
        <v>4233</v>
      </c>
      <c r="H17" s="93" t="s">
        <v>1219</v>
      </c>
      <c r="J17" s="310"/>
      <c r="K17" s="310"/>
      <c r="L17" s="456"/>
      <c r="M17" s="456"/>
      <c r="N17" s="456"/>
      <c r="O17" s="147"/>
      <c r="P17" s="326"/>
      <c r="Q17" s="455"/>
      <c r="R17" s="455"/>
      <c r="S17" s="455"/>
      <c r="T17" s="455"/>
      <c r="U17" s="89"/>
      <c r="V17" s="89"/>
      <c r="W17" s="89"/>
      <c r="X17" s="89"/>
      <c r="Y17" s="89"/>
      <c r="Z17" s="89"/>
      <c r="AA17" s="89"/>
    </row>
    <row r="18" spans="1:27" ht="12.75" customHeight="1" x14ac:dyDescent="0.2">
      <c r="A18" s="8" t="s">
        <v>5</v>
      </c>
      <c r="B18" s="242" t="s">
        <v>366</v>
      </c>
      <c r="C18" s="242" t="s">
        <v>24</v>
      </c>
      <c r="D18" s="27">
        <v>1363</v>
      </c>
      <c r="E18" s="27">
        <v>1364</v>
      </c>
      <c r="F18" s="27">
        <v>1397</v>
      </c>
      <c r="G18" s="27">
        <v>1442</v>
      </c>
      <c r="H18" s="21" t="s">
        <v>467</v>
      </c>
      <c r="I18" s="87"/>
      <c r="J18" s="310"/>
      <c r="K18" s="310"/>
      <c r="L18" s="456"/>
      <c r="M18" s="456"/>
      <c r="N18" s="456"/>
      <c r="O18" s="248"/>
      <c r="P18" s="326"/>
      <c r="Q18" s="455"/>
      <c r="R18" s="455"/>
      <c r="S18" s="455"/>
      <c r="T18" s="455"/>
      <c r="U18" s="89"/>
      <c r="V18" s="89"/>
      <c r="W18" s="89"/>
      <c r="X18" s="89"/>
      <c r="Y18" s="89"/>
      <c r="Z18" s="89"/>
      <c r="AA18" s="89"/>
    </row>
    <row r="19" spans="1:27" ht="12.75" customHeight="1" x14ac:dyDescent="0.2">
      <c r="A19" s="8" t="s">
        <v>4</v>
      </c>
      <c r="B19" s="242" t="s">
        <v>366</v>
      </c>
      <c r="C19" s="242" t="s">
        <v>24</v>
      </c>
      <c r="D19" s="27">
        <v>2520</v>
      </c>
      <c r="E19" s="27">
        <v>2654</v>
      </c>
      <c r="F19" s="27">
        <v>2602</v>
      </c>
      <c r="G19" s="27">
        <v>2791</v>
      </c>
      <c r="H19" s="21" t="s">
        <v>468</v>
      </c>
      <c r="I19" s="224"/>
      <c r="J19" s="310"/>
      <c r="K19" s="310"/>
      <c r="L19" s="456"/>
      <c r="M19" s="456"/>
      <c r="N19" s="456"/>
      <c r="O19" s="248"/>
      <c r="P19" s="326"/>
      <c r="Q19" s="455"/>
      <c r="R19" s="455"/>
      <c r="S19" s="455"/>
      <c r="T19" s="455"/>
      <c r="U19" s="89"/>
      <c r="V19" s="89"/>
      <c r="W19" s="89"/>
      <c r="X19" s="89"/>
      <c r="Y19" s="89"/>
      <c r="Z19" s="89"/>
      <c r="AA19" s="89"/>
    </row>
    <row r="20" spans="1:27" ht="12.75" customHeight="1" x14ac:dyDescent="0.2">
      <c r="A20" s="8" t="s">
        <v>134</v>
      </c>
      <c r="B20" s="237" t="s">
        <v>24</v>
      </c>
      <c r="C20" s="237" t="s">
        <v>24</v>
      </c>
      <c r="D20" s="46">
        <f>D18/D17</f>
        <v>0.35101725469997425</v>
      </c>
      <c r="E20" s="46">
        <f t="shared" ref="E20:G20" si="2">E18/E17</f>
        <v>0.33947237431557992</v>
      </c>
      <c r="F20" s="46">
        <f t="shared" si="2"/>
        <v>0.34933733433358338</v>
      </c>
      <c r="G20" s="46">
        <f t="shared" si="2"/>
        <v>0.34065674462556106</v>
      </c>
      <c r="H20" s="21" t="s">
        <v>469</v>
      </c>
      <c r="J20" s="310"/>
      <c r="K20" s="310"/>
      <c r="L20" s="456"/>
      <c r="M20" s="456"/>
      <c r="N20" s="456"/>
      <c r="O20" s="48"/>
      <c r="P20" s="326"/>
      <c r="Q20" s="455"/>
      <c r="R20" s="455"/>
      <c r="S20" s="455"/>
      <c r="T20" s="455"/>
      <c r="U20" s="89"/>
      <c r="V20" s="89"/>
      <c r="W20" s="89"/>
      <c r="X20" s="89"/>
      <c r="Y20" s="89"/>
      <c r="Z20" s="89"/>
      <c r="AA20" s="89"/>
    </row>
    <row r="21" spans="1:27" ht="15" customHeight="1" x14ac:dyDescent="0.2">
      <c r="A21" s="110"/>
      <c r="B21" s="619" t="s">
        <v>528</v>
      </c>
      <c r="C21" s="586"/>
      <c r="D21" s="586"/>
      <c r="E21" s="586"/>
      <c r="F21" s="586"/>
      <c r="G21" s="587"/>
      <c r="H21" s="111"/>
      <c r="J21" s="89"/>
      <c r="K21" s="89"/>
      <c r="L21" s="89"/>
      <c r="M21" s="89"/>
      <c r="N21" s="89"/>
      <c r="O21" s="89"/>
      <c r="P21" s="326"/>
      <c r="Q21" s="455"/>
      <c r="R21" s="455"/>
      <c r="S21" s="455"/>
      <c r="T21" s="455"/>
      <c r="U21" s="89"/>
      <c r="V21" s="89"/>
      <c r="W21" s="89"/>
      <c r="X21" s="89"/>
      <c r="Y21" s="89"/>
      <c r="Z21" s="89"/>
      <c r="AA21" s="89"/>
    </row>
    <row r="22" spans="1:27" ht="22.5" customHeight="1" x14ac:dyDescent="0.2">
      <c r="A22" s="453" t="s">
        <v>1082</v>
      </c>
      <c r="B22" s="43">
        <v>41300</v>
      </c>
      <c r="C22" s="43">
        <v>73085</v>
      </c>
      <c r="D22" s="43">
        <v>70602</v>
      </c>
      <c r="E22" s="43">
        <v>56878</v>
      </c>
      <c r="F22" s="43">
        <v>55716</v>
      </c>
      <c r="G22" s="26">
        <v>53975</v>
      </c>
      <c r="H22" s="454" t="s">
        <v>1086</v>
      </c>
      <c r="I22" s="57"/>
      <c r="J22" s="89"/>
      <c r="K22" s="89"/>
      <c r="L22" s="89"/>
      <c r="M22" s="89"/>
      <c r="N22" s="89"/>
      <c r="O22" s="89"/>
      <c r="P22" s="326"/>
      <c r="Q22" s="455"/>
      <c r="R22" s="455"/>
      <c r="S22" s="455"/>
      <c r="T22" s="455"/>
      <c r="U22" s="89"/>
      <c r="V22" s="89"/>
      <c r="W22" s="89"/>
      <c r="X22" s="89"/>
      <c r="Y22" s="89"/>
      <c r="Z22" s="89"/>
      <c r="AA22" s="89"/>
    </row>
    <row r="23" spans="1:27" ht="12.75" customHeight="1" x14ac:dyDescent="0.2">
      <c r="A23" s="8" t="s">
        <v>5</v>
      </c>
      <c r="B23" s="27">
        <v>22657</v>
      </c>
      <c r="C23" s="27">
        <v>42979</v>
      </c>
      <c r="D23" s="27">
        <v>42068</v>
      </c>
      <c r="E23" s="27">
        <v>33713</v>
      </c>
      <c r="F23" s="27">
        <v>32858</v>
      </c>
      <c r="G23" s="27">
        <v>31930</v>
      </c>
      <c r="H23" s="21" t="s">
        <v>467</v>
      </c>
      <c r="I23" s="87"/>
      <c r="J23" s="89"/>
      <c r="K23" s="89"/>
      <c r="L23" s="89"/>
      <c r="M23" s="89"/>
      <c r="N23" s="89"/>
      <c r="O23" s="89"/>
      <c r="P23" s="326"/>
      <c r="Q23" s="455"/>
      <c r="R23" s="455"/>
      <c r="S23" s="455"/>
      <c r="T23" s="455"/>
      <c r="U23" s="89"/>
      <c r="V23" s="89"/>
      <c r="W23" s="89"/>
      <c r="X23" s="89"/>
      <c r="Y23" s="89"/>
      <c r="Z23" s="89"/>
      <c r="AA23" s="89"/>
    </row>
    <row r="24" spans="1:27" ht="12.75" customHeight="1" x14ac:dyDescent="0.2">
      <c r="A24" s="8" t="s">
        <v>4</v>
      </c>
      <c r="B24" s="27">
        <v>18643</v>
      </c>
      <c r="C24" s="27">
        <v>30106</v>
      </c>
      <c r="D24" s="27">
        <v>28534</v>
      </c>
      <c r="E24" s="27">
        <v>23165</v>
      </c>
      <c r="F24" s="27">
        <v>22858</v>
      </c>
      <c r="G24" s="27">
        <v>22045</v>
      </c>
      <c r="H24" s="21" t="s">
        <v>468</v>
      </c>
      <c r="I24" s="224"/>
      <c r="J24" s="89"/>
      <c r="K24" s="89"/>
      <c r="L24" s="89"/>
      <c r="M24" s="89"/>
      <c r="N24" s="89"/>
      <c r="O24" s="89"/>
      <c r="P24" s="326"/>
      <c r="Q24" s="455"/>
      <c r="R24" s="455"/>
      <c r="S24" s="455"/>
      <c r="T24" s="455"/>
      <c r="U24" s="89"/>
      <c r="V24" s="89"/>
      <c r="W24" s="89"/>
      <c r="X24" s="89"/>
      <c r="Y24" s="89"/>
      <c r="Z24" s="89"/>
      <c r="AA24" s="89"/>
    </row>
    <row r="25" spans="1:27" ht="12.75" customHeight="1" x14ac:dyDescent="0.2">
      <c r="A25" s="8" t="s">
        <v>134</v>
      </c>
      <c r="B25" s="46">
        <f>B23/B22</f>
        <v>0.54859564164648911</v>
      </c>
      <c r="C25" s="46">
        <f t="shared" ref="C25:G25" si="3">C23/C22</f>
        <v>0.58806868714510496</v>
      </c>
      <c r="D25" s="46">
        <f t="shared" si="3"/>
        <v>0.59584714314042098</v>
      </c>
      <c r="E25" s="46">
        <f t="shared" si="3"/>
        <v>0.59272477935229795</v>
      </c>
      <c r="F25" s="46">
        <f t="shared" si="3"/>
        <v>0.58974082848732856</v>
      </c>
      <c r="G25" s="46">
        <f t="shared" si="3"/>
        <v>0.59157017137563683</v>
      </c>
      <c r="H25" s="21" t="s">
        <v>469</v>
      </c>
      <c r="J25" s="89"/>
      <c r="K25" s="89"/>
      <c r="L25" s="89"/>
      <c r="M25" s="89"/>
      <c r="N25" s="89"/>
      <c r="O25" s="89"/>
      <c r="P25" s="326"/>
      <c r="Q25" s="455"/>
      <c r="R25" s="455"/>
      <c r="S25" s="455"/>
      <c r="T25" s="455"/>
      <c r="U25" s="89"/>
      <c r="V25" s="89"/>
      <c r="W25" s="89"/>
      <c r="X25" s="89"/>
      <c r="Y25" s="89"/>
      <c r="Z25" s="89"/>
      <c r="AA25" s="89"/>
    </row>
    <row r="26" spans="1:27" ht="22.5" customHeight="1" x14ac:dyDescent="0.2">
      <c r="A26" s="453" t="s">
        <v>1085</v>
      </c>
      <c r="B26" s="43">
        <v>3040</v>
      </c>
      <c r="C26" s="43">
        <v>15007</v>
      </c>
      <c r="D26" s="43">
        <v>11447</v>
      </c>
      <c r="E26" s="43">
        <v>7373</v>
      </c>
      <c r="F26" s="43">
        <v>7256</v>
      </c>
      <c r="G26" s="26">
        <v>6575</v>
      </c>
      <c r="H26" s="454" t="s">
        <v>1084</v>
      </c>
      <c r="I26" s="57"/>
      <c r="J26" s="457"/>
      <c r="K26" s="89"/>
      <c r="L26" s="89"/>
      <c r="M26" s="89"/>
      <c r="N26" s="89"/>
      <c r="O26" s="89"/>
      <c r="P26" s="326"/>
      <c r="Q26" s="455"/>
      <c r="R26" s="455"/>
      <c r="S26" s="455"/>
      <c r="T26" s="455"/>
      <c r="U26" s="89"/>
      <c r="V26" s="89"/>
      <c r="W26" s="89"/>
      <c r="X26" s="89"/>
      <c r="Y26" s="89"/>
      <c r="Z26" s="89"/>
      <c r="AA26" s="89"/>
    </row>
    <row r="27" spans="1:27" ht="12.75" customHeight="1" x14ac:dyDescent="0.2">
      <c r="A27" s="8" t="s">
        <v>5</v>
      </c>
      <c r="B27" s="27">
        <v>1860</v>
      </c>
      <c r="C27" s="27">
        <v>9895</v>
      </c>
      <c r="D27" s="27">
        <v>7493</v>
      </c>
      <c r="E27" s="27">
        <v>4694</v>
      </c>
      <c r="F27" s="27">
        <v>4587</v>
      </c>
      <c r="G27" s="27">
        <v>4012</v>
      </c>
      <c r="H27" s="21" t="s">
        <v>467</v>
      </c>
      <c r="I27" s="87"/>
      <c r="J27" s="524"/>
      <c r="K27" s="89"/>
      <c r="L27" s="89"/>
      <c r="M27" s="89"/>
      <c r="N27" s="89"/>
      <c r="O27" s="89"/>
      <c r="P27" s="326"/>
      <c r="Q27" s="455"/>
      <c r="R27" s="455"/>
      <c r="S27" s="455"/>
      <c r="T27" s="455"/>
      <c r="U27" s="89"/>
      <c r="V27" s="89"/>
      <c r="W27" s="89"/>
      <c r="X27" s="89"/>
      <c r="Y27" s="89"/>
      <c r="Z27" s="89"/>
      <c r="AA27" s="89"/>
    </row>
    <row r="28" spans="1:27" ht="12.75" customHeight="1" x14ac:dyDescent="0.2">
      <c r="A28" s="8" t="s">
        <v>4</v>
      </c>
      <c r="B28" s="27">
        <v>1180</v>
      </c>
      <c r="C28" s="27">
        <v>5112</v>
      </c>
      <c r="D28" s="27">
        <v>3954</v>
      </c>
      <c r="E28" s="27">
        <v>2679</v>
      </c>
      <c r="F28" s="27">
        <v>2669</v>
      </c>
      <c r="G28" s="27">
        <v>2563</v>
      </c>
      <c r="H28" s="21" t="s">
        <v>468</v>
      </c>
      <c r="I28" s="224"/>
      <c r="J28" s="89"/>
      <c r="K28" s="89"/>
      <c r="L28" s="89"/>
      <c r="M28" s="89"/>
      <c r="N28" s="89"/>
      <c r="O28" s="89"/>
      <c r="P28" s="326"/>
      <c r="Q28" s="455"/>
      <c r="R28" s="455"/>
      <c r="S28" s="455"/>
      <c r="T28" s="455"/>
      <c r="U28" s="89"/>
      <c r="V28" s="89"/>
      <c r="W28" s="89"/>
      <c r="X28" s="89"/>
      <c r="Y28" s="89"/>
      <c r="Z28" s="89"/>
      <c r="AA28" s="89"/>
    </row>
    <row r="29" spans="1:27" ht="12.75" customHeight="1" x14ac:dyDescent="0.2">
      <c r="A29" s="8" t="s">
        <v>134</v>
      </c>
      <c r="B29" s="46">
        <f>B27/B26</f>
        <v>0.61184210526315785</v>
      </c>
      <c r="C29" s="46">
        <f t="shared" ref="C29:G29" si="4">C27/C26</f>
        <v>0.65935896581595255</v>
      </c>
      <c r="D29" s="46">
        <f t="shared" si="4"/>
        <v>0.65458198654669342</v>
      </c>
      <c r="E29" s="46">
        <f t="shared" si="4"/>
        <v>0.63664722636647231</v>
      </c>
      <c r="F29" s="46">
        <f t="shared" si="4"/>
        <v>0.63216648291069455</v>
      </c>
      <c r="G29" s="46">
        <f t="shared" si="4"/>
        <v>0.61019011406844104</v>
      </c>
      <c r="H29" s="21" t="s">
        <v>469</v>
      </c>
      <c r="J29" s="89"/>
      <c r="K29" s="89"/>
      <c r="L29" s="89"/>
      <c r="M29" s="89"/>
      <c r="N29" s="89"/>
      <c r="O29" s="89"/>
      <c r="P29" s="326"/>
      <c r="Q29" s="455"/>
      <c r="R29" s="455"/>
      <c r="S29" s="455"/>
      <c r="T29" s="455"/>
      <c r="U29" s="89"/>
      <c r="V29" s="89"/>
      <c r="W29" s="89"/>
      <c r="X29" s="89"/>
      <c r="Y29" s="89"/>
      <c r="Z29" s="89"/>
      <c r="AA29" s="89"/>
    </row>
    <row r="30" spans="1:27" ht="22.5" customHeight="1" x14ac:dyDescent="0.2">
      <c r="A30" s="84" t="s">
        <v>1218</v>
      </c>
      <c r="B30" s="241" t="s">
        <v>24</v>
      </c>
      <c r="C30" s="241" t="s">
        <v>24</v>
      </c>
      <c r="D30" s="241">
        <v>1227</v>
      </c>
      <c r="E30" s="241">
        <v>906</v>
      </c>
      <c r="F30" s="241">
        <v>876</v>
      </c>
      <c r="G30" s="332">
        <v>952</v>
      </c>
      <c r="H30" s="93" t="s">
        <v>1219</v>
      </c>
      <c r="J30" s="89"/>
      <c r="K30" s="89"/>
      <c r="L30" s="89"/>
      <c r="M30" s="89"/>
      <c r="N30" s="89"/>
      <c r="O30" s="89"/>
      <c r="P30" s="326"/>
      <c r="Q30" s="455"/>
      <c r="R30" s="455"/>
      <c r="S30" s="455"/>
      <c r="T30" s="455"/>
      <c r="U30" s="89"/>
      <c r="V30" s="89"/>
      <c r="W30" s="89"/>
      <c r="X30" s="89"/>
      <c r="Y30" s="89"/>
      <c r="Z30" s="89"/>
      <c r="AA30" s="89"/>
    </row>
    <row r="31" spans="1:27" ht="12.75" customHeight="1" x14ac:dyDescent="0.2">
      <c r="A31" s="8" t="s">
        <v>5</v>
      </c>
      <c r="B31" s="242" t="s">
        <v>24</v>
      </c>
      <c r="C31" s="242" t="s">
        <v>24</v>
      </c>
      <c r="D31" s="242">
        <v>482</v>
      </c>
      <c r="E31" s="242">
        <v>314</v>
      </c>
      <c r="F31" s="242">
        <v>342</v>
      </c>
      <c r="G31" s="242">
        <v>342</v>
      </c>
      <c r="H31" s="21" t="s">
        <v>467</v>
      </c>
      <c r="I31" s="87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</row>
    <row r="32" spans="1:27" ht="12.75" customHeight="1" x14ac:dyDescent="0.2">
      <c r="A32" s="8" t="s">
        <v>4</v>
      </c>
      <c r="B32" s="242" t="s">
        <v>24</v>
      </c>
      <c r="C32" s="242" t="s">
        <v>24</v>
      </c>
      <c r="D32" s="242">
        <v>745</v>
      </c>
      <c r="E32" s="242">
        <v>592</v>
      </c>
      <c r="F32" s="242">
        <v>534</v>
      </c>
      <c r="G32" s="242">
        <v>610</v>
      </c>
      <c r="H32" s="21" t="s">
        <v>468</v>
      </c>
      <c r="I32" s="224"/>
    </row>
    <row r="33" spans="1:17" ht="12.75" customHeight="1" x14ac:dyDescent="0.2">
      <c r="A33" s="8" t="s">
        <v>134</v>
      </c>
      <c r="B33" s="237" t="s">
        <v>24</v>
      </c>
      <c r="C33" s="237" t="s">
        <v>24</v>
      </c>
      <c r="D33" s="46">
        <f>D31/D30</f>
        <v>0.39282803585982068</v>
      </c>
      <c r="E33" s="46">
        <f t="shared" ref="E33:G33" si="5">E31/E30</f>
        <v>0.34657836644591611</v>
      </c>
      <c r="F33" s="46">
        <f t="shared" si="5"/>
        <v>0.3904109589041096</v>
      </c>
      <c r="G33" s="46">
        <f t="shared" si="5"/>
        <v>0.3592436974789916</v>
      </c>
      <c r="H33" s="21" t="s">
        <v>469</v>
      </c>
    </row>
    <row r="34" spans="1:17" ht="6.75" customHeight="1" x14ac:dyDescent="0.2">
      <c r="A34" s="45"/>
      <c r="B34" s="282"/>
      <c r="C34" s="282"/>
      <c r="D34" s="282"/>
      <c r="E34" s="282"/>
      <c r="F34" s="282"/>
      <c r="G34" s="282"/>
      <c r="H34" s="21"/>
    </row>
    <row r="35" spans="1:17" x14ac:dyDescent="0.2">
      <c r="A35" s="631" t="s">
        <v>1214</v>
      </c>
      <c r="B35" s="631"/>
      <c r="C35" s="631"/>
      <c r="D35" s="631"/>
      <c r="E35" s="631"/>
      <c r="F35" s="631"/>
      <c r="G35" s="631"/>
      <c r="H35" s="631"/>
      <c r="I35" s="379"/>
      <c r="J35" s="379"/>
      <c r="K35" s="379"/>
      <c r="L35" s="379"/>
      <c r="M35" s="379"/>
      <c r="N35" s="379"/>
      <c r="O35" s="379"/>
      <c r="P35" s="379"/>
      <c r="Q35" s="379"/>
    </row>
    <row r="36" spans="1:17" x14ac:dyDescent="0.2">
      <c r="A36" s="584" t="s">
        <v>1321</v>
      </c>
      <c r="B36" s="584"/>
      <c r="C36" s="584"/>
      <c r="D36" s="584"/>
      <c r="E36" s="584"/>
      <c r="F36" s="584"/>
      <c r="G36" s="584"/>
      <c r="H36" s="584"/>
      <c r="I36" s="630"/>
      <c r="J36" s="630"/>
      <c r="K36" s="630"/>
      <c r="L36" s="630"/>
      <c r="M36" s="630"/>
      <c r="N36" s="630"/>
      <c r="O36" s="630"/>
      <c r="P36" s="630"/>
      <c r="Q36" s="630"/>
    </row>
  </sheetData>
  <mergeCells count="7">
    <mergeCell ref="J6:R6"/>
    <mergeCell ref="S6:AA6"/>
    <mergeCell ref="A36:H36"/>
    <mergeCell ref="B8:G8"/>
    <mergeCell ref="B21:G21"/>
    <mergeCell ref="I36:Q36"/>
    <mergeCell ref="A35:H35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Normal="100" workbookViewId="0"/>
  </sheetViews>
  <sheetFormatPr defaultColWidth="9.140625" defaultRowHeight="12.75" x14ac:dyDescent="0.2"/>
  <cols>
    <col min="1" max="1" width="15" style="2" customWidth="1"/>
    <col min="2" max="7" width="9.42578125" style="2" customWidth="1"/>
    <col min="8" max="8" width="15.42578125" style="2" customWidth="1"/>
    <col min="9" max="16384" width="9.140625" style="2"/>
  </cols>
  <sheetData>
    <row r="1" spans="1:10" ht="15" customHeight="1" x14ac:dyDescent="0.2">
      <c r="A1" s="1" t="s">
        <v>6</v>
      </c>
      <c r="B1" s="202"/>
      <c r="C1" s="202"/>
      <c r="D1" s="202"/>
      <c r="E1" s="202"/>
      <c r="F1" s="202"/>
      <c r="G1" s="202"/>
      <c r="H1" s="3" t="s">
        <v>0</v>
      </c>
      <c r="J1" s="567" t="s">
        <v>910</v>
      </c>
    </row>
    <row r="2" spans="1:10" ht="9" customHeight="1" x14ac:dyDescent="0.2">
      <c r="B2" s="1"/>
      <c r="H2" s="3"/>
    </row>
    <row r="3" spans="1:10" ht="15" customHeight="1" x14ac:dyDescent="0.2">
      <c r="A3" s="1" t="s">
        <v>1259</v>
      </c>
      <c r="B3" s="1"/>
    </row>
    <row r="4" spans="1:10" ht="15" customHeight="1" x14ac:dyDescent="0.2">
      <c r="A4" s="238" t="s">
        <v>1276</v>
      </c>
      <c r="B4" s="11"/>
      <c r="C4" s="12"/>
    </row>
    <row r="5" spans="1:10" ht="15" customHeight="1" x14ac:dyDescent="0.2">
      <c r="A5" s="5" t="s">
        <v>975</v>
      </c>
      <c r="B5" s="5"/>
      <c r="H5" s="6" t="s">
        <v>976</v>
      </c>
    </row>
    <row r="6" spans="1:10" ht="15" customHeight="1" thickBot="1" x14ac:dyDescent="0.25">
      <c r="A6" s="5" t="s">
        <v>798</v>
      </c>
      <c r="B6" s="5"/>
      <c r="H6" s="6" t="s">
        <v>799</v>
      </c>
    </row>
    <row r="7" spans="1:10" ht="15.75" customHeight="1" thickBot="1" x14ac:dyDescent="0.25">
      <c r="A7" s="58"/>
      <c r="B7" s="95">
        <v>2005</v>
      </c>
      <c r="C7" s="60">
        <v>2010</v>
      </c>
      <c r="D7" s="60">
        <v>2015</v>
      </c>
      <c r="E7" s="60">
        <v>2019</v>
      </c>
      <c r="F7" s="60">
        <v>2020</v>
      </c>
      <c r="G7" s="60">
        <v>2021</v>
      </c>
      <c r="H7" s="61"/>
    </row>
    <row r="8" spans="1:10" ht="14.25" customHeight="1" x14ac:dyDescent="0.2">
      <c r="A8" s="110"/>
      <c r="B8" s="619" t="s">
        <v>527</v>
      </c>
      <c r="C8" s="586"/>
      <c r="D8" s="586"/>
      <c r="E8" s="586"/>
      <c r="F8" s="586"/>
      <c r="G8" s="587"/>
      <c r="H8" s="111"/>
    </row>
    <row r="9" spans="1:10" ht="15" customHeight="1" x14ac:dyDescent="0.2">
      <c r="A9" s="84" t="s">
        <v>367</v>
      </c>
      <c r="B9" s="43">
        <v>289464</v>
      </c>
      <c r="C9" s="43">
        <v>395982</v>
      </c>
      <c r="D9" s="43">
        <v>326437</v>
      </c>
      <c r="E9" s="43">
        <v>288644</v>
      </c>
      <c r="F9" s="43">
        <v>299031</v>
      </c>
      <c r="G9" s="43">
        <v>304054</v>
      </c>
      <c r="H9" s="93" t="s">
        <v>345</v>
      </c>
      <c r="J9" s="87"/>
    </row>
    <row r="10" spans="1:10" ht="12.75" customHeight="1" x14ac:dyDescent="0.2">
      <c r="A10" s="8" t="s">
        <v>5</v>
      </c>
      <c r="B10" s="27">
        <v>150677</v>
      </c>
      <c r="C10" s="27">
        <v>221526</v>
      </c>
      <c r="D10" s="27">
        <v>182234</v>
      </c>
      <c r="E10" s="27">
        <v>161028</v>
      </c>
      <c r="F10" s="27">
        <v>165988</v>
      </c>
      <c r="G10" s="27">
        <v>169187</v>
      </c>
      <c r="H10" s="9" t="s">
        <v>467</v>
      </c>
      <c r="J10" s="87"/>
    </row>
    <row r="11" spans="1:10" ht="12.75" customHeight="1" x14ac:dyDescent="0.2">
      <c r="A11" s="8" t="s">
        <v>4</v>
      </c>
      <c r="B11" s="27">
        <f>B9-B10</f>
        <v>138787</v>
      </c>
      <c r="C11" s="27">
        <f t="shared" ref="C11:G11" si="0">C9-C10</f>
        <v>174456</v>
      </c>
      <c r="D11" s="27">
        <f t="shared" si="0"/>
        <v>144203</v>
      </c>
      <c r="E11" s="27">
        <f t="shared" si="0"/>
        <v>127616</v>
      </c>
      <c r="F11" s="27">
        <f t="shared" si="0"/>
        <v>133043</v>
      </c>
      <c r="G11" s="27">
        <f t="shared" si="0"/>
        <v>134867</v>
      </c>
      <c r="H11" s="9" t="s">
        <v>468</v>
      </c>
      <c r="J11" s="87"/>
    </row>
    <row r="12" spans="1:10" ht="12.75" customHeight="1" x14ac:dyDescent="0.2">
      <c r="A12" s="8" t="s">
        <v>134</v>
      </c>
      <c r="B12" s="46">
        <f>B10/B9</f>
        <v>0.52053795981538287</v>
      </c>
      <c r="C12" s="46">
        <f t="shared" ref="C12" si="1">C10/C9</f>
        <v>0.55943451975089775</v>
      </c>
      <c r="D12" s="46">
        <f>D10/D9</f>
        <v>0.55825166877529198</v>
      </c>
      <c r="E12" s="46">
        <f t="shared" ref="E12:G12" si="2">E10/E9</f>
        <v>0.55787752387023459</v>
      </c>
      <c r="F12" s="46">
        <f t="shared" si="2"/>
        <v>0.55508626195946242</v>
      </c>
      <c r="G12" s="46">
        <f t="shared" si="2"/>
        <v>0.55643734336663886</v>
      </c>
      <c r="H12" s="9" t="s">
        <v>469</v>
      </c>
    </row>
    <row r="13" spans="1:10" ht="15" customHeight="1" x14ac:dyDescent="0.2">
      <c r="A13" s="62" t="s">
        <v>91</v>
      </c>
      <c r="B13" s="43">
        <v>268607</v>
      </c>
      <c r="C13" s="43">
        <v>358504</v>
      </c>
      <c r="D13" s="43">
        <v>284428</v>
      </c>
      <c r="E13" s="43">
        <v>242296</v>
      </c>
      <c r="F13" s="43">
        <v>249129</v>
      </c>
      <c r="G13" s="43">
        <v>251964</v>
      </c>
      <c r="H13" s="94" t="s">
        <v>137</v>
      </c>
    </row>
    <row r="14" spans="1:10" ht="12.75" customHeight="1" x14ac:dyDescent="0.2">
      <c r="A14" s="10" t="s">
        <v>5</v>
      </c>
      <c r="B14" s="27">
        <v>140057</v>
      </c>
      <c r="C14" s="27">
        <v>201727</v>
      </c>
      <c r="D14" s="27">
        <v>159988</v>
      </c>
      <c r="E14" s="27">
        <v>136466</v>
      </c>
      <c r="F14" s="27">
        <v>139828</v>
      </c>
      <c r="G14" s="27">
        <v>142040</v>
      </c>
      <c r="H14" s="55" t="s">
        <v>467</v>
      </c>
    </row>
    <row r="15" spans="1:10" ht="12.75" customHeight="1" x14ac:dyDescent="0.2">
      <c r="A15" s="10" t="s">
        <v>4</v>
      </c>
      <c r="B15" s="27">
        <f>B13-B14</f>
        <v>128550</v>
      </c>
      <c r="C15" s="27">
        <f t="shared" ref="C15:G15" si="3">C13-C14</f>
        <v>156777</v>
      </c>
      <c r="D15" s="27">
        <f t="shared" si="3"/>
        <v>124440</v>
      </c>
      <c r="E15" s="27">
        <f t="shared" si="3"/>
        <v>105830</v>
      </c>
      <c r="F15" s="27">
        <f t="shared" si="3"/>
        <v>109301</v>
      </c>
      <c r="G15" s="27">
        <f t="shared" si="3"/>
        <v>109924</v>
      </c>
      <c r="H15" s="55" t="s">
        <v>468</v>
      </c>
    </row>
    <row r="16" spans="1:10" ht="12.75" customHeight="1" x14ac:dyDescent="0.2">
      <c r="A16" s="10" t="s">
        <v>134</v>
      </c>
      <c r="B16" s="46">
        <f>B14/B13</f>
        <v>0.52141976940288226</v>
      </c>
      <c r="C16" s="46">
        <f t="shared" ref="C16" si="4">C14/C13</f>
        <v>0.56269107178720457</v>
      </c>
      <c r="D16" s="46">
        <f>D14/D13</f>
        <v>0.56249033147228822</v>
      </c>
      <c r="E16" s="46">
        <f t="shared" ref="E16:G16" si="5">E14/E13</f>
        <v>0.56322019348235219</v>
      </c>
      <c r="F16" s="46">
        <f t="shared" si="5"/>
        <v>0.56126745581606319</v>
      </c>
      <c r="G16" s="46">
        <f t="shared" si="5"/>
        <v>0.56373132669746473</v>
      </c>
      <c r="H16" s="55" t="s">
        <v>469</v>
      </c>
    </row>
    <row r="17" spans="1:8" ht="15" customHeight="1" x14ac:dyDescent="0.2">
      <c r="A17" s="62" t="s">
        <v>92</v>
      </c>
      <c r="B17" s="43">
        <v>20876</v>
      </c>
      <c r="C17" s="43">
        <v>37498</v>
      </c>
      <c r="D17" s="43">
        <v>42027</v>
      </c>
      <c r="E17" s="43">
        <v>46359</v>
      </c>
      <c r="F17" s="43">
        <v>49920</v>
      </c>
      <c r="G17" s="43">
        <v>52109</v>
      </c>
      <c r="H17" s="94" t="s">
        <v>138</v>
      </c>
    </row>
    <row r="18" spans="1:8" ht="12.75" customHeight="1" x14ac:dyDescent="0.2">
      <c r="A18" s="10" t="s">
        <v>5</v>
      </c>
      <c r="B18" s="27">
        <v>10630</v>
      </c>
      <c r="C18" s="27">
        <v>19808</v>
      </c>
      <c r="D18" s="27">
        <v>22259</v>
      </c>
      <c r="E18" s="27">
        <v>24570</v>
      </c>
      <c r="F18" s="27">
        <v>26173</v>
      </c>
      <c r="G18" s="27">
        <v>27161</v>
      </c>
      <c r="H18" s="55" t="s">
        <v>467</v>
      </c>
    </row>
    <row r="19" spans="1:8" ht="12.75" customHeight="1" x14ac:dyDescent="0.2">
      <c r="A19" s="10" t="s">
        <v>4</v>
      </c>
      <c r="B19" s="27">
        <f>B17-B18</f>
        <v>10246</v>
      </c>
      <c r="C19" s="27">
        <f t="shared" ref="C19:G19" si="6">C17-C18</f>
        <v>17690</v>
      </c>
      <c r="D19" s="27">
        <f t="shared" si="6"/>
        <v>19768</v>
      </c>
      <c r="E19" s="27">
        <f t="shared" si="6"/>
        <v>21789</v>
      </c>
      <c r="F19" s="27">
        <f t="shared" si="6"/>
        <v>23747</v>
      </c>
      <c r="G19" s="27">
        <f t="shared" si="6"/>
        <v>24948</v>
      </c>
      <c r="H19" s="55" t="s">
        <v>468</v>
      </c>
    </row>
    <row r="20" spans="1:8" ht="12.75" customHeight="1" x14ac:dyDescent="0.2">
      <c r="A20" s="10" t="s">
        <v>134</v>
      </c>
      <c r="B20" s="46">
        <f>B18/B17</f>
        <v>0.50919716420770267</v>
      </c>
      <c r="C20" s="46">
        <f t="shared" ref="C20" si="7">C18/C17</f>
        <v>0.52824150621366472</v>
      </c>
      <c r="D20" s="46">
        <f>D18/D17</f>
        <v>0.52963571037666257</v>
      </c>
      <c r="E20" s="46">
        <f t="shared" ref="E20:G20" si="8">E18/E17</f>
        <v>0.5299941758881771</v>
      </c>
      <c r="F20" s="46">
        <f t="shared" si="8"/>
        <v>0.52429887820512822</v>
      </c>
      <c r="G20" s="46">
        <f t="shared" si="8"/>
        <v>0.52123433571935751</v>
      </c>
      <c r="H20" s="55" t="s">
        <v>469</v>
      </c>
    </row>
    <row r="21" spans="1:8" ht="14.25" customHeight="1" x14ac:dyDescent="0.2">
      <c r="A21" s="110"/>
      <c r="B21" s="619" t="s">
        <v>528</v>
      </c>
      <c r="C21" s="586"/>
      <c r="D21" s="586"/>
      <c r="E21" s="586"/>
      <c r="F21" s="586"/>
      <c r="G21" s="587"/>
      <c r="H21" s="111"/>
    </row>
    <row r="22" spans="1:8" ht="15" customHeight="1" x14ac:dyDescent="0.2">
      <c r="A22" s="84" t="s">
        <v>367</v>
      </c>
      <c r="B22" s="43">
        <v>44340</v>
      </c>
      <c r="C22" s="43">
        <v>88075</v>
      </c>
      <c r="D22" s="43">
        <v>82039</v>
      </c>
      <c r="E22" s="43">
        <v>64245</v>
      </c>
      <c r="F22" s="43">
        <v>62964</v>
      </c>
      <c r="G22" s="43">
        <v>60547</v>
      </c>
      <c r="H22" s="93" t="s">
        <v>345</v>
      </c>
    </row>
    <row r="23" spans="1:8" ht="12.75" customHeight="1" x14ac:dyDescent="0.2">
      <c r="A23" s="8" t="s">
        <v>5</v>
      </c>
      <c r="B23" s="27">
        <v>24517</v>
      </c>
      <c r="C23" s="27">
        <v>52861</v>
      </c>
      <c r="D23" s="27">
        <v>49555</v>
      </c>
      <c r="E23" s="27">
        <v>38401</v>
      </c>
      <c r="F23" s="27">
        <v>37440</v>
      </c>
      <c r="G23" s="27">
        <v>35939</v>
      </c>
      <c r="H23" s="9" t="s">
        <v>467</v>
      </c>
    </row>
    <row r="24" spans="1:8" ht="12.75" customHeight="1" x14ac:dyDescent="0.2">
      <c r="A24" s="8" t="s">
        <v>4</v>
      </c>
      <c r="B24" s="27">
        <f>B22-B23</f>
        <v>19823</v>
      </c>
      <c r="C24" s="27">
        <f t="shared" ref="C24:G24" si="9">C22-C23</f>
        <v>35214</v>
      </c>
      <c r="D24" s="27">
        <f t="shared" si="9"/>
        <v>32484</v>
      </c>
      <c r="E24" s="27">
        <f t="shared" si="9"/>
        <v>25844</v>
      </c>
      <c r="F24" s="27">
        <f t="shared" si="9"/>
        <v>25524</v>
      </c>
      <c r="G24" s="27">
        <f t="shared" si="9"/>
        <v>24608</v>
      </c>
      <c r="H24" s="9" t="s">
        <v>468</v>
      </c>
    </row>
    <row r="25" spans="1:8" ht="12.75" customHeight="1" x14ac:dyDescent="0.2">
      <c r="A25" s="8" t="s">
        <v>134</v>
      </c>
      <c r="B25" s="46">
        <f>B23/B22</f>
        <v>0.55293188994136222</v>
      </c>
      <c r="C25" s="46">
        <f t="shared" ref="C25" si="10">C23/C22</f>
        <v>0.60018166335509504</v>
      </c>
      <c r="D25" s="46">
        <f>D23/D22</f>
        <v>0.60404198003388632</v>
      </c>
      <c r="E25" s="46">
        <f t="shared" ref="E25:G25" si="11">E23/E22</f>
        <v>0.59772744960697333</v>
      </c>
      <c r="F25" s="46">
        <f t="shared" si="11"/>
        <v>0.59462550028587768</v>
      </c>
      <c r="G25" s="46">
        <f t="shared" si="11"/>
        <v>0.59357193585148726</v>
      </c>
      <c r="H25" s="9" t="s">
        <v>469</v>
      </c>
    </row>
    <row r="26" spans="1:8" ht="15" customHeight="1" x14ac:dyDescent="0.2">
      <c r="A26" s="62" t="s">
        <v>91</v>
      </c>
      <c r="B26" s="43">
        <v>42409</v>
      </c>
      <c r="C26" s="43">
        <v>81332</v>
      </c>
      <c r="D26" s="43">
        <v>74121</v>
      </c>
      <c r="E26" s="43">
        <v>55409</v>
      </c>
      <c r="F26" s="43">
        <v>54045</v>
      </c>
      <c r="G26" s="43">
        <v>51630</v>
      </c>
      <c r="H26" s="94" t="s">
        <v>137</v>
      </c>
    </row>
    <row r="27" spans="1:8" ht="12.75" customHeight="1" x14ac:dyDescent="0.2">
      <c r="A27" s="10" t="s">
        <v>5</v>
      </c>
      <c r="B27" s="27">
        <v>23511</v>
      </c>
      <c r="C27" s="27">
        <v>48995</v>
      </c>
      <c r="D27" s="27">
        <v>45083</v>
      </c>
      <c r="E27" s="27">
        <v>33428</v>
      </c>
      <c r="F27" s="27">
        <v>32472</v>
      </c>
      <c r="G27" s="27">
        <v>30988</v>
      </c>
      <c r="H27" s="55" t="s">
        <v>467</v>
      </c>
    </row>
    <row r="28" spans="1:8" ht="12.75" customHeight="1" x14ac:dyDescent="0.2">
      <c r="A28" s="10" t="s">
        <v>4</v>
      </c>
      <c r="B28" s="27">
        <f>B26-B27</f>
        <v>18898</v>
      </c>
      <c r="C28" s="27">
        <f t="shared" ref="C28:G28" si="12">C26-C27</f>
        <v>32337</v>
      </c>
      <c r="D28" s="27">
        <f t="shared" si="12"/>
        <v>29038</v>
      </c>
      <c r="E28" s="27">
        <f t="shared" si="12"/>
        <v>21981</v>
      </c>
      <c r="F28" s="27">
        <f t="shared" si="12"/>
        <v>21573</v>
      </c>
      <c r="G28" s="27">
        <f t="shared" si="12"/>
        <v>20642</v>
      </c>
      <c r="H28" s="55" t="s">
        <v>468</v>
      </c>
    </row>
    <row r="29" spans="1:8" ht="12.75" customHeight="1" x14ac:dyDescent="0.2">
      <c r="A29" s="10" t="s">
        <v>134</v>
      </c>
      <c r="B29" s="46">
        <f>B27/B26</f>
        <v>0.55438704048668919</v>
      </c>
      <c r="C29" s="46">
        <f t="shared" ref="C29" si="13">C27/C26</f>
        <v>0.60240741651502483</v>
      </c>
      <c r="D29" s="46">
        <f>D27/D26</f>
        <v>0.60823518301156221</v>
      </c>
      <c r="E29" s="46">
        <f t="shared" ref="E29:G29" si="14">E27/E26</f>
        <v>0.60329549351188438</v>
      </c>
      <c r="F29" s="46">
        <f t="shared" si="14"/>
        <v>0.60083263946711074</v>
      </c>
      <c r="G29" s="46">
        <f t="shared" si="14"/>
        <v>0.60019368584156496</v>
      </c>
      <c r="H29" s="55" t="s">
        <v>469</v>
      </c>
    </row>
    <row r="30" spans="1:8" ht="15" customHeight="1" x14ac:dyDescent="0.2">
      <c r="A30" s="62" t="s">
        <v>92</v>
      </c>
      <c r="B30" s="43">
        <v>1931</v>
      </c>
      <c r="C30" s="43">
        <v>6743</v>
      </c>
      <c r="D30" s="43">
        <v>7918</v>
      </c>
      <c r="E30" s="43">
        <v>8837</v>
      </c>
      <c r="F30" s="43">
        <v>8919</v>
      </c>
      <c r="G30" s="43">
        <v>8917</v>
      </c>
      <c r="H30" s="94" t="s">
        <v>138</v>
      </c>
    </row>
    <row r="31" spans="1:8" ht="12.75" customHeight="1" x14ac:dyDescent="0.2">
      <c r="A31" s="10" t="s">
        <v>5</v>
      </c>
      <c r="B31" s="27">
        <v>1006</v>
      </c>
      <c r="C31" s="27">
        <v>3866</v>
      </c>
      <c r="D31" s="27">
        <v>4472</v>
      </c>
      <c r="E31" s="27">
        <v>4973</v>
      </c>
      <c r="F31" s="27">
        <v>4968</v>
      </c>
      <c r="G31" s="27">
        <v>4951</v>
      </c>
      <c r="H31" s="55" t="s">
        <v>467</v>
      </c>
    </row>
    <row r="32" spans="1:8" ht="12.75" customHeight="1" x14ac:dyDescent="0.2">
      <c r="A32" s="10" t="s">
        <v>4</v>
      </c>
      <c r="B32" s="27">
        <f>B30-B31</f>
        <v>925</v>
      </c>
      <c r="C32" s="27">
        <f t="shared" ref="C32:G32" si="15">C30-C31</f>
        <v>2877</v>
      </c>
      <c r="D32" s="27">
        <f t="shared" si="15"/>
        <v>3446</v>
      </c>
      <c r="E32" s="27">
        <f t="shared" si="15"/>
        <v>3864</v>
      </c>
      <c r="F32" s="27">
        <f t="shared" si="15"/>
        <v>3951</v>
      </c>
      <c r="G32" s="27">
        <f t="shared" si="15"/>
        <v>3966</v>
      </c>
      <c r="H32" s="55" t="s">
        <v>468</v>
      </c>
    </row>
    <row r="33" spans="1:8" ht="12.75" customHeight="1" x14ac:dyDescent="0.2">
      <c r="A33" s="10" t="s">
        <v>134</v>
      </c>
      <c r="B33" s="46">
        <f>B31/B30</f>
        <v>0.52097358881408595</v>
      </c>
      <c r="C33" s="46">
        <f t="shared" ref="C33" si="16">C31/C30</f>
        <v>0.57333531069257004</v>
      </c>
      <c r="D33" s="46">
        <f>D31/D30</f>
        <v>0.56478908815357409</v>
      </c>
      <c r="E33" s="46">
        <f t="shared" ref="E33:G33" si="17">E31/E30</f>
        <v>0.56274753875749683</v>
      </c>
      <c r="F33" s="46">
        <f t="shared" si="17"/>
        <v>0.55701311806256304</v>
      </c>
      <c r="G33" s="46">
        <f t="shared" si="17"/>
        <v>0.55523158012784568</v>
      </c>
      <c r="H33" s="55" t="s">
        <v>469</v>
      </c>
    </row>
    <row r="34" spans="1:8" ht="6.75" customHeight="1" x14ac:dyDescent="0.2">
      <c r="A34" s="19"/>
      <c r="B34" s="48"/>
      <c r="C34" s="48"/>
      <c r="D34" s="48"/>
      <c r="E34" s="48"/>
      <c r="F34" s="48"/>
      <c r="G34" s="48"/>
      <c r="H34" s="56"/>
    </row>
    <row r="35" spans="1:8" ht="22.5" customHeight="1" x14ac:dyDescent="0.2">
      <c r="A35" s="632" t="s">
        <v>530</v>
      </c>
      <c r="B35" s="632"/>
      <c r="C35" s="632"/>
      <c r="D35" s="632"/>
      <c r="E35" s="633" t="s">
        <v>795</v>
      </c>
      <c r="F35" s="633"/>
      <c r="G35" s="633"/>
      <c r="H35" s="633"/>
    </row>
    <row r="36" spans="1:8" ht="5.25" customHeight="1" x14ac:dyDescent="0.2">
      <c r="A36" s="113"/>
      <c r="B36" s="48"/>
      <c r="C36" s="48"/>
      <c r="D36" s="48"/>
      <c r="E36" s="48"/>
      <c r="F36" s="48"/>
      <c r="G36" s="48"/>
      <c r="H36" s="45"/>
    </row>
    <row r="37" spans="1:8" x14ac:dyDescent="0.2">
      <c r="A37" s="583" t="s">
        <v>1277</v>
      </c>
      <c r="B37" s="583"/>
      <c r="C37" s="583"/>
      <c r="D37" s="583"/>
      <c r="E37" s="583"/>
      <c r="F37" s="583"/>
      <c r="G37" s="583"/>
      <c r="H37" s="583"/>
    </row>
    <row r="38" spans="1:8" x14ac:dyDescent="0.2">
      <c r="A38" s="584" t="s">
        <v>1278</v>
      </c>
      <c r="B38" s="584"/>
      <c r="C38" s="584"/>
      <c r="D38" s="584"/>
      <c r="E38" s="584"/>
      <c r="F38" s="584"/>
      <c r="G38" s="584"/>
      <c r="H38" s="584"/>
    </row>
    <row r="39" spans="1:8" ht="15.75" customHeight="1" x14ac:dyDescent="0.2">
      <c r="A39" s="583" t="s">
        <v>529</v>
      </c>
      <c r="B39" s="583"/>
      <c r="C39" s="583"/>
      <c r="D39" s="583"/>
      <c r="E39" s="583" t="s">
        <v>1096</v>
      </c>
      <c r="F39" s="583"/>
      <c r="G39" s="583"/>
      <c r="H39" s="583"/>
    </row>
    <row r="40" spans="1:8" x14ac:dyDescent="0.2">
      <c r="A40" s="293"/>
      <c r="B40" s="293"/>
      <c r="C40" s="22"/>
      <c r="D40" s="293"/>
      <c r="E40" s="293"/>
      <c r="F40" s="293"/>
      <c r="G40" s="320"/>
      <c r="H40" s="293"/>
    </row>
  </sheetData>
  <mergeCells count="8">
    <mergeCell ref="B8:G8"/>
    <mergeCell ref="B21:G21"/>
    <mergeCell ref="A39:D39"/>
    <mergeCell ref="E39:H39"/>
    <mergeCell ref="A35:D35"/>
    <mergeCell ref="A37:H37"/>
    <mergeCell ref="A38:H38"/>
    <mergeCell ref="E35:H35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workbookViewId="0"/>
  </sheetViews>
  <sheetFormatPr defaultRowHeight="12.75" x14ac:dyDescent="0.2"/>
  <sheetData>
    <row r="1" spans="1:12" ht="15" customHeight="1" x14ac:dyDescent="0.2">
      <c r="A1" s="1" t="s">
        <v>6</v>
      </c>
      <c r="B1" s="202"/>
      <c r="C1" s="202"/>
      <c r="D1" s="202"/>
      <c r="E1" s="202"/>
      <c r="F1" s="202"/>
      <c r="G1" s="202"/>
      <c r="J1" s="3" t="s">
        <v>0</v>
      </c>
      <c r="L1" s="567" t="s">
        <v>910</v>
      </c>
    </row>
    <row r="2" spans="1:12" ht="9" customHeight="1" x14ac:dyDescent="0.2"/>
    <row r="3" spans="1:12" x14ac:dyDescent="0.2">
      <c r="A3" s="304" t="s">
        <v>1072</v>
      </c>
    </row>
    <row r="4" spans="1:12" x14ac:dyDescent="0.2">
      <c r="A4" s="165" t="s">
        <v>1073</v>
      </c>
      <c r="K4" s="268"/>
    </row>
    <row r="31" spans="1:1" x14ac:dyDescent="0.2">
      <c r="A31" s="304" t="s">
        <v>1074</v>
      </c>
    </row>
    <row r="32" spans="1:1" x14ac:dyDescent="0.2">
      <c r="A32" s="165" t="s">
        <v>1075</v>
      </c>
    </row>
    <row r="59" spans="1:10" x14ac:dyDescent="0.2">
      <c r="A59" s="570" t="s">
        <v>977</v>
      </c>
      <c r="B59" s="570"/>
      <c r="C59" s="570"/>
      <c r="D59" s="570"/>
      <c r="E59" s="570"/>
      <c r="F59" s="570"/>
      <c r="J59" s="571" t="s">
        <v>1347</v>
      </c>
    </row>
  </sheetData>
  <hyperlinks>
    <hyperlink ref="L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Normal="100" workbookViewId="0"/>
  </sheetViews>
  <sheetFormatPr defaultColWidth="9.140625" defaultRowHeight="12.75" x14ac:dyDescent="0.2"/>
  <cols>
    <col min="1" max="1" width="15.7109375" style="2" customWidth="1"/>
    <col min="2" max="7" width="9.28515625" style="2" customWidth="1"/>
    <col min="8" max="8" width="15.7109375" style="2" customWidth="1"/>
    <col min="9" max="16384" width="9.140625" style="2"/>
  </cols>
  <sheetData>
    <row r="1" spans="1:15" ht="15" customHeight="1" x14ac:dyDescent="0.2">
      <c r="A1" s="1" t="s">
        <v>6</v>
      </c>
      <c r="B1" s="1"/>
      <c r="H1" s="3" t="s">
        <v>0</v>
      </c>
      <c r="J1" s="567" t="s">
        <v>910</v>
      </c>
    </row>
    <row r="2" spans="1:15" ht="9" customHeight="1" x14ac:dyDescent="0.2">
      <c r="B2" s="1"/>
      <c r="H2" s="3"/>
    </row>
    <row r="3" spans="1:15" ht="15" customHeight="1" x14ac:dyDescent="0.2">
      <c r="A3" s="1" t="s">
        <v>531</v>
      </c>
      <c r="B3" s="1"/>
    </row>
    <row r="4" spans="1:15" ht="15" customHeight="1" x14ac:dyDescent="0.2">
      <c r="A4" s="238" t="s">
        <v>648</v>
      </c>
      <c r="B4" s="11"/>
      <c r="C4" s="12"/>
    </row>
    <row r="5" spans="1:15" ht="15" customHeight="1" x14ac:dyDescent="0.2">
      <c r="A5" s="5" t="s">
        <v>975</v>
      </c>
      <c r="B5" s="5"/>
      <c r="H5" s="6" t="s">
        <v>976</v>
      </c>
    </row>
    <row r="6" spans="1:15" ht="15" customHeight="1" thickBot="1" x14ac:dyDescent="0.25">
      <c r="A6" s="5" t="s">
        <v>798</v>
      </c>
      <c r="B6" s="5"/>
      <c r="H6" s="6" t="s">
        <v>799</v>
      </c>
    </row>
    <row r="7" spans="1:15" ht="15" customHeight="1" thickBot="1" x14ac:dyDescent="0.25">
      <c r="A7" s="58"/>
      <c r="B7" s="458">
        <v>2005</v>
      </c>
      <c r="C7" s="59">
        <v>2010</v>
      </c>
      <c r="D7" s="59">
        <v>2015</v>
      </c>
      <c r="E7" s="60">
        <v>2019</v>
      </c>
      <c r="F7" s="60">
        <v>2020</v>
      </c>
      <c r="G7" s="60">
        <v>2021</v>
      </c>
      <c r="H7" s="61"/>
      <c r="K7" s="309"/>
      <c r="L7" s="318"/>
      <c r="M7" s="89"/>
      <c r="N7" s="89"/>
      <c r="O7" s="89"/>
    </row>
    <row r="8" spans="1:15" ht="15" customHeight="1" x14ac:dyDescent="0.2">
      <c r="A8" s="89"/>
      <c r="B8" s="619" t="s">
        <v>616</v>
      </c>
      <c r="C8" s="586"/>
      <c r="D8" s="586"/>
      <c r="E8" s="586"/>
      <c r="F8" s="586"/>
      <c r="G8" s="587"/>
      <c r="H8" s="51"/>
      <c r="K8" s="89"/>
      <c r="L8" s="309"/>
      <c r="M8" s="89"/>
      <c r="N8" s="89"/>
      <c r="O8" s="89"/>
    </row>
    <row r="9" spans="1:15" ht="13.5" customHeight="1" x14ac:dyDescent="0.2">
      <c r="A9" s="84" t="s">
        <v>422</v>
      </c>
      <c r="B9" s="43">
        <v>153951</v>
      </c>
      <c r="C9" s="43">
        <v>248032</v>
      </c>
      <c r="D9" s="43">
        <v>192284</v>
      </c>
      <c r="E9" s="43">
        <v>170077</v>
      </c>
      <c r="F9" s="43">
        <v>178610</v>
      </c>
      <c r="G9" s="43">
        <v>182454</v>
      </c>
      <c r="H9" s="93" t="s">
        <v>425</v>
      </c>
      <c r="K9" s="311"/>
      <c r="L9" s="147"/>
      <c r="M9" s="89"/>
      <c r="N9" s="89"/>
      <c r="O9" s="89"/>
    </row>
    <row r="10" spans="1:15" ht="12.75" customHeight="1" x14ac:dyDescent="0.2">
      <c r="A10" s="8" t="s">
        <v>5</v>
      </c>
      <c r="B10" s="27">
        <v>77217</v>
      </c>
      <c r="C10" s="27">
        <v>137503</v>
      </c>
      <c r="D10" s="27">
        <v>106412</v>
      </c>
      <c r="E10" s="27">
        <v>93224</v>
      </c>
      <c r="F10" s="27">
        <v>97181</v>
      </c>
      <c r="G10" s="27">
        <v>99392</v>
      </c>
      <c r="H10" s="9" t="s">
        <v>467</v>
      </c>
      <c r="K10" s="45"/>
      <c r="L10" s="248"/>
      <c r="M10" s="89"/>
      <c r="N10" s="89"/>
      <c r="O10" s="89"/>
    </row>
    <row r="11" spans="1:15" ht="12.75" customHeight="1" x14ac:dyDescent="0.2">
      <c r="A11" s="8" t="s">
        <v>4</v>
      </c>
      <c r="B11" s="27">
        <f>B9-B10</f>
        <v>76734</v>
      </c>
      <c r="C11" s="27">
        <f t="shared" ref="C11:G11" si="0">C9-C10</f>
        <v>110529</v>
      </c>
      <c r="D11" s="27">
        <f t="shared" si="0"/>
        <v>85872</v>
      </c>
      <c r="E11" s="27">
        <f t="shared" si="0"/>
        <v>76853</v>
      </c>
      <c r="F11" s="27">
        <f t="shared" si="0"/>
        <v>81429</v>
      </c>
      <c r="G11" s="27">
        <f t="shared" si="0"/>
        <v>83062</v>
      </c>
      <c r="H11" s="9" t="s">
        <v>468</v>
      </c>
      <c r="K11" s="45"/>
      <c r="L11" s="248"/>
      <c r="M11" s="89"/>
      <c r="N11" s="89"/>
      <c r="O11" s="89"/>
    </row>
    <row r="12" spans="1:15" ht="12.75" customHeight="1" x14ac:dyDescent="0.2">
      <c r="A12" s="8" t="s">
        <v>134</v>
      </c>
      <c r="B12" s="46">
        <f>B10/B9</f>
        <v>0.5015686809439367</v>
      </c>
      <c r="C12" s="46">
        <f t="shared" ref="C12" si="1">C10/C9</f>
        <v>0.5543760482518385</v>
      </c>
      <c r="D12" s="46">
        <f>D10/D9</f>
        <v>0.55341058018347855</v>
      </c>
      <c r="E12" s="46">
        <f t="shared" ref="E12:G12" si="2">E10/E9</f>
        <v>0.54812820075612811</v>
      </c>
      <c r="F12" s="46">
        <f t="shared" si="2"/>
        <v>0.5440960752477465</v>
      </c>
      <c r="G12" s="46">
        <f t="shared" si="2"/>
        <v>0.54475100573295188</v>
      </c>
      <c r="H12" s="9" t="s">
        <v>469</v>
      </c>
      <c r="K12" s="45"/>
      <c r="L12" s="48"/>
      <c r="M12" s="89"/>
      <c r="N12" s="89"/>
      <c r="O12" s="89"/>
    </row>
    <row r="13" spans="1:15" ht="13.5" customHeight="1" x14ac:dyDescent="0.2">
      <c r="A13" s="84" t="s">
        <v>423</v>
      </c>
      <c r="B13" s="43">
        <v>117154</v>
      </c>
      <c r="C13" s="43">
        <v>126516</v>
      </c>
      <c r="D13" s="43">
        <v>112880</v>
      </c>
      <c r="E13" s="43">
        <v>99622</v>
      </c>
      <c r="F13" s="43">
        <v>101067</v>
      </c>
      <c r="G13" s="43">
        <v>102402</v>
      </c>
      <c r="H13" s="93" t="s">
        <v>426</v>
      </c>
      <c r="K13" s="311"/>
      <c r="L13" s="147"/>
      <c r="M13" s="89"/>
      <c r="N13" s="89"/>
      <c r="O13" s="89"/>
    </row>
    <row r="14" spans="1:15" ht="12.75" customHeight="1" x14ac:dyDescent="0.2">
      <c r="A14" s="8" t="s">
        <v>5</v>
      </c>
      <c r="B14" s="27">
        <v>67143</v>
      </c>
      <c r="C14" s="27">
        <v>75638</v>
      </c>
      <c r="D14" s="27">
        <v>66985</v>
      </c>
      <c r="E14" s="27">
        <v>59645</v>
      </c>
      <c r="F14" s="27">
        <v>60613</v>
      </c>
      <c r="G14" s="27">
        <v>61692</v>
      </c>
      <c r="H14" s="9" t="s">
        <v>467</v>
      </c>
      <c r="K14" s="45"/>
      <c r="L14" s="248"/>
      <c r="M14" s="89"/>
      <c r="N14" s="89"/>
      <c r="O14" s="89"/>
    </row>
    <row r="15" spans="1:15" ht="12.75" customHeight="1" x14ac:dyDescent="0.2">
      <c r="A15" s="8" t="s">
        <v>4</v>
      </c>
      <c r="B15" s="27">
        <f>B13-B14</f>
        <v>50011</v>
      </c>
      <c r="C15" s="27">
        <f t="shared" ref="C15:G15" si="3">C13-C14</f>
        <v>50878</v>
      </c>
      <c r="D15" s="27">
        <f t="shared" si="3"/>
        <v>45895</v>
      </c>
      <c r="E15" s="27">
        <f t="shared" si="3"/>
        <v>39977</v>
      </c>
      <c r="F15" s="27">
        <f t="shared" si="3"/>
        <v>40454</v>
      </c>
      <c r="G15" s="27">
        <f t="shared" si="3"/>
        <v>40710</v>
      </c>
      <c r="H15" s="9" t="s">
        <v>468</v>
      </c>
      <c r="K15" s="45"/>
      <c r="L15" s="248"/>
      <c r="M15" s="89"/>
      <c r="N15" s="89"/>
      <c r="O15" s="89"/>
    </row>
    <row r="16" spans="1:15" ht="12.75" customHeight="1" x14ac:dyDescent="0.2">
      <c r="A16" s="8" t="s">
        <v>134</v>
      </c>
      <c r="B16" s="46">
        <f>B14/B13</f>
        <v>0.57311743517080083</v>
      </c>
      <c r="C16" s="46">
        <f t="shared" ref="C16" si="4">C14/C13</f>
        <v>0.5978532359543457</v>
      </c>
      <c r="D16" s="46">
        <f>D14/D13</f>
        <v>0.59341778880226792</v>
      </c>
      <c r="E16" s="46">
        <f t="shared" ref="E16:G16" si="5">E14/E13</f>
        <v>0.59871313565276751</v>
      </c>
      <c r="F16" s="46">
        <f t="shared" si="5"/>
        <v>0.59973087160002769</v>
      </c>
      <c r="G16" s="46">
        <f t="shared" si="5"/>
        <v>0.60244917091463057</v>
      </c>
      <c r="H16" s="9" t="s">
        <v>469</v>
      </c>
      <c r="K16" s="45"/>
      <c r="L16" s="48"/>
      <c r="M16" s="89"/>
      <c r="N16" s="89"/>
      <c r="O16" s="89"/>
    </row>
    <row r="17" spans="1:15" ht="13.5" customHeight="1" x14ac:dyDescent="0.2">
      <c r="A17" s="84" t="s">
        <v>424</v>
      </c>
      <c r="B17" s="43">
        <v>22310</v>
      </c>
      <c r="C17" s="43">
        <v>25914</v>
      </c>
      <c r="D17" s="43">
        <v>23863</v>
      </c>
      <c r="E17" s="43">
        <v>20882</v>
      </c>
      <c r="F17" s="43">
        <v>21608</v>
      </c>
      <c r="G17" s="43">
        <v>21375</v>
      </c>
      <c r="H17" s="93" t="s">
        <v>427</v>
      </c>
      <c r="K17" s="311"/>
      <c r="L17" s="147"/>
      <c r="M17" s="89"/>
      <c r="N17" s="89"/>
      <c r="O17" s="89"/>
    </row>
    <row r="18" spans="1:15" ht="12.75" customHeight="1" x14ac:dyDescent="0.2">
      <c r="A18" s="8" t="s">
        <v>5</v>
      </c>
      <c r="B18" s="27">
        <v>8536</v>
      </c>
      <c r="C18" s="27">
        <v>11109</v>
      </c>
      <c r="D18" s="27">
        <v>10476</v>
      </c>
      <c r="E18" s="27">
        <v>9346</v>
      </c>
      <c r="F18" s="27">
        <v>9578</v>
      </c>
      <c r="G18" s="27">
        <v>9459</v>
      </c>
      <c r="H18" s="9" t="s">
        <v>467</v>
      </c>
      <c r="K18" s="45"/>
      <c r="L18" s="248"/>
      <c r="M18" s="89"/>
      <c r="N18" s="89"/>
      <c r="O18" s="89"/>
    </row>
    <row r="19" spans="1:15" ht="12.75" customHeight="1" x14ac:dyDescent="0.2">
      <c r="A19" s="8" t="s">
        <v>4</v>
      </c>
      <c r="B19" s="27">
        <f>B17-B18</f>
        <v>13774</v>
      </c>
      <c r="C19" s="27">
        <f t="shared" ref="C19:G19" si="6">C17-C18</f>
        <v>14805</v>
      </c>
      <c r="D19" s="27">
        <f t="shared" si="6"/>
        <v>13387</v>
      </c>
      <c r="E19" s="27">
        <f t="shared" si="6"/>
        <v>11536</v>
      </c>
      <c r="F19" s="27">
        <f t="shared" si="6"/>
        <v>12030</v>
      </c>
      <c r="G19" s="27">
        <f t="shared" si="6"/>
        <v>11916</v>
      </c>
      <c r="H19" s="9" t="s">
        <v>468</v>
      </c>
      <c r="K19" s="45"/>
      <c r="L19" s="248"/>
      <c r="M19" s="89"/>
      <c r="N19" s="89"/>
      <c r="O19" s="89"/>
    </row>
    <row r="20" spans="1:15" ht="12.75" customHeight="1" x14ac:dyDescent="0.2">
      <c r="A20" s="8" t="s">
        <v>134</v>
      </c>
      <c r="B20" s="46">
        <f>B18/B17</f>
        <v>0.38260869565217392</v>
      </c>
      <c r="C20" s="46">
        <f t="shared" ref="C20" si="7">C18/C17</f>
        <v>0.42868719611021072</v>
      </c>
      <c r="D20" s="46">
        <f>D18/D17</f>
        <v>0.43900599254075345</v>
      </c>
      <c r="E20" s="46">
        <f t="shared" ref="E20:G20" si="8">E18/E17</f>
        <v>0.44756249401398335</v>
      </c>
      <c r="F20" s="46">
        <f t="shared" si="8"/>
        <v>0.4432617549055905</v>
      </c>
      <c r="G20" s="46">
        <f t="shared" si="8"/>
        <v>0.44252631578947366</v>
      </c>
      <c r="H20" s="9" t="s">
        <v>469</v>
      </c>
      <c r="K20" s="45"/>
      <c r="L20" s="48"/>
      <c r="M20" s="89"/>
      <c r="N20" s="89"/>
      <c r="O20" s="89"/>
    </row>
    <row r="21" spans="1:15" ht="15" customHeight="1" x14ac:dyDescent="0.2">
      <c r="A21" s="89"/>
      <c r="B21" s="619" t="s">
        <v>376</v>
      </c>
      <c r="C21" s="586"/>
      <c r="D21" s="586"/>
      <c r="E21" s="586"/>
      <c r="F21" s="586"/>
      <c r="G21" s="587"/>
      <c r="H21" s="51"/>
      <c r="K21" s="89"/>
      <c r="L21" s="309"/>
      <c r="M21" s="89"/>
      <c r="N21" s="89"/>
      <c r="O21" s="89"/>
    </row>
    <row r="22" spans="1:15" ht="13.5" customHeight="1" x14ac:dyDescent="0.2">
      <c r="A22" s="84" t="s">
        <v>422</v>
      </c>
      <c r="B22" s="43">
        <v>18261</v>
      </c>
      <c r="C22" s="43">
        <v>49219</v>
      </c>
      <c r="D22" s="43">
        <v>43564</v>
      </c>
      <c r="E22" s="43">
        <v>32538</v>
      </c>
      <c r="F22" s="43">
        <v>32537</v>
      </c>
      <c r="G22" s="43">
        <v>31855</v>
      </c>
      <c r="H22" s="93" t="s">
        <v>425</v>
      </c>
      <c r="K22" s="311"/>
      <c r="L22" s="147"/>
      <c r="M22" s="89"/>
      <c r="N22" s="89"/>
      <c r="O22" s="89"/>
    </row>
    <row r="23" spans="1:15" ht="12.75" customHeight="1" x14ac:dyDescent="0.2">
      <c r="A23" s="8" t="s">
        <v>5</v>
      </c>
      <c r="B23" s="27">
        <v>10701</v>
      </c>
      <c r="C23" s="27">
        <v>30171</v>
      </c>
      <c r="D23" s="27">
        <v>26831</v>
      </c>
      <c r="E23" s="27">
        <v>19951</v>
      </c>
      <c r="F23" s="27">
        <v>19715</v>
      </c>
      <c r="G23" s="27">
        <v>19238</v>
      </c>
      <c r="H23" s="9" t="s">
        <v>467</v>
      </c>
      <c r="K23" s="45"/>
      <c r="L23" s="248"/>
      <c r="M23" s="89"/>
      <c r="N23" s="89"/>
      <c r="O23" s="89"/>
    </row>
    <row r="24" spans="1:15" ht="12.75" customHeight="1" x14ac:dyDescent="0.2">
      <c r="A24" s="8" t="s">
        <v>4</v>
      </c>
      <c r="B24" s="27">
        <f>B22-B23</f>
        <v>7560</v>
      </c>
      <c r="C24" s="27">
        <f t="shared" ref="C24:G24" si="9">C22-C23</f>
        <v>19048</v>
      </c>
      <c r="D24" s="27">
        <f t="shared" si="9"/>
        <v>16733</v>
      </c>
      <c r="E24" s="27">
        <f t="shared" si="9"/>
        <v>12587</v>
      </c>
      <c r="F24" s="27">
        <f t="shared" si="9"/>
        <v>12822</v>
      </c>
      <c r="G24" s="27">
        <f t="shared" si="9"/>
        <v>12617</v>
      </c>
      <c r="H24" s="9" t="s">
        <v>468</v>
      </c>
      <c r="K24" s="45"/>
      <c r="L24" s="248"/>
      <c r="M24" s="89"/>
      <c r="N24" s="89"/>
      <c r="O24" s="89"/>
    </row>
    <row r="25" spans="1:15" ht="12.75" customHeight="1" x14ac:dyDescent="0.2">
      <c r="A25" s="8" t="s">
        <v>134</v>
      </c>
      <c r="B25" s="46">
        <f>B23/B22</f>
        <v>0.58600295712173489</v>
      </c>
      <c r="C25" s="46">
        <f t="shared" ref="C25" si="10">C23/C22</f>
        <v>0.61299498161279176</v>
      </c>
      <c r="D25" s="46">
        <f>D23/D22</f>
        <v>0.61589844826003126</v>
      </c>
      <c r="E25" s="46">
        <f t="shared" ref="E25:G25" si="11">E23/E22</f>
        <v>0.61315999754133632</v>
      </c>
      <c r="F25" s="46">
        <f t="shared" si="11"/>
        <v>0.60592556166825462</v>
      </c>
      <c r="G25" s="46">
        <f t="shared" si="11"/>
        <v>0.60392403076440115</v>
      </c>
      <c r="H25" s="9" t="s">
        <v>469</v>
      </c>
      <c r="K25" s="45"/>
      <c r="L25" s="48"/>
      <c r="M25" s="89"/>
      <c r="N25" s="89"/>
      <c r="O25" s="89"/>
    </row>
    <row r="26" spans="1:15" ht="13.5" customHeight="1" x14ac:dyDescent="0.2">
      <c r="A26" s="84" t="s">
        <v>423</v>
      </c>
      <c r="B26" s="43">
        <v>24189</v>
      </c>
      <c r="C26" s="43">
        <v>36741</v>
      </c>
      <c r="D26" s="43">
        <v>36139</v>
      </c>
      <c r="E26" s="43">
        <v>29445</v>
      </c>
      <c r="F26" s="43">
        <v>28625</v>
      </c>
      <c r="G26" s="43">
        <v>26654</v>
      </c>
      <c r="H26" s="93" t="s">
        <v>426</v>
      </c>
      <c r="K26" s="311"/>
      <c r="L26" s="147"/>
      <c r="M26" s="89"/>
      <c r="N26" s="89"/>
      <c r="O26" s="89"/>
    </row>
    <row r="27" spans="1:15" ht="12.75" customHeight="1" x14ac:dyDescent="0.2">
      <c r="A27" s="8" t="s">
        <v>5</v>
      </c>
      <c r="B27" s="27">
        <v>13166</v>
      </c>
      <c r="C27" s="27">
        <v>21884</v>
      </c>
      <c r="D27" s="27">
        <v>21718</v>
      </c>
      <c r="E27" s="27">
        <v>17472</v>
      </c>
      <c r="F27" s="27">
        <v>16921</v>
      </c>
      <c r="G27" s="27">
        <v>15822</v>
      </c>
      <c r="H27" s="9" t="s">
        <v>467</v>
      </c>
      <c r="K27" s="45"/>
      <c r="L27" s="248"/>
      <c r="M27" s="89"/>
      <c r="N27" s="89"/>
      <c r="O27" s="89"/>
    </row>
    <row r="28" spans="1:15" ht="12.75" customHeight="1" x14ac:dyDescent="0.2">
      <c r="A28" s="8" t="s">
        <v>4</v>
      </c>
      <c r="B28" s="27">
        <f>B26-B27</f>
        <v>11023</v>
      </c>
      <c r="C28" s="27">
        <f t="shared" ref="C28:G28" si="12">C26-C27</f>
        <v>14857</v>
      </c>
      <c r="D28" s="27">
        <f t="shared" si="12"/>
        <v>14421</v>
      </c>
      <c r="E28" s="27">
        <f t="shared" si="12"/>
        <v>11973</v>
      </c>
      <c r="F28" s="27">
        <f t="shared" si="12"/>
        <v>11704</v>
      </c>
      <c r="G28" s="27">
        <f t="shared" si="12"/>
        <v>10832</v>
      </c>
      <c r="H28" s="9" t="s">
        <v>468</v>
      </c>
      <c r="K28" s="45"/>
      <c r="L28" s="248"/>
      <c r="M28" s="89"/>
      <c r="N28" s="89"/>
      <c r="O28" s="89"/>
    </row>
    <row r="29" spans="1:15" ht="12.75" customHeight="1" x14ac:dyDescent="0.2">
      <c r="A29" s="8" t="s">
        <v>134</v>
      </c>
      <c r="B29" s="46">
        <f>B27/B26</f>
        <v>0.54429699450163294</v>
      </c>
      <c r="C29" s="46">
        <f t="shared" ref="C29" si="13">C27/C26</f>
        <v>0.59562886148988869</v>
      </c>
      <c r="D29" s="46">
        <f>D27/D26</f>
        <v>0.60095741442762662</v>
      </c>
      <c r="E29" s="46">
        <f t="shared" ref="E29:G29" si="14">E27/E26</f>
        <v>0.59337748344370866</v>
      </c>
      <c r="F29" s="46">
        <f t="shared" si="14"/>
        <v>0.59112663755458517</v>
      </c>
      <c r="G29" s="46">
        <f t="shared" si="14"/>
        <v>0.59360696330757112</v>
      </c>
      <c r="H29" s="9" t="s">
        <v>469</v>
      </c>
      <c r="K29" s="45"/>
      <c r="L29" s="48"/>
      <c r="M29" s="89"/>
      <c r="N29" s="89"/>
      <c r="O29" s="89"/>
    </row>
    <row r="30" spans="1:15" ht="13.5" customHeight="1" x14ac:dyDescent="0.2">
      <c r="A30" s="84" t="s">
        <v>424</v>
      </c>
      <c r="B30" s="43">
        <v>1950</v>
      </c>
      <c r="C30" s="43">
        <v>2222</v>
      </c>
      <c r="D30" s="43">
        <v>2410</v>
      </c>
      <c r="E30" s="43">
        <v>2310</v>
      </c>
      <c r="F30" s="43">
        <v>1848</v>
      </c>
      <c r="G30" s="43">
        <v>2077</v>
      </c>
      <c r="H30" s="93" t="s">
        <v>427</v>
      </c>
      <c r="K30" s="311"/>
      <c r="L30" s="147"/>
      <c r="M30" s="89"/>
      <c r="N30" s="89"/>
      <c r="O30" s="89"/>
    </row>
    <row r="31" spans="1:15" ht="12.75" customHeight="1" x14ac:dyDescent="0.2">
      <c r="A31" s="8" t="s">
        <v>5</v>
      </c>
      <c r="B31" s="27">
        <v>684</v>
      </c>
      <c r="C31" s="27">
        <v>879</v>
      </c>
      <c r="D31" s="27">
        <v>1062</v>
      </c>
      <c r="E31" s="27">
        <v>1011</v>
      </c>
      <c r="F31" s="27">
        <v>837</v>
      </c>
      <c r="G31" s="27">
        <v>908</v>
      </c>
      <c r="H31" s="9" t="s">
        <v>467</v>
      </c>
      <c r="K31" s="45"/>
      <c r="L31" s="248"/>
      <c r="M31" s="89"/>
      <c r="N31" s="89"/>
      <c r="O31" s="89"/>
    </row>
    <row r="32" spans="1:15" ht="12.75" customHeight="1" x14ac:dyDescent="0.2">
      <c r="A32" s="8" t="s">
        <v>4</v>
      </c>
      <c r="B32" s="27">
        <f>B30-B31</f>
        <v>1266</v>
      </c>
      <c r="C32" s="27">
        <f t="shared" ref="C32:G32" si="15">C30-C31</f>
        <v>1343</v>
      </c>
      <c r="D32" s="27">
        <f t="shared" si="15"/>
        <v>1348</v>
      </c>
      <c r="E32" s="27">
        <f t="shared" si="15"/>
        <v>1299</v>
      </c>
      <c r="F32" s="27">
        <f t="shared" si="15"/>
        <v>1011</v>
      </c>
      <c r="G32" s="27">
        <f t="shared" si="15"/>
        <v>1169</v>
      </c>
      <c r="H32" s="9" t="s">
        <v>468</v>
      </c>
      <c r="K32" s="45"/>
      <c r="L32" s="248"/>
      <c r="M32" s="89"/>
      <c r="N32" s="89"/>
      <c r="O32" s="89"/>
    </row>
    <row r="33" spans="1:15" ht="12.75" customHeight="1" x14ac:dyDescent="0.2">
      <c r="A33" s="8" t="s">
        <v>134</v>
      </c>
      <c r="B33" s="46">
        <f>B31/B30</f>
        <v>0.35076923076923078</v>
      </c>
      <c r="C33" s="46">
        <f t="shared" ref="C33" si="16">C31/C30</f>
        <v>0.39558955895589559</v>
      </c>
      <c r="D33" s="46">
        <f>D31/D30</f>
        <v>0.44066390041493775</v>
      </c>
      <c r="E33" s="46">
        <f t="shared" ref="E33:G33" si="17">E31/E30</f>
        <v>0.43766233766233764</v>
      </c>
      <c r="F33" s="46">
        <f t="shared" si="17"/>
        <v>0.45292207792207795</v>
      </c>
      <c r="G33" s="46">
        <f t="shared" si="17"/>
        <v>0.43716899374097257</v>
      </c>
      <c r="H33" s="9" t="s">
        <v>469</v>
      </c>
      <c r="K33" s="45"/>
      <c r="L33" s="48"/>
      <c r="M33" s="89"/>
      <c r="N33" s="89"/>
      <c r="O33" s="89"/>
    </row>
    <row r="34" spans="1:15" ht="6.75" customHeight="1" x14ac:dyDescent="0.2">
      <c r="A34" s="45"/>
      <c r="B34" s="48"/>
      <c r="C34" s="48"/>
      <c r="D34" s="48"/>
      <c r="E34" s="48"/>
      <c r="F34" s="48"/>
      <c r="G34" s="48"/>
      <c r="H34" s="21"/>
      <c r="K34" s="89"/>
      <c r="L34" s="89"/>
      <c r="M34" s="89"/>
      <c r="N34" s="89"/>
      <c r="O34" s="89"/>
    </row>
    <row r="35" spans="1:15" ht="22.5" customHeight="1" x14ac:dyDescent="0.2">
      <c r="A35" s="635" t="s">
        <v>1231</v>
      </c>
      <c r="B35" s="635"/>
      <c r="C35" s="635"/>
      <c r="D35" s="635"/>
      <c r="E35" s="634" t="s">
        <v>631</v>
      </c>
      <c r="F35" s="634"/>
      <c r="G35" s="634"/>
      <c r="H35" s="634"/>
      <c r="K35" s="89"/>
      <c r="L35" s="89"/>
      <c r="M35" s="89"/>
      <c r="N35" s="89"/>
      <c r="O35" s="89"/>
    </row>
    <row r="36" spans="1:15" ht="6.75" customHeight="1" x14ac:dyDescent="0.2">
      <c r="A36" s="292"/>
      <c r="B36" s="292"/>
      <c r="C36" s="292"/>
      <c r="D36" s="292"/>
      <c r="E36" s="292"/>
      <c r="F36" s="292"/>
      <c r="G36" s="319"/>
      <c r="H36" s="292"/>
      <c r="K36" s="89"/>
      <c r="L36" s="89"/>
      <c r="M36" s="89"/>
      <c r="N36" s="89"/>
      <c r="O36" s="89"/>
    </row>
    <row r="37" spans="1:15" ht="15" customHeight="1" x14ac:dyDescent="0.2">
      <c r="A37" s="583" t="s">
        <v>1126</v>
      </c>
      <c r="B37" s="583"/>
      <c r="C37" s="583"/>
      <c r="D37" s="583"/>
      <c r="E37" s="583"/>
      <c r="F37" s="583"/>
      <c r="G37" s="583"/>
      <c r="H37" s="583"/>
      <c r="K37" s="89"/>
      <c r="L37" s="89"/>
      <c r="M37" s="89"/>
      <c r="N37" s="89"/>
      <c r="O37" s="89"/>
    </row>
    <row r="38" spans="1:15" ht="15" customHeight="1" x14ac:dyDescent="0.2">
      <c r="A38" s="584" t="s">
        <v>965</v>
      </c>
      <c r="B38" s="584"/>
      <c r="C38" s="584"/>
      <c r="D38" s="584"/>
      <c r="E38" s="584"/>
      <c r="F38" s="584"/>
      <c r="G38" s="584"/>
      <c r="H38" s="584"/>
    </row>
    <row r="39" spans="1:15" ht="15.75" customHeight="1" x14ac:dyDescent="0.2">
      <c r="A39" s="583" t="s">
        <v>642</v>
      </c>
      <c r="B39" s="583"/>
      <c r="C39" s="583"/>
      <c r="D39" s="583"/>
      <c r="E39" s="583" t="s">
        <v>643</v>
      </c>
      <c r="F39" s="583"/>
      <c r="G39" s="583"/>
      <c r="H39" s="583"/>
    </row>
  </sheetData>
  <mergeCells count="8">
    <mergeCell ref="B8:G8"/>
    <mergeCell ref="B21:G21"/>
    <mergeCell ref="A39:D39"/>
    <mergeCell ref="E39:H39"/>
    <mergeCell ref="A37:H37"/>
    <mergeCell ref="A38:H38"/>
    <mergeCell ref="E35:H35"/>
    <mergeCell ref="A35:D35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topLeftCell="A12" zoomScaleNormal="100" workbookViewId="0">
      <selection activeCell="B14" sqref="B14"/>
    </sheetView>
  </sheetViews>
  <sheetFormatPr defaultColWidth="9.140625" defaultRowHeight="12.75" x14ac:dyDescent="0.2"/>
  <cols>
    <col min="1" max="1" width="23" style="2" customWidth="1"/>
    <col min="2" max="7" width="6" style="2" customWidth="1"/>
    <col min="8" max="8" width="27.5703125" style="2" customWidth="1"/>
    <col min="9" max="16384" width="9.140625" style="2"/>
  </cols>
  <sheetData>
    <row r="1" spans="1:10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0" ht="9" customHeight="1" x14ac:dyDescent="0.2">
      <c r="B2" s="1"/>
      <c r="C2" s="1"/>
      <c r="H2" s="3"/>
    </row>
    <row r="3" spans="1:10" ht="15" customHeight="1" x14ac:dyDescent="0.2">
      <c r="A3" s="1" t="s">
        <v>654</v>
      </c>
      <c r="B3" s="1"/>
      <c r="C3" s="1"/>
      <c r="I3" s="57"/>
    </row>
    <row r="4" spans="1:10" ht="15" customHeight="1" x14ac:dyDescent="0.2">
      <c r="A4" s="238" t="s">
        <v>966</v>
      </c>
      <c r="B4" s="11"/>
      <c r="C4" s="11"/>
      <c r="I4" s="57"/>
    </row>
    <row r="5" spans="1:10" ht="15" customHeight="1" x14ac:dyDescent="0.2">
      <c r="A5" s="5" t="s">
        <v>975</v>
      </c>
      <c r="B5" s="5"/>
      <c r="C5" s="5"/>
      <c r="H5" s="6" t="s">
        <v>976</v>
      </c>
    </row>
    <row r="6" spans="1:10" ht="15" customHeight="1" thickBot="1" x14ac:dyDescent="0.25">
      <c r="A6" s="5" t="s">
        <v>798</v>
      </c>
      <c r="B6" s="5"/>
      <c r="C6" s="5"/>
      <c r="H6" s="6" t="s">
        <v>799</v>
      </c>
    </row>
    <row r="7" spans="1:10" ht="25.5" customHeight="1" thickBot="1" x14ac:dyDescent="0.25">
      <c r="A7" s="97" t="s">
        <v>94</v>
      </c>
      <c r="B7" s="95">
        <v>2005</v>
      </c>
      <c r="C7" s="95">
        <v>2010</v>
      </c>
      <c r="D7" s="59">
        <v>2015</v>
      </c>
      <c r="E7" s="59">
        <v>2019</v>
      </c>
      <c r="F7" s="60">
        <v>2020</v>
      </c>
      <c r="G7" s="60">
        <v>2021</v>
      </c>
      <c r="H7" s="98" t="s">
        <v>95</v>
      </c>
      <c r="J7" s="53"/>
    </row>
    <row r="8" spans="1:10" ht="15" customHeight="1" x14ac:dyDescent="0.2">
      <c r="A8" s="89"/>
      <c r="B8" s="590" t="s">
        <v>520</v>
      </c>
      <c r="C8" s="578"/>
      <c r="D8" s="578"/>
      <c r="E8" s="578"/>
      <c r="F8" s="578"/>
      <c r="G8" s="610"/>
      <c r="H8" s="51"/>
      <c r="I8" s="89"/>
      <c r="J8" s="53"/>
    </row>
    <row r="9" spans="1:10" ht="13.5" customHeight="1" x14ac:dyDescent="0.2">
      <c r="A9" s="54" t="s">
        <v>96</v>
      </c>
      <c r="B9" s="239">
        <v>29498</v>
      </c>
      <c r="C9" s="239">
        <v>36757</v>
      </c>
      <c r="D9" s="239">
        <v>27431</v>
      </c>
      <c r="E9" s="239">
        <v>25928</v>
      </c>
      <c r="F9" s="239">
        <v>27344</v>
      </c>
      <c r="G9" s="239">
        <v>28325</v>
      </c>
      <c r="H9" s="31" t="s">
        <v>140</v>
      </c>
      <c r="I9" s="89"/>
      <c r="J9" s="53"/>
    </row>
    <row r="10" spans="1:10" ht="13.5" customHeight="1" x14ac:dyDescent="0.2">
      <c r="A10" s="54" t="s">
        <v>97</v>
      </c>
      <c r="B10" s="239">
        <v>16816</v>
      </c>
      <c r="C10" s="239">
        <v>25050</v>
      </c>
      <c r="D10" s="239">
        <v>21897</v>
      </c>
      <c r="E10" s="239">
        <v>18617</v>
      </c>
      <c r="F10" s="239">
        <v>19365</v>
      </c>
      <c r="G10" s="239">
        <v>19439</v>
      </c>
      <c r="H10" s="31" t="s">
        <v>141</v>
      </c>
      <c r="I10" s="89"/>
      <c r="J10" s="53"/>
    </row>
    <row r="11" spans="1:10" ht="13.5" customHeight="1" x14ac:dyDescent="0.2">
      <c r="A11" s="96" t="s">
        <v>139</v>
      </c>
      <c r="B11" s="239">
        <v>16868</v>
      </c>
      <c r="C11" s="239">
        <v>28346</v>
      </c>
      <c r="D11" s="239">
        <v>21667</v>
      </c>
      <c r="E11" s="239">
        <v>17414</v>
      </c>
      <c r="F11" s="239">
        <v>17622</v>
      </c>
      <c r="G11" s="239">
        <v>17606</v>
      </c>
      <c r="H11" s="559" t="s">
        <v>145</v>
      </c>
      <c r="I11" s="89"/>
      <c r="J11" s="53"/>
    </row>
    <row r="12" spans="1:10" ht="13.5" customHeight="1" x14ac:dyDescent="0.2">
      <c r="A12" s="54" t="s">
        <v>98</v>
      </c>
      <c r="B12" s="239">
        <v>35500</v>
      </c>
      <c r="C12" s="239">
        <v>57038</v>
      </c>
      <c r="D12" s="239">
        <v>39448</v>
      </c>
      <c r="E12" s="239">
        <v>33387</v>
      </c>
      <c r="F12" s="239">
        <v>33988</v>
      </c>
      <c r="G12" s="239">
        <v>35150</v>
      </c>
      <c r="H12" s="31" t="s">
        <v>142</v>
      </c>
      <c r="I12" s="89"/>
      <c r="J12" s="53"/>
    </row>
    <row r="13" spans="1:10" ht="13.5" customHeight="1" x14ac:dyDescent="0.2">
      <c r="A13" s="96" t="s">
        <v>146</v>
      </c>
      <c r="B13" s="239">
        <v>9018</v>
      </c>
      <c r="C13" s="239">
        <v>12582</v>
      </c>
      <c r="D13" s="239">
        <v>11955</v>
      </c>
      <c r="E13" s="239">
        <v>11492</v>
      </c>
      <c r="F13" s="239">
        <v>12559</v>
      </c>
      <c r="G13" s="239">
        <v>13195</v>
      </c>
      <c r="H13" s="559" t="s">
        <v>147</v>
      </c>
      <c r="I13" s="89"/>
      <c r="J13" s="53"/>
    </row>
    <row r="14" spans="1:10" ht="13.5" customHeight="1" x14ac:dyDescent="0.2">
      <c r="A14" s="96" t="s">
        <v>428</v>
      </c>
      <c r="B14" s="239">
        <v>2031</v>
      </c>
      <c r="C14" s="239">
        <v>2959</v>
      </c>
      <c r="D14" s="239">
        <v>3094</v>
      </c>
      <c r="E14" s="239">
        <v>3377</v>
      </c>
      <c r="F14" s="239">
        <v>3707</v>
      </c>
      <c r="G14" s="239">
        <v>3887</v>
      </c>
      <c r="H14" s="559" t="s">
        <v>428</v>
      </c>
      <c r="I14" s="89"/>
      <c r="J14" s="53"/>
    </row>
    <row r="15" spans="1:10" ht="13.5" customHeight="1" x14ac:dyDescent="0.2">
      <c r="A15" s="96" t="s">
        <v>99</v>
      </c>
      <c r="B15" s="239">
        <v>14561</v>
      </c>
      <c r="C15" s="239">
        <v>19077</v>
      </c>
      <c r="D15" s="239">
        <v>17271</v>
      </c>
      <c r="E15" s="239">
        <v>13459</v>
      </c>
      <c r="F15" s="239">
        <v>12085</v>
      </c>
      <c r="G15" s="239">
        <v>11052</v>
      </c>
      <c r="H15" s="559" t="s">
        <v>148</v>
      </c>
      <c r="I15" s="89"/>
      <c r="J15" s="53"/>
    </row>
    <row r="16" spans="1:10" ht="13.5" customHeight="1" x14ac:dyDescent="0.2">
      <c r="A16" s="96" t="s">
        <v>180</v>
      </c>
      <c r="B16" s="239">
        <v>6243</v>
      </c>
      <c r="C16" s="239">
        <v>8203</v>
      </c>
      <c r="D16" s="239">
        <v>7628</v>
      </c>
      <c r="E16" s="239">
        <v>6996</v>
      </c>
      <c r="F16" s="239">
        <v>7307</v>
      </c>
      <c r="G16" s="239">
        <v>7067</v>
      </c>
      <c r="H16" s="559" t="s">
        <v>149</v>
      </c>
      <c r="I16" s="89"/>
      <c r="J16" s="53"/>
    </row>
    <row r="17" spans="1:10" ht="13.5" customHeight="1" x14ac:dyDescent="0.2">
      <c r="A17" s="54" t="s">
        <v>116</v>
      </c>
      <c r="B17" s="239">
        <v>18740</v>
      </c>
      <c r="C17" s="239">
        <v>26144</v>
      </c>
      <c r="D17" s="239">
        <v>26294</v>
      </c>
      <c r="E17" s="239">
        <v>26135</v>
      </c>
      <c r="F17" s="239">
        <v>27604</v>
      </c>
      <c r="G17" s="239">
        <v>28922</v>
      </c>
      <c r="H17" s="31" t="s">
        <v>143</v>
      </c>
      <c r="I17" s="89"/>
      <c r="J17" s="53"/>
    </row>
    <row r="18" spans="1:10" ht="13.5" customHeight="1" x14ac:dyDescent="0.2">
      <c r="A18" s="54" t="s">
        <v>100</v>
      </c>
      <c r="B18" s="239">
        <v>4671</v>
      </c>
      <c r="C18" s="239">
        <v>10151</v>
      </c>
      <c r="D18" s="239">
        <v>8503</v>
      </c>
      <c r="E18" s="239">
        <v>6403</v>
      </c>
      <c r="F18" s="239">
        <v>6976</v>
      </c>
      <c r="G18" s="239">
        <v>7132</v>
      </c>
      <c r="H18" s="31" t="s">
        <v>144</v>
      </c>
      <c r="I18" s="89"/>
      <c r="J18" s="53"/>
    </row>
    <row r="19" spans="1:10" ht="15.75" customHeight="1" x14ac:dyDescent="0.2">
      <c r="A19" s="89"/>
      <c r="B19" s="619" t="s">
        <v>521</v>
      </c>
      <c r="C19" s="586"/>
      <c r="D19" s="586"/>
      <c r="E19" s="586"/>
      <c r="F19" s="586"/>
      <c r="G19" s="587"/>
      <c r="H19" s="323"/>
      <c r="I19" s="89"/>
      <c r="J19" s="53"/>
    </row>
    <row r="20" spans="1:10" ht="13.5" customHeight="1" x14ac:dyDescent="0.2">
      <c r="A20" s="54" t="s">
        <v>96</v>
      </c>
      <c r="B20" s="239">
        <v>9616</v>
      </c>
      <c r="C20" s="239">
        <v>9370</v>
      </c>
      <c r="D20" s="239">
        <v>6333</v>
      </c>
      <c r="E20" s="239">
        <v>6488</v>
      </c>
      <c r="F20" s="239">
        <v>7369</v>
      </c>
      <c r="G20" s="239">
        <v>8080</v>
      </c>
      <c r="H20" s="31" t="s">
        <v>140</v>
      </c>
      <c r="I20" s="89"/>
      <c r="J20" s="53"/>
    </row>
    <row r="21" spans="1:10" ht="13.5" customHeight="1" x14ac:dyDescent="0.2">
      <c r="A21" s="54" t="s">
        <v>97</v>
      </c>
      <c r="B21" s="239">
        <v>8955</v>
      </c>
      <c r="C21" s="239">
        <v>12096</v>
      </c>
      <c r="D21" s="239">
        <v>10904</v>
      </c>
      <c r="E21" s="239">
        <v>94189</v>
      </c>
      <c r="F21" s="239">
        <v>9976</v>
      </c>
      <c r="G21" s="239">
        <v>10004</v>
      </c>
      <c r="H21" s="31" t="s">
        <v>141</v>
      </c>
      <c r="I21" s="89"/>
      <c r="J21" s="53"/>
    </row>
    <row r="22" spans="1:10" ht="13.5" customHeight="1" x14ac:dyDescent="0.2">
      <c r="A22" s="96" t="s">
        <v>139</v>
      </c>
      <c r="B22" s="239">
        <v>9970</v>
      </c>
      <c r="C22" s="239">
        <v>15607</v>
      </c>
      <c r="D22" s="239">
        <v>12548</v>
      </c>
      <c r="E22" s="239">
        <v>10654</v>
      </c>
      <c r="F22" s="239">
        <v>10943</v>
      </c>
      <c r="G22" s="239">
        <v>10793</v>
      </c>
      <c r="H22" s="559" t="s">
        <v>145</v>
      </c>
      <c r="I22" s="89"/>
      <c r="J22" s="53"/>
    </row>
    <row r="23" spans="1:10" ht="13.5" customHeight="1" x14ac:dyDescent="0.2">
      <c r="A23" s="54" t="s">
        <v>98</v>
      </c>
      <c r="B23" s="239">
        <v>24146</v>
      </c>
      <c r="C23" s="239">
        <v>36182</v>
      </c>
      <c r="D23" s="239">
        <v>27909</v>
      </c>
      <c r="E23" s="239">
        <v>25503</v>
      </c>
      <c r="F23" s="239">
        <v>26693</v>
      </c>
      <c r="G23" s="239">
        <v>27545</v>
      </c>
      <c r="H23" s="31" t="s">
        <v>142</v>
      </c>
      <c r="I23" s="89"/>
      <c r="J23" s="53"/>
    </row>
    <row r="24" spans="1:10" ht="13.5" customHeight="1" x14ac:dyDescent="0.2">
      <c r="A24" s="96" t="s">
        <v>146</v>
      </c>
      <c r="B24" s="239">
        <v>7875</v>
      </c>
      <c r="C24" s="239">
        <v>9219</v>
      </c>
      <c r="D24" s="239">
        <v>8495</v>
      </c>
      <c r="E24" s="239">
        <v>8146</v>
      </c>
      <c r="F24" s="239">
        <v>9169</v>
      </c>
      <c r="G24" s="239">
        <v>9806</v>
      </c>
      <c r="H24" s="559" t="s">
        <v>147</v>
      </c>
      <c r="I24" s="89"/>
      <c r="J24" s="53"/>
    </row>
    <row r="25" spans="1:10" ht="13.5" customHeight="1" x14ac:dyDescent="0.2">
      <c r="A25" s="96" t="s">
        <v>428</v>
      </c>
      <c r="B25" s="239">
        <v>14914</v>
      </c>
      <c r="C25" s="239">
        <v>22750</v>
      </c>
      <c r="D25" s="239">
        <v>18386</v>
      </c>
      <c r="E25" s="239">
        <v>16991</v>
      </c>
      <c r="F25" s="239">
        <v>17940</v>
      </c>
      <c r="G25" s="239">
        <v>18555</v>
      </c>
      <c r="H25" s="559" t="s">
        <v>428</v>
      </c>
      <c r="I25" s="89"/>
      <c r="J25" s="53"/>
    </row>
    <row r="26" spans="1:10" ht="13.5" customHeight="1" x14ac:dyDescent="0.2">
      <c r="A26" s="96" t="s">
        <v>99</v>
      </c>
      <c r="B26" s="239">
        <v>45636</v>
      </c>
      <c r="C26" s="239">
        <v>45679</v>
      </c>
      <c r="D26" s="239">
        <v>36860</v>
      </c>
      <c r="E26" s="239">
        <v>29455</v>
      </c>
      <c r="F26" s="239">
        <v>28623</v>
      </c>
      <c r="G26" s="239">
        <v>27491</v>
      </c>
      <c r="H26" s="559" t="s">
        <v>148</v>
      </c>
      <c r="I26" s="89"/>
      <c r="J26" s="53"/>
    </row>
    <row r="27" spans="1:10" ht="13.5" customHeight="1" x14ac:dyDescent="0.2">
      <c r="A27" s="96" t="s">
        <v>180</v>
      </c>
      <c r="B27" s="239">
        <v>4710</v>
      </c>
      <c r="C27" s="239">
        <v>5650</v>
      </c>
      <c r="D27" s="239">
        <v>4667</v>
      </c>
      <c r="E27" s="239">
        <v>4263</v>
      </c>
      <c r="F27" s="239">
        <v>4432</v>
      </c>
      <c r="G27" s="239">
        <v>4301</v>
      </c>
      <c r="H27" s="559" t="s">
        <v>149</v>
      </c>
      <c r="I27" s="89"/>
      <c r="J27" s="53"/>
    </row>
    <row r="28" spans="1:10" ht="13.5" customHeight="1" x14ac:dyDescent="0.2">
      <c r="A28" s="54" t="s">
        <v>116</v>
      </c>
      <c r="B28" s="239">
        <v>7189</v>
      </c>
      <c r="C28" s="239">
        <v>9074</v>
      </c>
      <c r="D28" s="239">
        <v>9461</v>
      </c>
      <c r="E28" s="239">
        <v>9689</v>
      </c>
      <c r="F28" s="239">
        <v>10095</v>
      </c>
      <c r="G28" s="239">
        <v>10471</v>
      </c>
      <c r="H28" s="31" t="s">
        <v>143</v>
      </c>
      <c r="I28" s="89"/>
      <c r="J28" s="53"/>
    </row>
    <row r="29" spans="1:10" ht="13.5" customHeight="1" x14ac:dyDescent="0.2">
      <c r="A29" s="54" t="s">
        <v>100</v>
      </c>
      <c r="B29" s="239">
        <v>8261</v>
      </c>
      <c r="C29" s="239">
        <v>11849</v>
      </c>
      <c r="D29" s="239">
        <v>10436</v>
      </c>
      <c r="E29" s="239">
        <v>8389</v>
      </c>
      <c r="F29" s="239">
        <v>9430</v>
      </c>
      <c r="G29" s="239">
        <v>9439</v>
      </c>
      <c r="H29" s="31" t="s">
        <v>144</v>
      </c>
      <c r="I29" s="89"/>
      <c r="J29" s="53"/>
    </row>
    <row r="30" spans="1:10" ht="6.75" customHeight="1" x14ac:dyDescent="0.2">
      <c r="A30" s="113"/>
      <c r="B30" s="253"/>
      <c r="C30" s="253"/>
      <c r="D30" s="253"/>
      <c r="E30" s="253"/>
      <c r="F30" s="253"/>
      <c r="G30" s="253"/>
      <c r="H30" s="21"/>
      <c r="I30" s="89"/>
      <c r="J30" s="53"/>
    </row>
    <row r="31" spans="1:10" ht="22.5" customHeight="1" x14ac:dyDescent="0.2">
      <c r="A31" s="636" t="s">
        <v>1232</v>
      </c>
      <c r="B31" s="636"/>
      <c r="C31" s="636"/>
      <c r="D31" s="636"/>
      <c r="E31" s="637" t="s">
        <v>644</v>
      </c>
      <c r="F31" s="637"/>
      <c r="G31" s="637"/>
      <c r="H31" s="637"/>
      <c r="I31" s="89"/>
      <c r="J31" s="53"/>
    </row>
    <row r="32" spans="1:10" ht="7.5" customHeight="1" x14ac:dyDescent="0.2">
      <c r="B32" s="149"/>
      <c r="C32" s="149"/>
      <c r="D32" s="149"/>
      <c r="E32" s="149"/>
      <c r="F32" s="149"/>
      <c r="G32" s="149"/>
      <c r="H32" s="21"/>
      <c r="J32" s="53"/>
    </row>
    <row r="33" spans="1:10" ht="15" customHeight="1" x14ac:dyDescent="0.2">
      <c r="A33" s="583" t="s">
        <v>1127</v>
      </c>
      <c r="B33" s="583"/>
      <c r="C33" s="583"/>
      <c r="D33" s="583"/>
      <c r="E33" s="583"/>
      <c r="F33" s="583"/>
      <c r="G33" s="583"/>
      <c r="H33" s="583"/>
      <c r="I33" s="57"/>
      <c r="J33" s="89"/>
    </row>
    <row r="34" spans="1:10" ht="15" customHeight="1" x14ac:dyDescent="0.2">
      <c r="A34" s="584" t="s">
        <v>1008</v>
      </c>
      <c r="B34" s="584"/>
      <c r="C34" s="584"/>
      <c r="D34" s="584"/>
      <c r="E34" s="584"/>
      <c r="F34" s="584"/>
      <c r="G34" s="584"/>
      <c r="H34" s="584"/>
    </row>
    <row r="54" spans="1:8" x14ac:dyDescent="0.2">
      <c r="A54" s="5" t="s">
        <v>935</v>
      </c>
      <c r="H54" s="301" t="s">
        <v>936</v>
      </c>
    </row>
  </sheetData>
  <mergeCells count="6">
    <mergeCell ref="A34:H34"/>
    <mergeCell ref="A31:D31"/>
    <mergeCell ref="E31:H31"/>
    <mergeCell ref="A33:H33"/>
    <mergeCell ref="B8:G8"/>
    <mergeCell ref="B19:G19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/>
  </sheetViews>
  <sheetFormatPr defaultColWidth="9.140625" defaultRowHeight="12.75" x14ac:dyDescent="0.2"/>
  <cols>
    <col min="1" max="1" width="23.5703125" style="2" customWidth="1"/>
    <col min="2" max="7" width="6.7109375" style="2" customWidth="1"/>
    <col min="8" max="8" width="25" style="2" customWidth="1"/>
    <col min="9" max="16384" width="9.140625" style="2"/>
  </cols>
  <sheetData>
    <row r="1" spans="1:10" ht="15" customHeight="1" x14ac:dyDescent="0.2">
      <c r="A1" s="1" t="s">
        <v>6</v>
      </c>
      <c r="B1" s="1"/>
      <c r="C1" s="1"/>
      <c r="H1" s="3" t="s">
        <v>0</v>
      </c>
      <c r="J1" s="567" t="s">
        <v>910</v>
      </c>
    </row>
    <row r="2" spans="1:10" ht="9" customHeight="1" x14ac:dyDescent="0.2">
      <c r="B2" s="1"/>
      <c r="C2" s="1"/>
      <c r="H2" s="3"/>
    </row>
    <row r="3" spans="1:10" ht="15" customHeight="1" x14ac:dyDescent="0.2">
      <c r="A3" s="1" t="s">
        <v>937</v>
      </c>
      <c r="B3" s="1"/>
      <c r="C3" s="1"/>
    </row>
    <row r="4" spans="1:10" ht="15" customHeight="1" x14ac:dyDescent="0.2">
      <c r="A4" s="238" t="s">
        <v>969</v>
      </c>
      <c r="B4" s="11"/>
      <c r="C4" s="11"/>
    </row>
    <row r="5" spans="1:10" ht="15" customHeight="1" x14ac:dyDescent="0.2">
      <c r="A5" s="5" t="s">
        <v>975</v>
      </c>
      <c r="B5" s="5"/>
      <c r="C5" s="5"/>
      <c r="H5" s="6" t="s">
        <v>976</v>
      </c>
    </row>
    <row r="6" spans="1:10" ht="15" customHeight="1" thickBot="1" x14ac:dyDescent="0.25">
      <c r="A6" s="5" t="s">
        <v>798</v>
      </c>
      <c r="B6" s="5"/>
      <c r="C6" s="5"/>
      <c r="H6" s="6" t="s">
        <v>799</v>
      </c>
    </row>
    <row r="7" spans="1:10" ht="24.75" customHeight="1" thickBot="1" x14ac:dyDescent="0.25">
      <c r="A7" s="97" t="s">
        <v>94</v>
      </c>
      <c r="B7" s="95">
        <v>2005</v>
      </c>
      <c r="C7" s="95">
        <v>2010</v>
      </c>
      <c r="D7" s="59">
        <v>2015</v>
      </c>
      <c r="E7" s="59">
        <v>2019</v>
      </c>
      <c r="F7" s="60">
        <v>2020</v>
      </c>
      <c r="G7" s="60">
        <v>2021</v>
      </c>
      <c r="H7" s="98" t="s">
        <v>95</v>
      </c>
      <c r="I7" s="89"/>
    </row>
    <row r="8" spans="1:10" ht="15" customHeight="1" x14ac:dyDescent="0.2">
      <c r="A8" s="89"/>
      <c r="B8" s="590" t="s">
        <v>520</v>
      </c>
      <c r="C8" s="578"/>
      <c r="D8" s="578"/>
      <c r="E8" s="578"/>
      <c r="F8" s="578"/>
      <c r="G8" s="610"/>
      <c r="H8" s="51"/>
      <c r="I8" s="89"/>
    </row>
    <row r="9" spans="1:10" ht="13.5" customHeight="1" x14ac:dyDescent="0.2">
      <c r="A9" s="54" t="s">
        <v>96</v>
      </c>
      <c r="B9" s="239">
        <v>4920</v>
      </c>
      <c r="C9" s="239">
        <v>10028</v>
      </c>
      <c r="D9" s="239">
        <v>8172</v>
      </c>
      <c r="E9" s="239">
        <v>6021</v>
      </c>
      <c r="F9" s="239">
        <v>6026</v>
      </c>
      <c r="G9" s="239">
        <v>5873</v>
      </c>
      <c r="H9" s="256" t="s">
        <v>140</v>
      </c>
      <c r="I9" s="89"/>
    </row>
    <row r="10" spans="1:10" ht="13.5" customHeight="1" x14ac:dyDescent="0.2">
      <c r="A10" s="54" t="s">
        <v>97</v>
      </c>
      <c r="B10" s="239">
        <v>2527</v>
      </c>
      <c r="C10" s="239">
        <v>4809</v>
      </c>
      <c r="D10" s="239">
        <v>4889</v>
      </c>
      <c r="E10" s="239">
        <v>3971</v>
      </c>
      <c r="F10" s="239">
        <v>3723</v>
      </c>
      <c r="G10" s="239">
        <v>3769</v>
      </c>
      <c r="H10" s="256" t="s">
        <v>141</v>
      </c>
      <c r="I10" s="89"/>
    </row>
    <row r="11" spans="1:10" ht="13.5" customHeight="1" x14ac:dyDescent="0.2">
      <c r="A11" s="96" t="s">
        <v>139</v>
      </c>
      <c r="B11" s="239">
        <v>2877</v>
      </c>
      <c r="C11" s="239">
        <v>6771</v>
      </c>
      <c r="D11" s="239">
        <v>7144</v>
      </c>
      <c r="E11" s="239">
        <v>4970</v>
      </c>
      <c r="F11" s="239">
        <v>4676</v>
      </c>
      <c r="G11" s="239">
        <v>4481</v>
      </c>
      <c r="H11" s="256" t="s">
        <v>145</v>
      </c>
      <c r="I11" s="89"/>
    </row>
    <row r="12" spans="1:10" ht="13.5" customHeight="1" x14ac:dyDescent="0.2">
      <c r="A12" s="54" t="s">
        <v>98</v>
      </c>
      <c r="B12" s="239">
        <v>6399</v>
      </c>
      <c r="C12" s="239">
        <v>14906</v>
      </c>
      <c r="D12" s="239">
        <v>12002</v>
      </c>
      <c r="E12" s="239">
        <v>8169</v>
      </c>
      <c r="F12" s="239">
        <v>8034</v>
      </c>
      <c r="G12" s="239">
        <v>7442</v>
      </c>
      <c r="H12" s="256" t="s">
        <v>142</v>
      </c>
      <c r="I12" s="89"/>
    </row>
    <row r="13" spans="1:10" ht="13.5" customHeight="1" x14ac:dyDescent="0.2">
      <c r="A13" s="96" t="s">
        <v>146</v>
      </c>
      <c r="B13" s="239">
        <v>1307</v>
      </c>
      <c r="C13" s="239">
        <v>2562</v>
      </c>
      <c r="D13" s="239">
        <v>2543</v>
      </c>
      <c r="E13" s="239">
        <v>2345</v>
      </c>
      <c r="F13" s="239">
        <v>2320</v>
      </c>
      <c r="G13" s="239">
        <v>2274</v>
      </c>
      <c r="H13" s="256" t="s">
        <v>147</v>
      </c>
      <c r="I13" s="89"/>
    </row>
    <row r="14" spans="1:10" ht="13.5" customHeight="1" x14ac:dyDescent="0.2">
      <c r="A14" s="96" t="s">
        <v>428</v>
      </c>
      <c r="B14" s="239">
        <v>249</v>
      </c>
      <c r="C14" s="239">
        <v>482</v>
      </c>
      <c r="D14" s="239">
        <v>665</v>
      </c>
      <c r="E14" s="239">
        <v>651</v>
      </c>
      <c r="F14" s="239">
        <v>690</v>
      </c>
      <c r="G14" s="239">
        <v>710</v>
      </c>
      <c r="H14" s="256" t="s">
        <v>428</v>
      </c>
      <c r="I14" s="89"/>
    </row>
    <row r="15" spans="1:10" ht="13.5" customHeight="1" x14ac:dyDescent="0.2">
      <c r="A15" s="96" t="s">
        <v>99</v>
      </c>
      <c r="B15" s="239">
        <v>1795</v>
      </c>
      <c r="C15" s="239">
        <v>4209</v>
      </c>
      <c r="D15" s="239">
        <v>4517</v>
      </c>
      <c r="E15" s="239">
        <v>3772</v>
      </c>
      <c r="F15" s="239">
        <v>3569</v>
      </c>
      <c r="G15" s="239">
        <v>3219</v>
      </c>
      <c r="H15" s="256" t="s">
        <v>1217</v>
      </c>
      <c r="I15" s="89"/>
    </row>
    <row r="16" spans="1:10" ht="13.5" customHeight="1" x14ac:dyDescent="0.2">
      <c r="A16" s="96" t="s">
        <v>180</v>
      </c>
      <c r="B16" s="239">
        <v>970</v>
      </c>
      <c r="C16" s="239">
        <v>1723</v>
      </c>
      <c r="D16" s="239">
        <v>1795</v>
      </c>
      <c r="E16" s="239">
        <v>1597</v>
      </c>
      <c r="F16" s="239">
        <v>1564</v>
      </c>
      <c r="G16" s="239">
        <v>1390</v>
      </c>
      <c r="H16" s="256" t="s">
        <v>149</v>
      </c>
      <c r="I16" s="89"/>
    </row>
    <row r="17" spans="1:9" ht="13.5" customHeight="1" x14ac:dyDescent="0.2">
      <c r="A17" s="54" t="s">
        <v>116</v>
      </c>
      <c r="B17" s="239">
        <v>2957</v>
      </c>
      <c r="C17" s="239">
        <v>5194</v>
      </c>
      <c r="D17" s="239">
        <v>5550</v>
      </c>
      <c r="E17" s="239">
        <v>5162</v>
      </c>
      <c r="F17" s="239">
        <v>5209</v>
      </c>
      <c r="G17" s="239">
        <v>5184</v>
      </c>
      <c r="H17" s="256" t="s">
        <v>143</v>
      </c>
      <c r="I17" s="89"/>
    </row>
    <row r="18" spans="1:9" ht="13.5" customHeight="1" x14ac:dyDescent="0.2">
      <c r="A18" s="54" t="s">
        <v>100</v>
      </c>
      <c r="B18" s="239">
        <v>620</v>
      </c>
      <c r="C18" s="239">
        <v>2396</v>
      </c>
      <c r="D18" s="239">
        <v>2407</v>
      </c>
      <c r="E18" s="239">
        <v>1812</v>
      </c>
      <c r="F18" s="239">
        <v>1679</v>
      </c>
      <c r="G18" s="239">
        <v>1646</v>
      </c>
      <c r="H18" s="256" t="s">
        <v>144</v>
      </c>
      <c r="I18" s="89"/>
    </row>
    <row r="19" spans="1:9" ht="15" customHeight="1" x14ac:dyDescent="0.2">
      <c r="A19" s="89"/>
      <c r="B19" s="619" t="s">
        <v>521</v>
      </c>
      <c r="C19" s="586"/>
      <c r="D19" s="586"/>
      <c r="E19" s="586"/>
      <c r="F19" s="586"/>
      <c r="G19" s="587"/>
      <c r="H19" s="51"/>
      <c r="I19" s="89"/>
    </row>
    <row r="20" spans="1:9" ht="13.5" customHeight="1" x14ac:dyDescent="0.2">
      <c r="A20" s="54" t="s">
        <v>96</v>
      </c>
      <c r="B20" s="239">
        <v>1660</v>
      </c>
      <c r="C20" s="239">
        <v>2627</v>
      </c>
      <c r="D20" s="239">
        <v>1696</v>
      </c>
      <c r="E20" s="239">
        <v>1182</v>
      </c>
      <c r="F20" s="239">
        <v>1243</v>
      </c>
      <c r="G20" s="239">
        <v>1181</v>
      </c>
      <c r="H20" s="256" t="s">
        <v>140</v>
      </c>
      <c r="I20" s="89"/>
    </row>
    <row r="21" spans="1:9" ht="13.5" customHeight="1" x14ac:dyDescent="0.2">
      <c r="A21" s="54" t="s">
        <v>97</v>
      </c>
      <c r="B21" s="239">
        <v>1282</v>
      </c>
      <c r="C21" s="239">
        <v>1894</v>
      </c>
      <c r="D21" s="239">
        <v>2005</v>
      </c>
      <c r="E21" s="239">
        <v>1758</v>
      </c>
      <c r="F21" s="239">
        <v>1741</v>
      </c>
      <c r="G21" s="239">
        <v>1587</v>
      </c>
      <c r="H21" s="256" t="s">
        <v>141</v>
      </c>
      <c r="I21" s="89"/>
    </row>
    <row r="22" spans="1:9" ht="13.5" customHeight="1" x14ac:dyDescent="0.2">
      <c r="A22" s="96" t="s">
        <v>139</v>
      </c>
      <c r="B22" s="239">
        <v>1519</v>
      </c>
      <c r="C22" s="239">
        <v>3267</v>
      </c>
      <c r="D22" s="239">
        <v>3216</v>
      </c>
      <c r="E22" s="239">
        <v>2482</v>
      </c>
      <c r="F22" s="239">
        <v>2432</v>
      </c>
      <c r="G22" s="239">
        <v>2425</v>
      </c>
      <c r="H22" s="256" t="s">
        <v>145</v>
      </c>
      <c r="I22" s="89"/>
    </row>
    <row r="23" spans="1:9" ht="13.5" customHeight="1" x14ac:dyDescent="0.2">
      <c r="A23" s="54" t="s">
        <v>98</v>
      </c>
      <c r="B23" s="239">
        <v>4150</v>
      </c>
      <c r="C23" s="239">
        <v>7711</v>
      </c>
      <c r="D23" s="239">
        <v>6786</v>
      </c>
      <c r="E23" s="239">
        <v>4838</v>
      </c>
      <c r="F23" s="239">
        <v>4717</v>
      </c>
      <c r="G23" s="239">
        <v>4624</v>
      </c>
      <c r="H23" s="256" t="s">
        <v>142</v>
      </c>
      <c r="I23" s="89"/>
    </row>
    <row r="24" spans="1:9" ht="13.5" customHeight="1" x14ac:dyDescent="0.2">
      <c r="A24" s="96" t="s">
        <v>146</v>
      </c>
      <c r="B24" s="239">
        <v>1081</v>
      </c>
      <c r="C24" s="239">
        <v>1720</v>
      </c>
      <c r="D24" s="239">
        <v>1559</v>
      </c>
      <c r="E24" s="239">
        <v>1475</v>
      </c>
      <c r="F24" s="239">
        <v>1419</v>
      </c>
      <c r="G24" s="239">
        <v>1462</v>
      </c>
      <c r="H24" s="256" t="s">
        <v>147</v>
      </c>
      <c r="I24" s="89"/>
    </row>
    <row r="25" spans="1:9" ht="13.5" customHeight="1" x14ac:dyDescent="0.2">
      <c r="A25" s="96" t="s">
        <v>428</v>
      </c>
      <c r="B25" s="239">
        <v>1720</v>
      </c>
      <c r="C25" s="239">
        <v>3855</v>
      </c>
      <c r="D25" s="239">
        <v>3814</v>
      </c>
      <c r="E25" s="239">
        <v>2955</v>
      </c>
      <c r="F25" s="239">
        <v>2983</v>
      </c>
      <c r="G25" s="239">
        <v>3091</v>
      </c>
      <c r="H25" s="256" t="s">
        <v>428</v>
      </c>
      <c r="I25" s="89"/>
    </row>
    <row r="26" spans="1:9" ht="13.5" customHeight="1" x14ac:dyDescent="0.2">
      <c r="A26" s="96" t="s">
        <v>99</v>
      </c>
      <c r="B26" s="239">
        <v>5802</v>
      </c>
      <c r="C26" s="239">
        <v>9685</v>
      </c>
      <c r="D26" s="239">
        <v>8899</v>
      </c>
      <c r="E26" s="239">
        <v>7021</v>
      </c>
      <c r="F26" s="239">
        <v>6819</v>
      </c>
      <c r="G26" s="239">
        <v>6132</v>
      </c>
      <c r="H26" s="256" t="s">
        <v>1217</v>
      </c>
      <c r="I26" s="89"/>
    </row>
    <row r="27" spans="1:9" ht="13.5" customHeight="1" x14ac:dyDescent="0.2">
      <c r="A27" s="96" t="s">
        <v>180</v>
      </c>
      <c r="B27" s="239">
        <v>733</v>
      </c>
      <c r="C27" s="239">
        <v>1068</v>
      </c>
      <c r="D27" s="239">
        <v>1034</v>
      </c>
      <c r="E27" s="239">
        <v>929</v>
      </c>
      <c r="F27" s="239">
        <v>872</v>
      </c>
      <c r="G27" s="239">
        <v>811</v>
      </c>
      <c r="H27" s="256" t="s">
        <v>149</v>
      </c>
      <c r="I27" s="89"/>
    </row>
    <row r="28" spans="1:9" ht="13.5" customHeight="1" x14ac:dyDescent="0.2">
      <c r="A28" s="54" t="s">
        <v>116</v>
      </c>
      <c r="B28" s="239">
        <v>972</v>
      </c>
      <c r="C28" s="239">
        <v>1330</v>
      </c>
      <c r="D28" s="239">
        <v>1315</v>
      </c>
      <c r="E28" s="239">
        <v>1363</v>
      </c>
      <c r="F28" s="239">
        <v>1497</v>
      </c>
      <c r="G28" s="239">
        <v>1516</v>
      </c>
      <c r="H28" s="256" t="s">
        <v>143</v>
      </c>
      <c r="I28" s="89"/>
    </row>
    <row r="29" spans="1:9" ht="13.5" customHeight="1" x14ac:dyDescent="0.2">
      <c r="A29" s="54" t="s">
        <v>100</v>
      </c>
      <c r="B29" s="239">
        <v>948</v>
      </c>
      <c r="C29" s="239">
        <v>2133</v>
      </c>
      <c r="D29" s="239">
        <v>2217</v>
      </c>
      <c r="E29" s="239">
        <v>1877</v>
      </c>
      <c r="F29" s="239">
        <v>1821</v>
      </c>
      <c r="G29" s="239">
        <v>1797</v>
      </c>
      <c r="H29" s="256" t="s">
        <v>144</v>
      </c>
      <c r="I29" s="89"/>
    </row>
    <row r="30" spans="1:9" ht="6.75" customHeight="1" x14ac:dyDescent="0.2">
      <c r="A30" s="113"/>
      <c r="B30" s="253"/>
      <c r="C30" s="253"/>
      <c r="D30" s="253"/>
      <c r="E30" s="253"/>
      <c r="F30" s="253"/>
      <c r="G30" s="253"/>
      <c r="H30" s="21"/>
      <c r="I30" s="89"/>
    </row>
    <row r="31" spans="1:9" ht="22.5" customHeight="1" x14ac:dyDescent="0.2">
      <c r="A31" s="632" t="s">
        <v>1216</v>
      </c>
      <c r="B31" s="632"/>
      <c r="C31" s="632"/>
      <c r="D31" s="632"/>
      <c r="E31" s="633" t="s">
        <v>1215</v>
      </c>
      <c r="F31" s="633"/>
      <c r="G31" s="633"/>
      <c r="H31" s="633"/>
      <c r="I31" s="89"/>
    </row>
    <row r="32" spans="1:9" ht="6.75" customHeight="1" x14ac:dyDescent="0.2">
      <c r="A32" s="19"/>
      <c r="B32" s="48"/>
      <c r="C32" s="48"/>
      <c r="D32" s="48"/>
      <c r="E32" s="48"/>
      <c r="F32" s="48"/>
      <c r="G32" s="48"/>
      <c r="H32" s="45"/>
      <c r="I32" s="89"/>
    </row>
    <row r="33" spans="1:9" x14ac:dyDescent="0.2">
      <c r="A33" s="583" t="s">
        <v>1128</v>
      </c>
      <c r="B33" s="583"/>
      <c r="C33" s="583"/>
      <c r="D33" s="583"/>
      <c r="E33" s="583"/>
      <c r="F33" s="583"/>
      <c r="G33" s="583"/>
      <c r="H33" s="583"/>
      <c r="I33" s="89"/>
    </row>
    <row r="34" spans="1:9" x14ac:dyDescent="0.2">
      <c r="A34" s="584" t="s">
        <v>1010</v>
      </c>
      <c r="B34" s="584"/>
      <c r="C34" s="584"/>
      <c r="D34" s="584"/>
      <c r="E34" s="584"/>
      <c r="F34" s="584"/>
      <c r="G34" s="584"/>
      <c r="H34" s="584"/>
    </row>
    <row r="56" spans="1:8" x14ac:dyDescent="0.2">
      <c r="A56" s="5" t="s">
        <v>935</v>
      </c>
      <c r="H56" s="301" t="s">
        <v>936</v>
      </c>
    </row>
  </sheetData>
  <mergeCells count="6">
    <mergeCell ref="A34:H34"/>
    <mergeCell ref="A31:D31"/>
    <mergeCell ref="A33:H33"/>
    <mergeCell ref="B8:G8"/>
    <mergeCell ref="B19:G19"/>
    <mergeCell ref="E31:H31"/>
  </mergeCells>
  <hyperlinks>
    <hyperlink ref="J1" location="obsah!A1" display="Obsah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zoomScaleNormal="100" workbookViewId="0">
      <selection activeCell="J1" sqref="J1"/>
    </sheetView>
  </sheetViews>
  <sheetFormatPr defaultColWidth="9.140625" defaultRowHeight="12.75" x14ac:dyDescent="0.2"/>
  <cols>
    <col min="1" max="1" width="21.7109375" style="2" customWidth="1"/>
    <col min="2" max="2" width="6.7109375" style="2" customWidth="1"/>
    <col min="3" max="3" width="7.28515625" style="2" customWidth="1"/>
    <col min="4" max="4" width="6.5703125" style="2" customWidth="1"/>
    <col min="5" max="5" width="7.85546875" style="2" customWidth="1"/>
    <col min="6" max="6" width="8.28515625" style="2" customWidth="1"/>
    <col min="7" max="7" width="7.5703125" style="2" customWidth="1"/>
    <col min="8" max="8" width="20.7109375" style="2" customWidth="1"/>
    <col min="9" max="25" width="9.140625" style="89"/>
    <col min="26" max="16384" width="9.140625" style="2"/>
  </cols>
  <sheetData>
    <row r="1" spans="1:25" ht="15" customHeight="1" x14ac:dyDescent="0.2">
      <c r="A1" s="1" t="s">
        <v>6</v>
      </c>
      <c r="B1" s="1"/>
      <c r="C1" s="1"/>
      <c r="D1" s="1"/>
      <c r="E1" s="1"/>
      <c r="F1" s="1"/>
      <c r="H1" s="3" t="s">
        <v>0</v>
      </c>
      <c r="J1" s="567" t="s">
        <v>910</v>
      </c>
    </row>
    <row r="2" spans="1:25" ht="9" customHeight="1" x14ac:dyDescent="0.2">
      <c r="B2" s="1"/>
      <c r="C2" s="1"/>
      <c r="D2" s="1"/>
      <c r="E2" s="1"/>
      <c r="F2" s="1"/>
      <c r="H2" s="3"/>
    </row>
    <row r="3" spans="1:25" ht="15" customHeight="1" x14ac:dyDescent="0.2">
      <c r="A3" s="601" t="s">
        <v>1011</v>
      </c>
      <c r="B3" s="601"/>
      <c r="C3" s="601"/>
      <c r="D3" s="601"/>
      <c r="E3" s="601"/>
      <c r="F3" s="601"/>
      <c r="G3" s="601"/>
      <c r="H3" s="601"/>
      <c r="K3" s="457"/>
    </row>
    <row r="4" spans="1:25" ht="15" customHeight="1" x14ac:dyDescent="0.2">
      <c r="A4" s="337" t="s">
        <v>1012</v>
      </c>
      <c r="B4" s="337"/>
      <c r="C4" s="337"/>
      <c r="D4" s="337"/>
      <c r="E4" s="337"/>
      <c r="F4" s="337"/>
      <c r="G4" s="71"/>
      <c r="H4" s="71"/>
      <c r="K4" s="457"/>
    </row>
    <row r="5" spans="1:25" ht="15" customHeight="1" x14ac:dyDescent="0.2">
      <c r="A5" s="5" t="s">
        <v>975</v>
      </c>
      <c r="B5" s="5"/>
      <c r="C5" s="5"/>
      <c r="D5" s="5"/>
      <c r="E5" s="5"/>
      <c r="F5" s="5"/>
      <c r="H5" s="6" t="s">
        <v>976</v>
      </c>
      <c r="K5" s="457"/>
    </row>
    <row r="6" spans="1:25" ht="15" customHeight="1" thickBot="1" x14ac:dyDescent="0.25">
      <c r="A6" s="5" t="s">
        <v>798</v>
      </c>
      <c r="B6" s="5"/>
      <c r="C6" s="5"/>
      <c r="D6" s="5"/>
      <c r="E6" s="5"/>
      <c r="F6" s="5"/>
      <c r="H6" s="6" t="s">
        <v>799</v>
      </c>
    </row>
    <row r="7" spans="1:25" ht="22.5" customHeight="1" x14ac:dyDescent="0.2">
      <c r="A7" s="622" t="s">
        <v>94</v>
      </c>
      <c r="B7" s="623" t="s">
        <v>205</v>
      </c>
      <c r="C7" s="623" t="s">
        <v>206</v>
      </c>
      <c r="D7" s="623" t="s">
        <v>1364</v>
      </c>
      <c r="E7" s="644" t="s">
        <v>207</v>
      </c>
      <c r="F7" s="645"/>
      <c r="G7" s="645"/>
      <c r="H7" s="646" t="s">
        <v>95</v>
      </c>
      <c r="I7" s="483"/>
      <c r="J7" s="483"/>
      <c r="R7" s="315"/>
      <c r="S7" s="315"/>
      <c r="T7" s="315"/>
      <c r="U7" s="150"/>
      <c r="V7" s="150"/>
      <c r="W7" s="150"/>
    </row>
    <row r="8" spans="1:25" ht="24" customHeight="1" thickBot="1" x14ac:dyDescent="0.25">
      <c r="A8" s="641"/>
      <c r="B8" s="642"/>
      <c r="C8" s="642"/>
      <c r="D8" s="643"/>
      <c r="E8" s="229" t="s">
        <v>429</v>
      </c>
      <c r="F8" s="229" t="s">
        <v>430</v>
      </c>
      <c r="G8" s="229" t="s">
        <v>431</v>
      </c>
      <c r="H8" s="647"/>
      <c r="I8" s="2"/>
      <c r="J8" s="485"/>
      <c r="R8" s="315"/>
      <c r="S8" s="315"/>
      <c r="T8" s="315"/>
      <c r="U8" s="555"/>
      <c r="V8" s="555"/>
      <c r="W8" s="555"/>
    </row>
    <row r="9" spans="1:25" ht="14.25" customHeight="1" x14ac:dyDescent="0.2">
      <c r="A9" s="104" t="s">
        <v>208</v>
      </c>
      <c r="B9" s="250">
        <v>169187</v>
      </c>
      <c r="C9" s="250">
        <v>142040</v>
      </c>
      <c r="D9" s="250">
        <v>27161</v>
      </c>
      <c r="E9" s="250">
        <v>99392</v>
      </c>
      <c r="F9" s="250">
        <v>61692</v>
      </c>
      <c r="G9" s="250">
        <v>9459</v>
      </c>
      <c r="H9" s="278" t="s">
        <v>938</v>
      </c>
      <c r="I9" s="485"/>
      <c r="J9" s="485"/>
      <c r="Q9" s="377"/>
      <c r="R9" s="388"/>
      <c r="S9" s="388"/>
      <c r="T9" s="388"/>
      <c r="U9" s="388"/>
      <c r="V9" s="388"/>
      <c r="W9" s="388"/>
      <c r="X9" s="300"/>
      <c r="Y9" s="485"/>
    </row>
    <row r="10" spans="1:25" ht="22.5" customHeight="1" x14ac:dyDescent="0.2">
      <c r="A10" s="63" t="s">
        <v>532</v>
      </c>
      <c r="B10" s="239">
        <v>35150</v>
      </c>
      <c r="C10" s="239">
        <v>29124</v>
      </c>
      <c r="D10" s="239">
        <v>6029</v>
      </c>
      <c r="E10" s="239">
        <v>21443</v>
      </c>
      <c r="F10" s="239">
        <v>13205</v>
      </c>
      <c r="G10" s="239">
        <v>633</v>
      </c>
      <c r="H10" s="102" t="s">
        <v>539</v>
      </c>
      <c r="I10" s="485"/>
      <c r="J10" s="485"/>
      <c r="Q10" s="19"/>
      <c r="R10" s="253"/>
      <c r="S10" s="253"/>
      <c r="T10" s="253"/>
      <c r="U10" s="253"/>
      <c r="V10" s="253"/>
      <c r="W10" s="253"/>
      <c r="X10" s="56"/>
      <c r="Y10" s="485"/>
    </row>
    <row r="11" spans="1:25" ht="13.5" customHeight="1" x14ac:dyDescent="0.2">
      <c r="A11" s="63" t="s">
        <v>116</v>
      </c>
      <c r="B11" s="239">
        <v>28922</v>
      </c>
      <c r="C11" s="239">
        <v>23409</v>
      </c>
      <c r="D11" s="239">
        <v>5513</v>
      </c>
      <c r="E11" s="239">
        <v>12836</v>
      </c>
      <c r="F11" s="239">
        <v>14605</v>
      </c>
      <c r="G11" s="239">
        <v>1542</v>
      </c>
      <c r="H11" s="102" t="s">
        <v>143</v>
      </c>
      <c r="I11" s="485"/>
      <c r="J11" s="485"/>
      <c r="Q11" s="19"/>
      <c r="R11" s="253"/>
      <c r="S11" s="253"/>
      <c r="T11" s="253"/>
      <c r="U11" s="253"/>
      <c r="V11" s="253"/>
      <c r="W11" s="253"/>
      <c r="X11" s="56"/>
      <c r="Y11" s="485"/>
    </row>
    <row r="12" spans="1:25" ht="13.5" customHeight="1" x14ac:dyDescent="0.2">
      <c r="A12" s="8" t="s">
        <v>96</v>
      </c>
      <c r="B12" s="239">
        <v>28325</v>
      </c>
      <c r="C12" s="239">
        <v>27645</v>
      </c>
      <c r="D12" s="239">
        <v>680</v>
      </c>
      <c r="E12" s="239">
        <v>16413</v>
      </c>
      <c r="F12" s="239">
        <v>11539</v>
      </c>
      <c r="G12" s="239">
        <v>502</v>
      </c>
      <c r="H12" s="9" t="s">
        <v>140</v>
      </c>
      <c r="I12" s="485"/>
      <c r="J12" s="485"/>
      <c r="Q12" s="19"/>
      <c r="R12" s="253"/>
      <c r="S12" s="253"/>
      <c r="T12" s="253"/>
      <c r="U12" s="253"/>
      <c r="V12" s="253"/>
      <c r="W12" s="253"/>
      <c r="X12" s="56"/>
      <c r="Y12" s="485"/>
    </row>
    <row r="13" spans="1:25" x14ac:dyDescent="0.2">
      <c r="A13" s="8" t="s">
        <v>97</v>
      </c>
      <c r="B13" s="239">
        <v>19439</v>
      </c>
      <c r="C13" s="239">
        <v>16099</v>
      </c>
      <c r="D13" s="239">
        <v>3340</v>
      </c>
      <c r="E13" s="239">
        <v>13570</v>
      </c>
      <c r="F13" s="239">
        <v>4436</v>
      </c>
      <c r="G13" s="239">
        <v>1530</v>
      </c>
      <c r="H13" s="9" t="s">
        <v>141</v>
      </c>
      <c r="I13" s="485"/>
      <c r="J13" s="485"/>
      <c r="Q13" s="556"/>
      <c r="R13" s="253"/>
      <c r="S13" s="253"/>
      <c r="T13" s="253"/>
      <c r="U13" s="253"/>
      <c r="V13" s="253"/>
      <c r="W13" s="253"/>
      <c r="X13" s="296"/>
      <c r="Y13" s="485"/>
    </row>
    <row r="14" spans="1:25" x14ac:dyDescent="0.2">
      <c r="A14" s="8" t="s">
        <v>139</v>
      </c>
      <c r="B14" s="239">
        <v>17606</v>
      </c>
      <c r="C14" s="239">
        <v>14196</v>
      </c>
      <c r="D14" s="239">
        <v>3410</v>
      </c>
      <c r="E14" s="239">
        <v>9644</v>
      </c>
      <c r="F14" s="239">
        <v>7199</v>
      </c>
      <c r="G14" s="239">
        <v>789</v>
      </c>
      <c r="H14" s="9" t="s">
        <v>145</v>
      </c>
      <c r="I14" s="485"/>
      <c r="J14" s="485"/>
      <c r="Q14" s="556"/>
      <c r="R14" s="253"/>
      <c r="S14" s="253"/>
      <c r="T14" s="253"/>
      <c r="U14" s="253"/>
      <c r="V14" s="253"/>
      <c r="W14" s="253"/>
      <c r="X14" s="296"/>
      <c r="Y14" s="485"/>
    </row>
    <row r="15" spans="1:25" ht="12.75" customHeight="1" x14ac:dyDescent="0.2">
      <c r="A15" s="63" t="s">
        <v>535</v>
      </c>
      <c r="B15" s="239">
        <v>13195</v>
      </c>
      <c r="C15" s="239">
        <v>10354</v>
      </c>
      <c r="D15" s="239">
        <v>2841</v>
      </c>
      <c r="E15" s="239">
        <v>7879</v>
      </c>
      <c r="F15" s="239">
        <v>2941</v>
      </c>
      <c r="G15" s="239">
        <v>2393</v>
      </c>
      <c r="H15" s="102" t="s">
        <v>536</v>
      </c>
      <c r="I15" s="485"/>
      <c r="J15" s="485"/>
      <c r="Q15" s="556"/>
      <c r="R15" s="253"/>
      <c r="S15" s="253"/>
      <c r="T15" s="253"/>
      <c r="U15" s="253"/>
      <c r="V15" s="253"/>
      <c r="W15" s="253"/>
      <c r="X15" s="296"/>
      <c r="Y15" s="485"/>
    </row>
    <row r="16" spans="1:25" ht="22.5" customHeight="1" x14ac:dyDescent="0.2">
      <c r="A16" s="63" t="s">
        <v>533</v>
      </c>
      <c r="B16" s="239">
        <v>11052</v>
      </c>
      <c r="C16" s="239">
        <v>8995</v>
      </c>
      <c r="D16" s="239">
        <v>2057</v>
      </c>
      <c r="E16" s="239">
        <v>6472</v>
      </c>
      <c r="F16" s="239">
        <v>3275</v>
      </c>
      <c r="G16" s="239">
        <v>1316</v>
      </c>
      <c r="H16" s="102" t="s">
        <v>537</v>
      </c>
      <c r="I16" s="485"/>
      <c r="J16" s="485"/>
      <c r="Q16" s="556"/>
      <c r="R16" s="253"/>
      <c r="S16" s="253"/>
      <c r="T16" s="253"/>
      <c r="U16" s="253"/>
      <c r="V16" s="253"/>
      <c r="W16" s="253"/>
      <c r="X16" s="296"/>
      <c r="Y16" s="485"/>
    </row>
    <row r="17" spans="1:25" x14ac:dyDescent="0.2">
      <c r="A17" s="8" t="s">
        <v>100</v>
      </c>
      <c r="B17" s="239">
        <v>7132</v>
      </c>
      <c r="C17" s="239">
        <v>6279</v>
      </c>
      <c r="D17" s="239">
        <v>853</v>
      </c>
      <c r="E17" s="239">
        <v>5212</v>
      </c>
      <c r="F17" s="239">
        <v>1726</v>
      </c>
      <c r="G17" s="239">
        <v>196</v>
      </c>
      <c r="H17" s="9" t="s">
        <v>144</v>
      </c>
      <c r="I17" s="485"/>
      <c r="J17" s="485"/>
      <c r="Q17" s="556"/>
      <c r="R17" s="253"/>
      <c r="S17" s="253"/>
      <c r="T17" s="253"/>
      <c r="U17" s="253"/>
      <c r="V17" s="253"/>
      <c r="W17" s="253"/>
      <c r="X17" s="296"/>
      <c r="Y17" s="485"/>
    </row>
    <row r="18" spans="1:25" ht="24" customHeight="1" x14ac:dyDescent="0.2">
      <c r="A18" s="63" t="s">
        <v>534</v>
      </c>
      <c r="B18" s="239">
        <v>7067</v>
      </c>
      <c r="C18" s="239">
        <v>6091</v>
      </c>
      <c r="D18" s="239">
        <v>976</v>
      </c>
      <c r="E18" s="239">
        <v>4313</v>
      </c>
      <c r="F18" s="239">
        <v>2364</v>
      </c>
      <c r="G18" s="239">
        <v>406</v>
      </c>
      <c r="H18" s="102" t="s">
        <v>538</v>
      </c>
      <c r="I18" s="485"/>
      <c r="J18" s="485"/>
      <c r="Q18" s="556"/>
      <c r="R18" s="253"/>
      <c r="S18" s="253"/>
      <c r="T18" s="253"/>
      <c r="U18" s="253"/>
      <c r="V18" s="253"/>
      <c r="W18" s="253"/>
      <c r="X18" s="296"/>
      <c r="Y18" s="485"/>
    </row>
    <row r="19" spans="1:25" ht="13.5" customHeight="1" x14ac:dyDescent="0.2">
      <c r="A19" s="63" t="s">
        <v>428</v>
      </c>
      <c r="B19" s="239">
        <v>3887</v>
      </c>
      <c r="C19" s="239">
        <v>2231</v>
      </c>
      <c r="D19" s="239">
        <v>1656</v>
      </c>
      <c r="E19" s="239">
        <v>2762</v>
      </c>
      <c r="F19" s="239">
        <v>960</v>
      </c>
      <c r="G19" s="239">
        <v>167</v>
      </c>
      <c r="H19" s="102" t="s">
        <v>428</v>
      </c>
      <c r="I19" s="485"/>
      <c r="J19" s="485"/>
      <c r="Q19" s="19"/>
      <c r="R19" s="253"/>
      <c r="S19" s="253"/>
      <c r="T19" s="253"/>
      <c r="U19" s="253"/>
      <c r="V19" s="253"/>
      <c r="W19" s="253"/>
      <c r="X19" s="56"/>
      <c r="Y19" s="485"/>
    </row>
    <row r="20" spans="1:25" ht="14.25" customHeight="1" x14ac:dyDescent="0.2">
      <c r="A20" s="104" t="s">
        <v>209</v>
      </c>
      <c r="B20" s="250">
        <v>134867</v>
      </c>
      <c r="C20" s="250">
        <v>109924</v>
      </c>
      <c r="D20" s="250">
        <v>24948</v>
      </c>
      <c r="E20" s="250">
        <v>83062</v>
      </c>
      <c r="F20" s="250">
        <v>40710</v>
      </c>
      <c r="G20" s="250">
        <v>11916</v>
      </c>
      <c r="H20" s="278" t="s">
        <v>939</v>
      </c>
      <c r="I20" s="485"/>
      <c r="J20" s="485"/>
      <c r="Q20" s="377"/>
      <c r="R20" s="388"/>
      <c r="S20" s="388"/>
      <c r="T20" s="388"/>
      <c r="U20" s="388"/>
      <c r="V20" s="388"/>
      <c r="W20" s="388"/>
      <c r="X20" s="300"/>
      <c r="Y20" s="485"/>
    </row>
    <row r="21" spans="1:25" ht="23.25" customHeight="1" x14ac:dyDescent="0.2">
      <c r="A21" s="63" t="s">
        <v>532</v>
      </c>
      <c r="B21" s="239">
        <v>27545</v>
      </c>
      <c r="C21" s="239">
        <v>22551</v>
      </c>
      <c r="D21" s="239">
        <v>4995</v>
      </c>
      <c r="E21" s="239">
        <v>16872</v>
      </c>
      <c r="F21" s="239">
        <v>9880</v>
      </c>
      <c r="G21" s="239">
        <v>910</v>
      </c>
      <c r="H21" s="102" t="s">
        <v>539</v>
      </c>
      <c r="I21" s="485"/>
      <c r="J21" s="485"/>
      <c r="Q21" s="556"/>
      <c r="R21" s="253"/>
      <c r="S21" s="253"/>
      <c r="T21" s="253"/>
      <c r="U21" s="253"/>
      <c r="V21" s="253"/>
      <c r="W21" s="253"/>
      <c r="X21" s="296"/>
      <c r="Y21" s="485"/>
    </row>
    <row r="22" spans="1:25" ht="21.75" customHeight="1" x14ac:dyDescent="0.2">
      <c r="A22" s="63" t="s">
        <v>533</v>
      </c>
      <c r="B22" s="239">
        <v>27491</v>
      </c>
      <c r="C22" s="239">
        <v>23811</v>
      </c>
      <c r="D22" s="239">
        <v>3681</v>
      </c>
      <c r="E22" s="239">
        <v>17443</v>
      </c>
      <c r="F22" s="239">
        <v>6762</v>
      </c>
      <c r="G22" s="239">
        <v>3310</v>
      </c>
      <c r="H22" s="102" t="s">
        <v>537</v>
      </c>
      <c r="I22" s="485"/>
      <c r="J22" s="485"/>
      <c r="Q22" s="556"/>
      <c r="R22" s="253"/>
      <c r="S22" s="253"/>
      <c r="T22" s="253"/>
      <c r="U22" s="253"/>
      <c r="V22" s="253"/>
      <c r="W22" s="253"/>
      <c r="X22" s="296"/>
      <c r="Y22" s="485"/>
    </row>
    <row r="23" spans="1:25" ht="13.5" customHeight="1" x14ac:dyDescent="0.2">
      <c r="A23" s="63" t="s">
        <v>428</v>
      </c>
      <c r="B23" s="239">
        <v>18555</v>
      </c>
      <c r="C23" s="239">
        <v>13304</v>
      </c>
      <c r="D23" s="239">
        <v>5251</v>
      </c>
      <c r="E23" s="239">
        <v>13568</v>
      </c>
      <c r="F23" s="239">
        <v>4228</v>
      </c>
      <c r="G23" s="239">
        <v>764</v>
      </c>
      <c r="H23" s="102" t="s">
        <v>428</v>
      </c>
      <c r="I23" s="485"/>
      <c r="J23" s="485"/>
      <c r="Q23" s="556"/>
      <c r="R23" s="253"/>
      <c r="S23" s="253"/>
      <c r="T23" s="253"/>
      <c r="U23" s="253"/>
      <c r="V23" s="253"/>
      <c r="W23" s="253"/>
      <c r="X23" s="296"/>
      <c r="Y23" s="485"/>
    </row>
    <row r="24" spans="1:25" ht="17.25" customHeight="1" x14ac:dyDescent="0.2">
      <c r="A24" s="63" t="s">
        <v>139</v>
      </c>
      <c r="B24" s="239">
        <v>10793</v>
      </c>
      <c r="C24" s="239">
        <v>8611</v>
      </c>
      <c r="D24" s="239">
        <v>2182</v>
      </c>
      <c r="E24" s="239">
        <v>6130</v>
      </c>
      <c r="F24" s="239">
        <v>3912</v>
      </c>
      <c r="G24" s="239">
        <v>764</v>
      </c>
      <c r="H24" s="102" t="s">
        <v>145</v>
      </c>
      <c r="I24" s="485"/>
      <c r="J24" s="485"/>
      <c r="Q24" s="556"/>
      <c r="R24" s="253"/>
      <c r="S24" s="253"/>
      <c r="T24" s="253"/>
      <c r="U24" s="253"/>
      <c r="V24" s="253"/>
      <c r="W24" s="253"/>
      <c r="X24" s="296"/>
      <c r="Y24" s="485"/>
    </row>
    <row r="25" spans="1:25" ht="12.75" customHeight="1" x14ac:dyDescent="0.2">
      <c r="A25" s="63" t="s">
        <v>116</v>
      </c>
      <c r="B25" s="239">
        <v>10471</v>
      </c>
      <c r="C25" s="239">
        <v>7018</v>
      </c>
      <c r="D25" s="239">
        <v>3453</v>
      </c>
      <c r="E25" s="239">
        <v>2487</v>
      </c>
      <c r="F25" s="239">
        <v>6564</v>
      </c>
      <c r="G25" s="239">
        <v>1443</v>
      </c>
      <c r="H25" s="102" t="s">
        <v>143</v>
      </c>
      <c r="I25" s="485"/>
      <c r="J25" s="485"/>
      <c r="Q25" s="556"/>
      <c r="R25" s="253"/>
      <c r="S25" s="253"/>
      <c r="T25" s="253"/>
      <c r="U25" s="253"/>
      <c r="V25" s="253"/>
      <c r="W25" s="253"/>
      <c r="X25" s="296"/>
      <c r="Y25" s="485"/>
    </row>
    <row r="26" spans="1:25" ht="13.5" customHeight="1" x14ac:dyDescent="0.2">
      <c r="A26" s="63" t="s">
        <v>97</v>
      </c>
      <c r="B26" s="239">
        <v>10004</v>
      </c>
      <c r="C26" s="239">
        <v>8373</v>
      </c>
      <c r="D26" s="239">
        <v>1631</v>
      </c>
      <c r="E26" s="239">
        <v>6409</v>
      </c>
      <c r="F26" s="239">
        <v>2260</v>
      </c>
      <c r="G26" s="239">
        <v>1382</v>
      </c>
      <c r="H26" s="102" t="s">
        <v>141</v>
      </c>
      <c r="I26" s="485"/>
      <c r="J26" s="485"/>
      <c r="Q26" s="556"/>
      <c r="R26" s="253"/>
      <c r="S26" s="253"/>
      <c r="T26" s="253"/>
      <c r="U26" s="253"/>
      <c r="V26" s="253"/>
      <c r="W26" s="253"/>
      <c r="X26" s="296"/>
      <c r="Y26" s="485"/>
    </row>
    <row r="27" spans="1:25" ht="22.5" customHeight="1" x14ac:dyDescent="0.2">
      <c r="A27" s="63" t="s">
        <v>146</v>
      </c>
      <c r="B27" s="239">
        <v>9806</v>
      </c>
      <c r="C27" s="239">
        <v>7591</v>
      </c>
      <c r="D27" s="239">
        <v>2215</v>
      </c>
      <c r="E27" s="239">
        <v>5666</v>
      </c>
      <c r="F27" s="239">
        <v>1864</v>
      </c>
      <c r="G27" s="239">
        <v>2280</v>
      </c>
      <c r="H27" s="102" t="s">
        <v>536</v>
      </c>
      <c r="I27" s="485"/>
      <c r="J27" s="485"/>
      <c r="Q27" s="556"/>
      <c r="R27" s="253"/>
      <c r="S27" s="253"/>
      <c r="T27" s="253"/>
      <c r="U27" s="253"/>
      <c r="V27" s="253"/>
      <c r="W27" s="253"/>
      <c r="X27" s="296"/>
      <c r="Y27" s="485"/>
    </row>
    <row r="28" spans="1:25" x14ac:dyDescent="0.2">
      <c r="A28" s="8" t="s">
        <v>100</v>
      </c>
      <c r="B28" s="239">
        <v>9439</v>
      </c>
      <c r="C28" s="239">
        <v>8563</v>
      </c>
      <c r="D28" s="239">
        <v>876</v>
      </c>
      <c r="E28" s="239">
        <v>6971</v>
      </c>
      <c r="F28" s="239">
        <v>2075</v>
      </c>
      <c r="G28" s="239">
        <v>399</v>
      </c>
      <c r="H28" s="9" t="s">
        <v>144</v>
      </c>
      <c r="I28" s="485"/>
      <c r="J28" s="485"/>
      <c r="Q28" s="556"/>
      <c r="R28" s="253"/>
      <c r="S28" s="253"/>
      <c r="T28" s="253"/>
      <c r="U28" s="253"/>
      <c r="V28" s="253"/>
      <c r="W28" s="253"/>
      <c r="X28" s="296"/>
      <c r="Y28" s="485"/>
    </row>
    <row r="29" spans="1:25" ht="13.5" customHeight="1" x14ac:dyDescent="0.2">
      <c r="A29" s="63" t="s">
        <v>96</v>
      </c>
      <c r="B29" s="239">
        <v>8080</v>
      </c>
      <c r="C29" s="239">
        <v>7884</v>
      </c>
      <c r="D29" s="239">
        <v>196</v>
      </c>
      <c r="E29" s="239">
        <v>5535</v>
      </c>
      <c r="F29" s="239">
        <v>2305</v>
      </c>
      <c r="G29" s="239">
        <v>249</v>
      </c>
      <c r="H29" s="102" t="s">
        <v>140</v>
      </c>
      <c r="I29" s="485"/>
      <c r="J29" s="485"/>
      <c r="Q29" s="556"/>
      <c r="R29" s="253"/>
      <c r="S29" s="253"/>
      <c r="T29" s="253"/>
      <c r="U29" s="253"/>
      <c r="V29" s="253"/>
      <c r="W29" s="253"/>
      <c r="X29" s="296"/>
      <c r="Y29" s="485"/>
    </row>
    <row r="30" spans="1:25" ht="22.5" customHeight="1" x14ac:dyDescent="0.2">
      <c r="A30" s="63" t="s">
        <v>534</v>
      </c>
      <c r="B30" s="239">
        <v>4301</v>
      </c>
      <c r="C30" s="239">
        <v>3664</v>
      </c>
      <c r="D30" s="239">
        <v>637</v>
      </c>
      <c r="E30" s="239">
        <v>2678</v>
      </c>
      <c r="F30" s="239">
        <v>1191</v>
      </c>
      <c r="G30" s="239">
        <v>446</v>
      </c>
      <c r="H30" s="102" t="s">
        <v>538</v>
      </c>
      <c r="I30" s="485"/>
      <c r="J30" s="485"/>
      <c r="Q30" s="19"/>
      <c r="R30" s="253"/>
      <c r="S30" s="253"/>
      <c r="T30" s="253"/>
      <c r="U30" s="253"/>
      <c r="V30" s="253"/>
      <c r="W30" s="253"/>
      <c r="X30" s="56"/>
      <c r="Y30" s="485"/>
    </row>
    <row r="31" spans="1:25" ht="6.75" customHeight="1" x14ac:dyDescent="0.2"/>
    <row r="32" spans="1:25" ht="33" customHeight="1" x14ac:dyDescent="0.2">
      <c r="A32" s="639" t="s">
        <v>797</v>
      </c>
      <c r="B32" s="639"/>
      <c r="C32" s="639"/>
      <c r="D32" s="639"/>
      <c r="F32" s="640" t="s">
        <v>800</v>
      </c>
      <c r="G32" s="640"/>
      <c r="H32" s="640"/>
    </row>
    <row r="33" spans="1:19" ht="4.5" customHeight="1" x14ac:dyDescent="0.2">
      <c r="A33" s="443"/>
      <c r="B33" s="443"/>
      <c r="C33" s="443"/>
      <c r="D33" s="443"/>
      <c r="F33" s="444"/>
      <c r="G33" s="444"/>
      <c r="H33" s="444"/>
    </row>
    <row r="34" spans="1:19" x14ac:dyDescent="0.2">
      <c r="A34" s="638" t="s">
        <v>1311</v>
      </c>
      <c r="B34" s="638"/>
      <c r="C34" s="638"/>
      <c r="D34" s="638"/>
      <c r="E34" s="638"/>
      <c r="F34" s="638"/>
      <c r="G34" s="638"/>
      <c r="H34" s="638"/>
    </row>
    <row r="35" spans="1:19" ht="12.75" customHeight="1" x14ac:dyDescent="0.2">
      <c r="A35" s="596" t="s">
        <v>1328</v>
      </c>
      <c r="B35" s="596"/>
      <c r="C35" s="596"/>
      <c r="D35" s="596"/>
      <c r="E35" s="596"/>
      <c r="F35" s="596"/>
      <c r="G35" s="596"/>
      <c r="H35" s="596"/>
      <c r="I35" s="572"/>
      <c r="L35" s="557"/>
      <c r="M35" s="557"/>
      <c r="N35" s="557"/>
      <c r="Q35" s="557"/>
      <c r="R35" s="557"/>
      <c r="S35" s="557"/>
    </row>
    <row r="36" spans="1:19" ht="15.75" customHeight="1" x14ac:dyDescent="0.2">
      <c r="A36" s="552" t="s">
        <v>1240</v>
      </c>
      <c r="E36" s="1" t="s">
        <v>1242</v>
      </c>
      <c r="H36" s="1" t="s">
        <v>1241</v>
      </c>
      <c r="K36" s="558"/>
      <c r="L36" s="557"/>
      <c r="M36" s="557"/>
      <c r="N36" s="557"/>
      <c r="P36" s="558"/>
      <c r="Q36" s="557"/>
      <c r="R36" s="557"/>
      <c r="S36" s="557"/>
    </row>
    <row r="37" spans="1:19" x14ac:dyDescent="0.2">
      <c r="K37" s="558"/>
      <c r="L37" s="557"/>
      <c r="M37" s="557"/>
      <c r="N37" s="557"/>
      <c r="P37" s="558"/>
      <c r="Q37" s="557"/>
      <c r="R37" s="557"/>
      <c r="S37" s="557"/>
    </row>
    <row r="38" spans="1:19" x14ac:dyDescent="0.2">
      <c r="I38" s="572"/>
      <c r="K38" s="558"/>
      <c r="L38" s="557"/>
      <c r="M38" s="557"/>
      <c r="N38" s="557"/>
      <c r="P38" s="558"/>
      <c r="Q38" s="557"/>
      <c r="R38" s="557"/>
      <c r="S38" s="557"/>
    </row>
    <row r="39" spans="1:19" x14ac:dyDescent="0.2">
      <c r="K39" s="558"/>
      <c r="L39" s="557"/>
      <c r="M39" s="557"/>
      <c r="N39" s="557"/>
      <c r="P39" s="558"/>
      <c r="Q39" s="557"/>
      <c r="R39" s="557"/>
      <c r="S39" s="557"/>
    </row>
    <row r="40" spans="1:19" x14ac:dyDescent="0.2">
      <c r="K40" s="558"/>
      <c r="L40" s="557"/>
      <c r="M40" s="557"/>
      <c r="N40" s="557"/>
    </row>
    <row r="48" spans="1:19" x14ac:dyDescent="0.2">
      <c r="A48" s="5" t="s">
        <v>935</v>
      </c>
      <c r="H48" s="301" t="s">
        <v>936</v>
      </c>
    </row>
  </sheetData>
  <sortState ref="K35:N40">
    <sortCondition ref="L35:L40"/>
  </sortState>
  <mergeCells count="11">
    <mergeCell ref="A34:H34"/>
    <mergeCell ref="A35:H35"/>
    <mergeCell ref="A32:D32"/>
    <mergeCell ref="F32:H32"/>
    <mergeCell ref="A3:H3"/>
    <mergeCell ref="A7:A8"/>
    <mergeCell ref="B7:B8"/>
    <mergeCell ref="C7:C8"/>
    <mergeCell ref="D7:D8"/>
    <mergeCell ref="E7:G7"/>
    <mergeCell ref="H7:H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/>
  </sheetViews>
  <sheetFormatPr defaultRowHeight="12.75" x14ac:dyDescent="0.2"/>
  <cols>
    <col min="1" max="1" width="10" style="2" customWidth="1"/>
    <col min="2" max="9" width="8.140625" style="2" customWidth="1"/>
    <col min="10" max="10" width="11.85546875" style="2" customWidth="1"/>
    <col min="11" max="11" width="9.140625" style="2"/>
  </cols>
  <sheetData>
    <row r="1" spans="1:13" x14ac:dyDescent="0.2">
      <c r="A1" s="1" t="s">
        <v>6</v>
      </c>
      <c r="J1" s="3" t="s">
        <v>0</v>
      </c>
      <c r="L1" s="567" t="s">
        <v>910</v>
      </c>
    </row>
    <row r="2" spans="1:13" x14ac:dyDescent="0.2">
      <c r="J2" s="3"/>
    </row>
    <row r="3" spans="1:13" x14ac:dyDescent="0.2">
      <c r="A3" s="1" t="s">
        <v>476</v>
      </c>
    </row>
    <row r="4" spans="1:13" x14ac:dyDescent="0.2">
      <c r="A4" s="238" t="s">
        <v>647</v>
      </c>
    </row>
    <row r="5" spans="1:13" x14ac:dyDescent="0.2">
      <c r="A5" s="5" t="s">
        <v>975</v>
      </c>
      <c r="F5" s="437"/>
      <c r="J5" s="6" t="s">
        <v>976</v>
      </c>
    </row>
    <row r="6" spans="1:13" ht="13.5" thickBot="1" x14ac:dyDescent="0.25">
      <c r="A6" s="5" t="s">
        <v>798</v>
      </c>
      <c r="J6" s="6" t="s">
        <v>799</v>
      </c>
    </row>
    <row r="7" spans="1:13" x14ac:dyDescent="0.2">
      <c r="A7" s="588" t="s">
        <v>462</v>
      </c>
      <c r="B7" s="590" t="s">
        <v>474</v>
      </c>
      <c r="C7" s="579"/>
      <c r="D7" s="579"/>
      <c r="E7" s="579"/>
      <c r="F7" s="579"/>
      <c r="G7" s="579"/>
      <c r="H7" s="579"/>
      <c r="I7" s="580"/>
      <c r="J7" s="581" t="s">
        <v>463</v>
      </c>
    </row>
    <row r="8" spans="1:13" ht="23.25" thickBot="1" x14ac:dyDescent="0.25">
      <c r="A8" s="589"/>
      <c r="B8" s="17" t="s">
        <v>13</v>
      </c>
      <c r="C8" s="17" t="s">
        <v>14</v>
      </c>
      <c r="D8" s="17" t="s">
        <v>61</v>
      </c>
      <c r="E8" s="17" t="s">
        <v>15</v>
      </c>
      <c r="F8" s="17" t="s">
        <v>16</v>
      </c>
      <c r="G8" s="17" t="s">
        <v>17</v>
      </c>
      <c r="H8" s="435" t="s">
        <v>18</v>
      </c>
      <c r="I8" s="435" t="s">
        <v>994</v>
      </c>
      <c r="J8" s="582"/>
      <c r="L8" s="23"/>
      <c r="M8" s="23"/>
    </row>
    <row r="9" spans="1:13" ht="14.25" customHeight="1" x14ac:dyDescent="0.2">
      <c r="B9" s="585" t="s">
        <v>470</v>
      </c>
      <c r="C9" s="586"/>
      <c r="D9" s="586"/>
      <c r="E9" s="586"/>
      <c r="F9" s="586"/>
      <c r="G9" s="586"/>
      <c r="H9" s="586"/>
      <c r="I9" s="587"/>
      <c r="J9" s="52"/>
      <c r="L9" s="23"/>
      <c r="M9" s="23"/>
    </row>
    <row r="10" spans="1:13" ht="14.25" customHeight="1" x14ac:dyDescent="0.2">
      <c r="A10" s="15" t="s">
        <v>8</v>
      </c>
      <c r="B10" s="43">
        <v>33040</v>
      </c>
      <c r="C10" s="43">
        <v>42321</v>
      </c>
      <c r="D10" s="43">
        <v>44729</v>
      </c>
      <c r="E10" s="441">
        <v>45471</v>
      </c>
      <c r="F10" s="43">
        <v>45374</v>
      </c>
      <c r="G10" s="43">
        <v>43020</v>
      </c>
      <c r="H10" s="43">
        <v>34586</v>
      </c>
      <c r="I10" s="43">
        <v>32714</v>
      </c>
      <c r="J10" s="20" t="s">
        <v>183</v>
      </c>
    </row>
    <row r="11" spans="1:13" ht="14.25" customHeight="1" x14ac:dyDescent="0.2">
      <c r="A11" s="8" t="s">
        <v>1</v>
      </c>
      <c r="B11" s="27">
        <v>16636</v>
      </c>
      <c r="C11" s="27">
        <v>21219</v>
      </c>
      <c r="D11" s="27">
        <v>22295</v>
      </c>
      <c r="E11" s="27">
        <v>22644</v>
      </c>
      <c r="F11" s="27">
        <v>22564</v>
      </c>
      <c r="G11" s="27">
        <v>21563</v>
      </c>
      <c r="H11" s="27">
        <v>17471</v>
      </c>
      <c r="I11" s="27">
        <v>16602</v>
      </c>
      <c r="J11" s="9" t="s">
        <v>464</v>
      </c>
    </row>
    <row r="12" spans="1:13" ht="14.25" customHeight="1" x14ac:dyDescent="0.2">
      <c r="A12" s="8" t="s">
        <v>2</v>
      </c>
      <c r="B12" s="27">
        <v>16404</v>
      </c>
      <c r="C12" s="27">
        <v>21102</v>
      </c>
      <c r="D12" s="27">
        <v>22434</v>
      </c>
      <c r="E12" s="27">
        <v>22827</v>
      </c>
      <c r="F12" s="27">
        <v>22810</v>
      </c>
      <c r="G12" s="27">
        <v>21457</v>
      </c>
      <c r="H12" s="27">
        <v>17115</v>
      </c>
      <c r="I12" s="27">
        <v>16112</v>
      </c>
      <c r="J12" s="9" t="s">
        <v>465</v>
      </c>
    </row>
    <row r="13" spans="1:13" ht="14.25" customHeight="1" x14ac:dyDescent="0.2">
      <c r="A13" s="8" t="s">
        <v>133</v>
      </c>
      <c r="B13" s="46">
        <f t="shared" ref="B13:C13" si="0">B11/B10</f>
        <v>0.50351089588377729</v>
      </c>
      <c r="C13" s="46">
        <f t="shared" si="0"/>
        <v>0.5013822924789112</v>
      </c>
      <c r="D13" s="46">
        <f>D11/D10</f>
        <v>0.49844619821592256</v>
      </c>
      <c r="E13" s="46">
        <f>E11/E10</f>
        <v>0.49798772844230388</v>
      </c>
      <c r="F13" s="46">
        <f t="shared" ref="F13:I13" si="1">F11/F10</f>
        <v>0.49728919645612024</v>
      </c>
      <c r="G13" s="46">
        <f t="shared" si="1"/>
        <v>0.50123198512319855</v>
      </c>
      <c r="H13" s="46">
        <f t="shared" si="1"/>
        <v>0.50514659110622795</v>
      </c>
      <c r="I13" s="46">
        <f t="shared" si="1"/>
        <v>0.50748914837684167</v>
      </c>
      <c r="J13" s="9" t="s">
        <v>466</v>
      </c>
    </row>
    <row r="14" spans="1:13" ht="14.25" customHeight="1" x14ac:dyDescent="0.2">
      <c r="B14" s="585" t="s">
        <v>471</v>
      </c>
      <c r="C14" s="586"/>
      <c r="D14" s="586"/>
      <c r="E14" s="586"/>
      <c r="F14" s="586"/>
      <c r="G14" s="586"/>
      <c r="H14" s="586"/>
      <c r="I14" s="587"/>
      <c r="J14" s="52"/>
    </row>
    <row r="15" spans="1:13" ht="14.25" customHeight="1" x14ac:dyDescent="0.2">
      <c r="A15" s="15" t="s">
        <v>8</v>
      </c>
      <c r="B15" s="43">
        <v>20727</v>
      </c>
      <c r="C15" s="43">
        <v>20918</v>
      </c>
      <c r="D15" s="43">
        <v>20547</v>
      </c>
      <c r="E15" s="441">
        <v>20712</v>
      </c>
      <c r="F15" s="43">
        <v>20749</v>
      </c>
      <c r="G15" s="43">
        <v>21375</v>
      </c>
      <c r="H15" s="43">
        <v>21138</v>
      </c>
      <c r="I15" s="43">
        <v>22847</v>
      </c>
      <c r="J15" s="20" t="s">
        <v>183</v>
      </c>
    </row>
    <row r="16" spans="1:13" ht="14.25" customHeight="1" x14ac:dyDescent="0.2">
      <c r="A16" s="8" t="s">
        <v>1</v>
      </c>
      <c r="B16" s="27">
        <v>7224</v>
      </c>
      <c r="C16" s="27">
        <v>7070</v>
      </c>
      <c r="D16" s="27">
        <v>6822</v>
      </c>
      <c r="E16" s="27">
        <v>6920</v>
      </c>
      <c r="F16" s="27">
        <v>7229</v>
      </c>
      <c r="G16" s="27">
        <v>7468</v>
      </c>
      <c r="H16" s="27">
        <v>7531</v>
      </c>
      <c r="I16" s="27">
        <v>8145</v>
      </c>
      <c r="J16" s="9" t="s">
        <v>464</v>
      </c>
    </row>
    <row r="17" spans="1:10" ht="14.25" customHeight="1" x14ac:dyDescent="0.2">
      <c r="A17" s="8" t="s">
        <v>2</v>
      </c>
      <c r="B17" s="27">
        <v>13503</v>
      </c>
      <c r="C17" s="27">
        <v>13848</v>
      </c>
      <c r="D17" s="27">
        <v>13725</v>
      </c>
      <c r="E17" s="27">
        <v>13792</v>
      </c>
      <c r="F17" s="27">
        <v>13520</v>
      </c>
      <c r="G17" s="27">
        <v>13907</v>
      </c>
      <c r="H17" s="27">
        <v>13607</v>
      </c>
      <c r="I17" s="27">
        <v>14702</v>
      </c>
      <c r="J17" s="9" t="s">
        <v>465</v>
      </c>
    </row>
    <row r="18" spans="1:10" ht="14.25" customHeight="1" x14ac:dyDescent="0.2">
      <c r="A18" s="8" t="s">
        <v>133</v>
      </c>
      <c r="B18" s="46">
        <f t="shared" ref="B18:C18" si="2">B16/B15</f>
        <v>0.3485309017223911</v>
      </c>
      <c r="C18" s="46">
        <f t="shared" si="2"/>
        <v>0.33798642317621186</v>
      </c>
      <c r="D18" s="46">
        <f>D16/D15</f>
        <v>0.33201927288655281</v>
      </c>
      <c r="E18" s="46">
        <f>E16/E15</f>
        <v>0.33410583236770952</v>
      </c>
      <c r="F18" s="46">
        <f t="shared" ref="F18:I18" si="3">F16/F15</f>
        <v>0.348402332642537</v>
      </c>
      <c r="G18" s="46">
        <f t="shared" si="3"/>
        <v>0.34938011695906435</v>
      </c>
      <c r="H18" s="46">
        <f t="shared" si="3"/>
        <v>0.35627779354716627</v>
      </c>
      <c r="I18" s="46">
        <f t="shared" si="3"/>
        <v>0.35650194773930932</v>
      </c>
      <c r="J18" s="9" t="s">
        <v>466</v>
      </c>
    </row>
    <row r="19" spans="1:10" ht="14.25" customHeight="1" x14ac:dyDescent="0.2">
      <c r="B19" s="585" t="s">
        <v>472</v>
      </c>
      <c r="C19" s="586"/>
      <c r="D19" s="586"/>
      <c r="E19" s="586"/>
      <c r="F19" s="586"/>
      <c r="G19" s="586"/>
      <c r="H19" s="586"/>
      <c r="I19" s="587"/>
      <c r="J19" s="52"/>
    </row>
    <row r="20" spans="1:10" ht="14.25" customHeight="1" x14ac:dyDescent="0.2">
      <c r="A20" s="15" t="s">
        <v>8</v>
      </c>
      <c r="B20" s="43">
        <v>9236</v>
      </c>
      <c r="C20" s="43">
        <v>10536</v>
      </c>
      <c r="D20" s="43">
        <v>10486</v>
      </c>
      <c r="E20" s="441">
        <v>10788</v>
      </c>
      <c r="F20" s="43">
        <v>11245</v>
      </c>
      <c r="G20" s="43">
        <v>11695</v>
      </c>
      <c r="H20" s="43">
        <v>11547</v>
      </c>
      <c r="I20" s="43">
        <v>12048</v>
      </c>
      <c r="J20" s="20" t="s">
        <v>183</v>
      </c>
    </row>
    <row r="21" spans="1:10" ht="14.25" customHeight="1" x14ac:dyDescent="0.2">
      <c r="A21" s="8" t="s">
        <v>1</v>
      </c>
      <c r="B21" s="27">
        <v>3108</v>
      </c>
      <c r="C21" s="27">
        <v>3400</v>
      </c>
      <c r="D21" s="27">
        <v>3333</v>
      </c>
      <c r="E21" s="27">
        <v>3373</v>
      </c>
      <c r="F21" s="27">
        <v>3430</v>
      </c>
      <c r="G21" s="27">
        <v>3582</v>
      </c>
      <c r="H21" s="27">
        <v>3559</v>
      </c>
      <c r="I21" s="27">
        <v>3673</v>
      </c>
      <c r="J21" s="9" t="s">
        <v>464</v>
      </c>
    </row>
    <row r="22" spans="1:10" ht="14.25" customHeight="1" x14ac:dyDescent="0.2">
      <c r="A22" s="8" t="s">
        <v>2</v>
      </c>
      <c r="B22" s="27">
        <v>6128</v>
      </c>
      <c r="C22" s="27">
        <v>7136</v>
      </c>
      <c r="D22" s="27">
        <v>7153</v>
      </c>
      <c r="E22" s="27">
        <v>7415</v>
      </c>
      <c r="F22" s="27">
        <v>7815</v>
      </c>
      <c r="G22" s="27">
        <v>8113</v>
      </c>
      <c r="H22" s="27">
        <v>7988</v>
      </c>
      <c r="I22" s="27">
        <v>8375</v>
      </c>
      <c r="J22" s="9" t="s">
        <v>465</v>
      </c>
    </row>
    <row r="23" spans="1:10" ht="14.25" customHeight="1" x14ac:dyDescent="0.2">
      <c r="A23" s="8" t="s">
        <v>133</v>
      </c>
      <c r="B23" s="46">
        <f t="shared" ref="B23:C23" si="4">B21/B20</f>
        <v>0.33650931139021223</v>
      </c>
      <c r="C23" s="46">
        <f t="shared" si="4"/>
        <v>0.32270311313591493</v>
      </c>
      <c r="D23" s="46">
        <f>D21/D20</f>
        <v>0.31785237459469767</v>
      </c>
      <c r="E23" s="46">
        <f>E21/E20</f>
        <v>0.31266221727845755</v>
      </c>
      <c r="F23" s="46">
        <f t="shared" ref="F23:I23" si="5">F21/F20</f>
        <v>0.30502445531347266</v>
      </c>
      <c r="G23" s="46">
        <f t="shared" si="5"/>
        <v>0.30628473706712273</v>
      </c>
      <c r="H23" s="46">
        <f t="shared" si="5"/>
        <v>0.30821858491383042</v>
      </c>
      <c r="I23" s="46">
        <f t="shared" si="5"/>
        <v>0.30486387782204516</v>
      </c>
      <c r="J23" s="9" t="s">
        <v>466</v>
      </c>
    </row>
    <row r="24" spans="1:10" ht="14.25" customHeight="1" x14ac:dyDescent="0.2">
      <c r="B24" s="585" t="s">
        <v>473</v>
      </c>
      <c r="C24" s="586"/>
      <c r="D24" s="586"/>
      <c r="E24" s="586"/>
      <c r="F24" s="586"/>
      <c r="G24" s="586"/>
      <c r="H24" s="586"/>
      <c r="I24" s="587"/>
      <c r="J24" s="52"/>
    </row>
    <row r="25" spans="1:10" ht="14.25" customHeight="1" x14ac:dyDescent="0.2">
      <c r="A25" s="15" t="s">
        <v>8</v>
      </c>
      <c r="B25" s="43">
        <v>4223</v>
      </c>
      <c r="C25" s="43">
        <v>8302</v>
      </c>
      <c r="D25" s="43">
        <v>9494</v>
      </c>
      <c r="E25" s="441">
        <v>10469</v>
      </c>
      <c r="F25" s="43">
        <v>11343</v>
      </c>
      <c r="G25" s="43">
        <v>11942</v>
      </c>
      <c r="H25" s="43">
        <v>11864</v>
      </c>
      <c r="I25" s="43">
        <v>12103</v>
      </c>
      <c r="J25" s="20" t="s">
        <v>183</v>
      </c>
    </row>
    <row r="26" spans="1:10" ht="14.25" customHeight="1" x14ac:dyDescent="0.2">
      <c r="A26" s="8" t="s">
        <v>1</v>
      </c>
      <c r="B26" s="27">
        <v>2053</v>
      </c>
      <c r="C26" s="27">
        <v>4000</v>
      </c>
      <c r="D26" s="27">
        <v>4542</v>
      </c>
      <c r="E26" s="27">
        <v>4984</v>
      </c>
      <c r="F26" s="27">
        <v>5402</v>
      </c>
      <c r="G26" s="27">
        <v>5712</v>
      </c>
      <c r="H26" s="27">
        <v>5626</v>
      </c>
      <c r="I26" s="27">
        <v>5770</v>
      </c>
      <c r="J26" s="9" t="s">
        <v>464</v>
      </c>
    </row>
    <row r="27" spans="1:10" ht="14.25" customHeight="1" x14ac:dyDescent="0.2">
      <c r="A27" s="8" t="s">
        <v>2</v>
      </c>
      <c r="B27" s="27">
        <v>2170</v>
      </c>
      <c r="C27" s="27">
        <v>4302</v>
      </c>
      <c r="D27" s="27">
        <v>4952</v>
      </c>
      <c r="E27" s="27">
        <v>5485</v>
      </c>
      <c r="F27" s="27">
        <v>5941</v>
      </c>
      <c r="G27" s="27">
        <v>6230</v>
      </c>
      <c r="H27" s="27">
        <v>6238</v>
      </c>
      <c r="I27" s="27">
        <v>6333</v>
      </c>
      <c r="J27" s="9" t="s">
        <v>465</v>
      </c>
    </row>
    <row r="28" spans="1:10" ht="14.25" customHeight="1" x14ac:dyDescent="0.2">
      <c r="A28" s="8" t="s">
        <v>133</v>
      </c>
      <c r="B28" s="46">
        <f t="shared" ref="B28:C28" si="6">B26/B25</f>
        <v>0.48614728865735257</v>
      </c>
      <c r="C28" s="46">
        <f t="shared" si="6"/>
        <v>0.48181161165984099</v>
      </c>
      <c r="D28" s="46">
        <f>D26/D25</f>
        <v>0.47840741520960606</v>
      </c>
      <c r="E28" s="46">
        <f>E26/E25</f>
        <v>0.47607221320087878</v>
      </c>
      <c r="F28" s="46">
        <f t="shared" ref="F28:I28" si="7">F26/F25</f>
        <v>0.4762408533897558</v>
      </c>
      <c r="G28" s="46">
        <f t="shared" si="7"/>
        <v>0.4783118405627198</v>
      </c>
      <c r="H28" s="46">
        <f t="shared" si="7"/>
        <v>0.47420768712070127</v>
      </c>
      <c r="I28" s="46">
        <f t="shared" si="7"/>
        <v>0.476741303808973</v>
      </c>
      <c r="J28" s="9" t="s">
        <v>466</v>
      </c>
    </row>
    <row r="29" spans="1:10" ht="12" customHeight="1" x14ac:dyDescent="0.2">
      <c r="A29" s="45"/>
      <c r="B29" s="48"/>
      <c r="C29" s="48"/>
      <c r="D29" s="48"/>
      <c r="E29" s="48"/>
      <c r="F29" s="48"/>
      <c r="G29" s="48"/>
      <c r="H29" s="48"/>
      <c r="I29" s="48"/>
      <c r="J29" s="21"/>
    </row>
    <row r="30" spans="1:10" x14ac:dyDescent="0.2">
      <c r="A30" s="583" t="s">
        <v>490</v>
      </c>
      <c r="B30" s="583"/>
      <c r="C30" s="583"/>
      <c r="D30" s="583"/>
      <c r="E30" s="583"/>
      <c r="F30" s="583"/>
      <c r="G30" s="583"/>
      <c r="H30" s="583"/>
      <c r="I30" s="583"/>
      <c r="J30" s="583"/>
    </row>
    <row r="31" spans="1:10" x14ac:dyDescent="0.2">
      <c r="A31" s="584" t="s">
        <v>491</v>
      </c>
      <c r="B31" s="584"/>
      <c r="C31" s="584"/>
      <c r="D31" s="584"/>
      <c r="E31" s="584"/>
      <c r="F31" s="584"/>
      <c r="G31" s="584"/>
      <c r="H31" s="584"/>
      <c r="I31" s="584"/>
      <c r="J31" s="584"/>
    </row>
    <row r="32" spans="1:10" ht="9" customHeight="1" x14ac:dyDescent="0.2">
      <c r="A32" s="431"/>
      <c r="B32" s="146"/>
      <c r="C32" s="431"/>
      <c r="D32" s="431"/>
      <c r="E32" s="431"/>
      <c r="F32" s="431"/>
      <c r="G32" s="431"/>
      <c r="H32" s="431"/>
      <c r="I32" s="431"/>
      <c r="J32" s="431"/>
    </row>
    <row r="33" spans="2:9" x14ac:dyDescent="0.2">
      <c r="B33" s="536" t="s">
        <v>248</v>
      </c>
      <c r="C33" s="536"/>
      <c r="D33" s="536"/>
      <c r="E33" s="533"/>
      <c r="F33" s="538" t="s">
        <v>282</v>
      </c>
      <c r="G33" s="536"/>
      <c r="H33" s="536"/>
      <c r="I33" s="536"/>
    </row>
    <row r="34" spans="2:9" x14ac:dyDescent="0.2">
      <c r="B34" s="231" t="s">
        <v>249</v>
      </c>
      <c r="C34" s="11"/>
      <c r="D34" s="11"/>
      <c r="E34" s="433"/>
      <c r="F34" s="539" t="s">
        <v>250</v>
      </c>
      <c r="G34" s="11"/>
      <c r="H34" s="11"/>
      <c r="I34" s="11"/>
    </row>
  </sheetData>
  <mergeCells count="9">
    <mergeCell ref="B19:I19"/>
    <mergeCell ref="B24:I24"/>
    <mergeCell ref="A30:J30"/>
    <mergeCell ref="A31:J31"/>
    <mergeCell ref="A7:A8"/>
    <mergeCell ref="B7:I7"/>
    <mergeCell ref="J7:J8"/>
    <mergeCell ref="B9:I9"/>
    <mergeCell ref="B14:I14"/>
  </mergeCells>
  <hyperlinks>
    <hyperlink ref="L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zoomScaleNormal="100" workbookViewId="0"/>
  </sheetViews>
  <sheetFormatPr defaultColWidth="9.140625" defaultRowHeight="12.75" x14ac:dyDescent="0.2"/>
  <cols>
    <col min="1" max="1" width="21.7109375" style="2" customWidth="1"/>
    <col min="2" max="2" width="7.85546875" style="2" customWidth="1"/>
    <col min="3" max="4" width="6.5703125" style="2" customWidth="1"/>
    <col min="5" max="7" width="8" style="2" customWidth="1"/>
    <col min="8" max="8" width="20.85546875" style="2" customWidth="1"/>
    <col min="9" max="17" width="6.7109375" style="2" customWidth="1"/>
    <col min="18" max="16384" width="9.140625" style="2"/>
  </cols>
  <sheetData>
    <row r="1" spans="1:10" ht="15" customHeight="1" x14ac:dyDescent="0.2">
      <c r="A1" s="1" t="s">
        <v>6</v>
      </c>
      <c r="B1" s="1"/>
      <c r="C1" s="1"/>
      <c r="D1" s="1"/>
      <c r="E1" s="1"/>
      <c r="F1" s="1"/>
      <c r="H1" s="3" t="s">
        <v>0</v>
      </c>
      <c r="J1" s="567" t="s">
        <v>910</v>
      </c>
    </row>
    <row r="2" spans="1:10" ht="9" customHeight="1" x14ac:dyDescent="0.2">
      <c r="B2" s="1"/>
      <c r="C2" s="1"/>
      <c r="D2" s="1"/>
      <c r="E2" s="1"/>
      <c r="F2" s="1"/>
      <c r="H2" s="3"/>
    </row>
    <row r="3" spans="1:10" ht="15" customHeight="1" x14ac:dyDescent="0.2">
      <c r="A3" s="601" t="s">
        <v>1013</v>
      </c>
      <c r="B3" s="601"/>
      <c r="C3" s="601"/>
      <c r="D3" s="601"/>
      <c r="E3" s="601"/>
      <c r="F3" s="601"/>
      <c r="G3" s="601"/>
      <c r="H3" s="601"/>
    </row>
    <row r="4" spans="1:10" ht="15" customHeight="1" x14ac:dyDescent="0.2">
      <c r="A4" s="602" t="s">
        <v>1014</v>
      </c>
      <c r="B4" s="602"/>
      <c r="C4" s="602"/>
      <c r="D4" s="602"/>
      <c r="E4" s="602"/>
      <c r="F4" s="602"/>
      <c r="G4" s="602"/>
      <c r="H4" s="602"/>
    </row>
    <row r="5" spans="1:10" ht="15" customHeight="1" x14ac:dyDescent="0.2">
      <c r="A5" s="5" t="s">
        <v>975</v>
      </c>
      <c r="B5" s="5"/>
      <c r="C5" s="5"/>
      <c r="D5" s="5"/>
      <c r="E5" s="5"/>
      <c r="F5" s="5"/>
      <c r="H5" s="6" t="s">
        <v>976</v>
      </c>
    </row>
    <row r="6" spans="1:10" ht="15" customHeight="1" thickBot="1" x14ac:dyDescent="0.25">
      <c r="A6" s="5" t="s">
        <v>798</v>
      </c>
      <c r="B6" s="5"/>
      <c r="C6" s="5"/>
      <c r="D6" s="5"/>
      <c r="E6" s="5"/>
      <c r="F6" s="5"/>
      <c r="H6" s="6" t="s">
        <v>799</v>
      </c>
    </row>
    <row r="7" spans="1:10" ht="22.5" customHeight="1" x14ac:dyDescent="0.2">
      <c r="A7" s="622" t="s">
        <v>94</v>
      </c>
      <c r="B7" s="623" t="s">
        <v>205</v>
      </c>
      <c r="C7" s="623" t="s">
        <v>206</v>
      </c>
      <c r="D7" s="623" t="s">
        <v>1329</v>
      </c>
      <c r="E7" s="644" t="s">
        <v>207</v>
      </c>
      <c r="F7" s="645"/>
      <c r="G7" s="645"/>
      <c r="H7" s="646" t="s">
        <v>95</v>
      </c>
    </row>
    <row r="8" spans="1:10" ht="26.25" customHeight="1" thickBot="1" x14ac:dyDescent="0.25">
      <c r="A8" s="641"/>
      <c r="B8" s="642"/>
      <c r="C8" s="642"/>
      <c r="D8" s="643"/>
      <c r="E8" s="229" t="s">
        <v>429</v>
      </c>
      <c r="F8" s="229" t="s">
        <v>430</v>
      </c>
      <c r="G8" s="229" t="s">
        <v>431</v>
      </c>
      <c r="H8" s="647"/>
      <c r="I8" s="57"/>
    </row>
    <row r="9" spans="1:10" ht="15" customHeight="1" x14ac:dyDescent="0.2">
      <c r="A9" s="15" t="s">
        <v>208</v>
      </c>
      <c r="B9" s="250">
        <v>35939</v>
      </c>
      <c r="C9" s="250">
        <v>30988</v>
      </c>
      <c r="D9" s="250">
        <v>4951</v>
      </c>
      <c r="E9" s="250">
        <v>19238</v>
      </c>
      <c r="F9" s="250">
        <v>15822</v>
      </c>
      <c r="G9" s="250">
        <v>908</v>
      </c>
      <c r="H9" s="375" t="s">
        <v>938</v>
      </c>
      <c r="I9" s="89"/>
    </row>
    <row r="10" spans="1:10" ht="23.25" customHeight="1" x14ac:dyDescent="0.2">
      <c r="A10" s="63" t="s">
        <v>532</v>
      </c>
      <c r="B10" s="239">
        <v>7442</v>
      </c>
      <c r="C10" s="239">
        <v>6214</v>
      </c>
      <c r="D10" s="239">
        <v>1228</v>
      </c>
      <c r="E10" s="239">
        <v>4162</v>
      </c>
      <c r="F10" s="239">
        <v>3218</v>
      </c>
      <c r="G10" s="239">
        <v>63</v>
      </c>
      <c r="H10" s="463" t="s">
        <v>539</v>
      </c>
      <c r="I10" s="89"/>
    </row>
    <row r="11" spans="1:10" ht="13.5" customHeight="1" x14ac:dyDescent="0.2">
      <c r="A11" s="63" t="s">
        <v>96</v>
      </c>
      <c r="B11" s="239">
        <v>5873</v>
      </c>
      <c r="C11" s="239">
        <v>5744</v>
      </c>
      <c r="D11" s="239">
        <v>129</v>
      </c>
      <c r="E11" s="239">
        <v>3164</v>
      </c>
      <c r="F11" s="239">
        <v>2655</v>
      </c>
      <c r="G11" s="239">
        <v>57</v>
      </c>
      <c r="H11" s="463" t="s">
        <v>140</v>
      </c>
      <c r="I11" s="89"/>
    </row>
    <row r="12" spans="1:10" ht="13.5" customHeight="1" x14ac:dyDescent="0.2">
      <c r="A12" s="63" t="s">
        <v>116</v>
      </c>
      <c r="B12" s="239">
        <v>5184</v>
      </c>
      <c r="C12" s="239">
        <v>4428</v>
      </c>
      <c r="D12" s="239">
        <v>756</v>
      </c>
      <c r="E12" s="239">
        <v>2549</v>
      </c>
      <c r="F12" s="239">
        <v>2493</v>
      </c>
      <c r="G12" s="239">
        <v>145</v>
      </c>
      <c r="H12" s="463" t="s">
        <v>143</v>
      </c>
      <c r="I12" s="89"/>
    </row>
    <row r="13" spans="1:10" ht="16.5" customHeight="1" x14ac:dyDescent="0.2">
      <c r="A13" s="63" t="s">
        <v>139</v>
      </c>
      <c r="B13" s="239">
        <v>4481</v>
      </c>
      <c r="C13" s="239">
        <v>3775</v>
      </c>
      <c r="D13" s="239">
        <v>706</v>
      </c>
      <c r="E13" s="239">
        <v>2094</v>
      </c>
      <c r="F13" s="239">
        <v>2305</v>
      </c>
      <c r="G13" s="239">
        <v>83</v>
      </c>
      <c r="H13" s="463" t="s">
        <v>145</v>
      </c>
      <c r="I13" s="89"/>
    </row>
    <row r="14" spans="1:10" ht="14.25" customHeight="1" x14ac:dyDescent="0.2">
      <c r="A14" s="8" t="s">
        <v>97</v>
      </c>
      <c r="B14" s="239">
        <v>3769</v>
      </c>
      <c r="C14" s="239">
        <v>3198</v>
      </c>
      <c r="D14" s="239">
        <v>571</v>
      </c>
      <c r="E14" s="239">
        <v>2395</v>
      </c>
      <c r="F14" s="239">
        <v>1249</v>
      </c>
      <c r="G14" s="239">
        <v>125</v>
      </c>
      <c r="H14" s="21" t="s">
        <v>141</v>
      </c>
      <c r="I14" s="89"/>
    </row>
    <row r="15" spans="1:10" ht="23.25" customHeight="1" x14ac:dyDescent="0.2">
      <c r="A15" s="63" t="s">
        <v>533</v>
      </c>
      <c r="B15" s="239">
        <v>3219</v>
      </c>
      <c r="C15" s="239">
        <v>2682</v>
      </c>
      <c r="D15" s="239">
        <v>537</v>
      </c>
      <c r="E15" s="239">
        <v>1580</v>
      </c>
      <c r="F15" s="239">
        <v>1519</v>
      </c>
      <c r="G15" s="239">
        <v>120</v>
      </c>
      <c r="H15" s="463" t="s">
        <v>537</v>
      </c>
      <c r="I15" s="89"/>
    </row>
    <row r="16" spans="1:10" ht="22.5" customHeight="1" x14ac:dyDescent="0.2">
      <c r="A16" s="63" t="s">
        <v>535</v>
      </c>
      <c r="B16" s="239">
        <v>2274</v>
      </c>
      <c r="C16" s="239">
        <v>1863</v>
      </c>
      <c r="D16" s="239">
        <v>411</v>
      </c>
      <c r="E16" s="239">
        <v>1191</v>
      </c>
      <c r="F16" s="239">
        <v>837</v>
      </c>
      <c r="G16" s="239">
        <v>246</v>
      </c>
      <c r="H16" s="463" t="s">
        <v>536</v>
      </c>
      <c r="I16" s="89"/>
    </row>
    <row r="17" spans="1:9" ht="12.75" customHeight="1" x14ac:dyDescent="0.2">
      <c r="A17" s="63" t="s">
        <v>100</v>
      </c>
      <c r="B17" s="239">
        <v>1646</v>
      </c>
      <c r="C17" s="239">
        <v>1478</v>
      </c>
      <c r="D17" s="239">
        <v>168</v>
      </c>
      <c r="E17" s="239">
        <v>1025</v>
      </c>
      <c r="F17" s="239">
        <v>607</v>
      </c>
      <c r="G17" s="239">
        <v>14</v>
      </c>
      <c r="H17" s="463" t="s">
        <v>144</v>
      </c>
      <c r="I17" s="89"/>
    </row>
    <row r="18" spans="1:9" ht="22.5" customHeight="1" x14ac:dyDescent="0.2">
      <c r="A18" s="63" t="s">
        <v>534</v>
      </c>
      <c r="B18" s="239">
        <v>1390</v>
      </c>
      <c r="C18" s="239">
        <v>1212</v>
      </c>
      <c r="D18" s="239">
        <v>178</v>
      </c>
      <c r="E18" s="239">
        <v>715</v>
      </c>
      <c r="F18" s="239">
        <v>628</v>
      </c>
      <c r="G18" s="239">
        <v>47</v>
      </c>
      <c r="H18" s="463" t="s">
        <v>538</v>
      </c>
      <c r="I18" s="89"/>
    </row>
    <row r="19" spans="1:9" ht="13.5" customHeight="1" x14ac:dyDescent="0.2">
      <c r="A19" s="63" t="s">
        <v>428</v>
      </c>
      <c r="B19" s="239">
        <v>710</v>
      </c>
      <c r="C19" s="239">
        <v>439</v>
      </c>
      <c r="D19" s="239">
        <v>271</v>
      </c>
      <c r="E19" s="239">
        <v>377</v>
      </c>
      <c r="F19" s="239">
        <v>325</v>
      </c>
      <c r="G19" s="239">
        <v>8</v>
      </c>
      <c r="H19" s="463" t="s">
        <v>428</v>
      </c>
      <c r="I19" s="89"/>
    </row>
    <row r="20" spans="1:9" ht="14.25" customHeight="1" x14ac:dyDescent="0.2">
      <c r="A20" s="15" t="s">
        <v>209</v>
      </c>
      <c r="B20" s="250">
        <v>24608</v>
      </c>
      <c r="C20" s="250">
        <v>20642</v>
      </c>
      <c r="D20" s="250">
        <v>3966</v>
      </c>
      <c r="E20" s="250">
        <v>12617</v>
      </c>
      <c r="F20" s="250">
        <v>10832</v>
      </c>
      <c r="G20" s="250">
        <v>1169</v>
      </c>
      <c r="H20" s="375" t="s">
        <v>939</v>
      </c>
      <c r="I20" s="89"/>
    </row>
    <row r="21" spans="1:9" ht="22.5" customHeight="1" x14ac:dyDescent="0.2">
      <c r="A21" s="63" t="s">
        <v>533</v>
      </c>
      <c r="B21" s="239">
        <v>6132</v>
      </c>
      <c r="C21" s="239">
        <v>5360</v>
      </c>
      <c r="D21" s="239">
        <v>772</v>
      </c>
      <c r="E21" s="239">
        <v>2938</v>
      </c>
      <c r="F21" s="239">
        <v>2805</v>
      </c>
      <c r="G21" s="239">
        <v>389</v>
      </c>
      <c r="H21" s="463" t="s">
        <v>537</v>
      </c>
      <c r="I21" s="89"/>
    </row>
    <row r="22" spans="1:9" ht="22.5" customHeight="1" x14ac:dyDescent="0.2">
      <c r="A22" s="63" t="s">
        <v>532</v>
      </c>
      <c r="B22" s="239">
        <v>4624</v>
      </c>
      <c r="C22" s="239">
        <v>3905</v>
      </c>
      <c r="D22" s="239">
        <v>719</v>
      </c>
      <c r="E22" s="239">
        <v>2584</v>
      </c>
      <c r="F22" s="239">
        <v>1951</v>
      </c>
      <c r="G22" s="239">
        <v>89</v>
      </c>
      <c r="H22" s="463" t="s">
        <v>539</v>
      </c>
      <c r="I22" s="89"/>
    </row>
    <row r="23" spans="1:9" ht="13.5" customHeight="1" x14ac:dyDescent="0.2">
      <c r="A23" s="63" t="s">
        <v>428</v>
      </c>
      <c r="B23" s="239">
        <v>3091</v>
      </c>
      <c r="C23" s="239">
        <v>2347</v>
      </c>
      <c r="D23" s="239">
        <v>744</v>
      </c>
      <c r="E23" s="239">
        <v>1864</v>
      </c>
      <c r="F23" s="239">
        <v>1172</v>
      </c>
      <c r="G23" s="239">
        <v>55</v>
      </c>
      <c r="H23" s="463" t="s">
        <v>428</v>
      </c>
      <c r="I23" s="89"/>
    </row>
    <row r="24" spans="1:9" x14ac:dyDescent="0.2">
      <c r="A24" s="63" t="s">
        <v>139</v>
      </c>
      <c r="B24" s="239">
        <v>2425</v>
      </c>
      <c r="C24" s="239">
        <v>1953</v>
      </c>
      <c r="D24" s="239">
        <v>472</v>
      </c>
      <c r="E24" s="239">
        <v>1070</v>
      </c>
      <c r="F24" s="239">
        <v>1291</v>
      </c>
      <c r="G24" s="239">
        <v>65</v>
      </c>
      <c r="H24" s="463" t="s">
        <v>145</v>
      </c>
      <c r="I24" s="89"/>
    </row>
    <row r="25" spans="1:9" x14ac:dyDescent="0.2">
      <c r="A25" s="8" t="s">
        <v>100</v>
      </c>
      <c r="B25" s="239">
        <v>1797</v>
      </c>
      <c r="C25" s="239">
        <v>1670</v>
      </c>
      <c r="D25" s="239">
        <v>127</v>
      </c>
      <c r="E25" s="239">
        <v>1092</v>
      </c>
      <c r="F25" s="239">
        <v>681</v>
      </c>
      <c r="G25" s="239">
        <v>24</v>
      </c>
      <c r="H25" s="21" t="s">
        <v>144</v>
      </c>
      <c r="I25" s="89"/>
    </row>
    <row r="26" spans="1:9" ht="13.5" customHeight="1" x14ac:dyDescent="0.2">
      <c r="A26" s="63" t="s">
        <v>97</v>
      </c>
      <c r="B26" s="239">
        <v>1587</v>
      </c>
      <c r="C26" s="239">
        <v>1337</v>
      </c>
      <c r="D26" s="239">
        <v>250</v>
      </c>
      <c r="E26" s="239">
        <v>882</v>
      </c>
      <c r="F26" s="239">
        <v>592</v>
      </c>
      <c r="G26" s="239">
        <v>114</v>
      </c>
      <c r="H26" s="463" t="s">
        <v>141</v>
      </c>
      <c r="I26" s="89"/>
    </row>
    <row r="27" spans="1:9" ht="12.75" customHeight="1" x14ac:dyDescent="0.2">
      <c r="A27" s="63" t="s">
        <v>116</v>
      </c>
      <c r="B27" s="239">
        <v>1516</v>
      </c>
      <c r="C27" s="239">
        <v>1050</v>
      </c>
      <c r="D27" s="239">
        <v>466</v>
      </c>
      <c r="E27" s="239">
        <v>436</v>
      </c>
      <c r="F27" s="239">
        <v>975</v>
      </c>
      <c r="G27" s="239">
        <v>105</v>
      </c>
      <c r="H27" s="463" t="s">
        <v>143</v>
      </c>
      <c r="I27" s="89"/>
    </row>
    <row r="28" spans="1:9" ht="22.5" customHeight="1" x14ac:dyDescent="0.2">
      <c r="A28" s="63" t="s">
        <v>535</v>
      </c>
      <c r="B28" s="239">
        <v>1462</v>
      </c>
      <c r="C28" s="239">
        <v>1162</v>
      </c>
      <c r="D28" s="239">
        <v>300</v>
      </c>
      <c r="E28" s="239">
        <v>741</v>
      </c>
      <c r="F28" s="239">
        <v>468</v>
      </c>
      <c r="G28" s="239">
        <v>253</v>
      </c>
      <c r="H28" s="463" t="s">
        <v>536</v>
      </c>
      <c r="I28" s="89"/>
    </row>
    <row r="29" spans="1:9" ht="13.5" customHeight="1" x14ac:dyDescent="0.2">
      <c r="A29" s="63" t="s">
        <v>96</v>
      </c>
      <c r="B29" s="239">
        <v>1181</v>
      </c>
      <c r="C29" s="239">
        <v>1158</v>
      </c>
      <c r="D29" s="239">
        <v>23</v>
      </c>
      <c r="E29" s="239">
        <v>624</v>
      </c>
      <c r="F29" s="239">
        <v>530</v>
      </c>
      <c r="G29" s="239">
        <v>27</v>
      </c>
      <c r="H29" s="463" t="s">
        <v>140</v>
      </c>
      <c r="I29" s="89"/>
    </row>
    <row r="30" spans="1:9" ht="21" customHeight="1" x14ac:dyDescent="0.2">
      <c r="A30" s="63" t="s">
        <v>534</v>
      </c>
      <c r="B30" s="239">
        <v>811</v>
      </c>
      <c r="C30" s="239">
        <v>712</v>
      </c>
      <c r="D30" s="239">
        <v>99</v>
      </c>
      <c r="E30" s="239">
        <v>389</v>
      </c>
      <c r="F30" s="239">
        <v>374</v>
      </c>
      <c r="G30" s="239">
        <v>48</v>
      </c>
      <c r="H30" s="463" t="s">
        <v>538</v>
      </c>
      <c r="I30" s="89"/>
    </row>
    <row r="31" spans="1:9" ht="6.75" customHeight="1" x14ac:dyDescent="0.2"/>
    <row r="32" spans="1:9" ht="35.25" customHeight="1" x14ac:dyDescent="0.2">
      <c r="A32" s="632" t="s">
        <v>1224</v>
      </c>
      <c r="B32" s="632"/>
      <c r="C32" s="632"/>
      <c r="D32" s="632"/>
      <c r="F32" s="649" t="s">
        <v>796</v>
      </c>
      <c r="G32" s="649"/>
      <c r="H32" s="649"/>
    </row>
    <row r="33" spans="1:8" ht="4.5" customHeight="1" x14ac:dyDescent="0.2">
      <c r="A33" s="451"/>
      <c r="B33" s="451"/>
      <c r="C33" s="451"/>
      <c r="D33" s="451"/>
      <c r="F33" s="452"/>
      <c r="G33" s="452"/>
      <c r="H33" s="452"/>
    </row>
    <row r="34" spans="1:8" x14ac:dyDescent="0.2">
      <c r="A34" s="638" t="s">
        <v>1312</v>
      </c>
      <c r="B34" s="638"/>
      <c r="C34" s="638"/>
      <c r="D34" s="638"/>
      <c r="E34" s="638"/>
      <c r="F34" s="638"/>
      <c r="G34" s="638"/>
      <c r="H34" s="638"/>
    </row>
    <row r="35" spans="1:8" ht="11.25" customHeight="1" x14ac:dyDescent="0.2">
      <c r="A35" s="648" t="s">
        <v>1313</v>
      </c>
      <c r="B35" s="648"/>
      <c r="C35" s="648"/>
      <c r="D35" s="648"/>
      <c r="E35" s="648"/>
      <c r="F35" s="648"/>
      <c r="G35" s="648"/>
      <c r="H35" s="648"/>
    </row>
    <row r="36" spans="1:8" ht="12.75" customHeight="1" x14ac:dyDescent="0.2">
      <c r="B36" s="1" t="s">
        <v>1238</v>
      </c>
      <c r="F36" s="551" t="s">
        <v>1239</v>
      </c>
    </row>
    <row r="48" spans="1:8" x14ac:dyDescent="0.2">
      <c r="A48" s="5" t="s">
        <v>935</v>
      </c>
      <c r="H48" s="301" t="s">
        <v>936</v>
      </c>
    </row>
  </sheetData>
  <mergeCells count="12">
    <mergeCell ref="A35:H35"/>
    <mergeCell ref="A34:H34"/>
    <mergeCell ref="A32:D32"/>
    <mergeCell ref="F32:H32"/>
    <mergeCell ref="A3:H3"/>
    <mergeCell ref="A4:H4"/>
    <mergeCell ref="A7:A8"/>
    <mergeCell ref="B7:B8"/>
    <mergeCell ref="C7:C8"/>
    <mergeCell ref="D7:D8"/>
    <mergeCell ref="E7:G7"/>
    <mergeCell ref="H7:H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topLeftCell="A4" zoomScaleNormal="100" workbookViewId="0"/>
  </sheetViews>
  <sheetFormatPr defaultColWidth="9.140625" defaultRowHeight="12.75" x14ac:dyDescent="0.2"/>
  <cols>
    <col min="1" max="1" width="18.28515625" style="2" customWidth="1"/>
    <col min="2" max="8" width="7.28515625" style="2" customWidth="1"/>
    <col min="9" max="9" width="17" style="2" customWidth="1"/>
    <col min="10" max="16384" width="9.140625" style="2"/>
  </cols>
  <sheetData>
    <row r="1" spans="1:11" ht="15" customHeight="1" x14ac:dyDescent="0.2">
      <c r="A1" s="1" t="s">
        <v>6</v>
      </c>
      <c r="I1" s="3" t="s">
        <v>0</v>
      </c>
      <c r="J1" s="302"/>
      <c r="K1" s="567" t="s">
        <v>910</v>
      </c>
    </row>
    <row r="2" spans="1:11" ht="9" customHeight="1" x14ac:dyDescent="0.2">
      <c r="I2" s="3"/>
    </row>
    <row r="3" spans="1:11" ht="15" customHeight="1" x14ac:dyDescent="0.2">
      <c r="A3" s="1" t="s">
        <v>433</v>
      </c>
      <c r="G3" s="4"/>
      <c r="H3" s="4"/>
    </row>
    <row r="4" spans="1:11" ht="15" customHeight="1" x14ac:dyDescent="0.2">
      <c r="A4" s="238" t="s">
        <v>971</v>
      </c>
      <c r="B4" s="12"/>
      <c r="C4" s="12"/>
    </row>
    <row r="5" spans="1:11" ht="13.5" customHeight="1" x14ac:dyDescent="0.2">
      <c r="A5" s="5" t="s">
        <v>975</v>
      </c>
      <c r="I5" s="6" t="s">
        <v>976</v>
      </c>
      <c r="J5" s="89"/>
    </row>
    <row r="6" spans="1:11" ht="13.5" customHeight="1" thickBot="1" x14ac:dyDescent="0.25">
      <c r="A6" s="5" t="s">
        <v>801</v>
      </c>
      <c r="I6" s="230" t="s">
        <v>802</v>
      </c>
      <c r="J6" s="89"/>
      <c r="K6" s="509"/>
    </row>
    <row r="7" spans="1:11" ht="24.75" customHeight="1" thickBot="1" x14ac:dyDescent="0.25">
      <c r="A7" s="58" t="s">
        <v>462</v>
      </c>
      <c r="B7" s="59" t="s">
        <v>174</v>
      </c>
      <c r="C7" s="59" t="s">
        <v>13</v>
      </c>
      <c r="D7" s="59" t="s">
        <v>14</v>
      </c>
      <c r="E7" s="59" t="s">
        <v>16</v>
      </c>
      <c r="F7" s="59" t="s">
        <v>17</v>
      </c>
      <c r="G7" s="60" t="s">
        <v>18</v>
      </c>
      <c r="H7" s="60" t="s">
        <v>1015</v>
      </c>
      <c r="I7" s="61" t="s">
        <v>463</v>
      </c>
      <c r="J7" s="89"/>
      <c r="K7" s="509"/>
    </row>
    <row r="8" spans="1:11" ht="18" customHeight="1" x14ac:dyDescent="0.2">
      <c r="A8" s="84" t="s">
        <v>19</v>
      </c>
      <c r="B8" s="29">
        <v>22484.6</v>
      </c>
      <c r="C8" s="29">
        <v>25736.799999999999</v>
      </c>
      <c r="D8" s="29">
        <v>29513.8</v>
      </c>
      <c r="E8" s="29">
        <v>30580.799999999999</v>
      </c>
      <c r="F8" s="29">
        <v>32372.6</v>
      </c>
      <c r="G8" s="29">
        <v>33156.699999999997</v>
      </c>
      <c r="H8" s="29">
        <v>33830.800000000003</v>
      </c>
      <c r="I8" s="67" t="s">
        <v>22</v>
      </c>
      <c r="J8" s="89"/>
      <c r="K8" s="509"/>
    </row>
    <row r="9" spans="1:11" ht="13.5" customHeight="1" x14ac:dyDescent="0.2">
      <c r="A9" s="8" t="s">
        <v>5</v>
      </c>
      <c r="B9" s="28">
        <v>22466.5</v>
      </c>
      <c r="C9" s="28">
        <v>25670.6</v>
      </c>
      <c r="D9" s="28">
        <v>29354.100000000002</v>
      </c>
      <c r="E9" s="28">
        <v>30403.7</v>
      </c>
      <c r="F9" s="28">
        <v>32171.5</v>
      </c>
      <c r="G9" s="28">
        <v>32938.400000000001</v>
      </c>
      <c r="H9" s="28">
        <v>33598.400000000001</v>
      </c>
      <c r="I9" s="9" t="s">
        <v>467</v>
      </c>
      <c r="J9" s="89"/>
    </row>
    <row r="10" spans="1:11" ht="13.5" customHeight="1" x14ac:dyDescent="0.2">
      <c r="A10" s="8" t="s">
        <v>4</v>
      </c>
      <c r="B10" s="28">
        <v>18.099999999998545</v>
      </c>
      <c r="C10" s="28">
        <v>66.199999999999278</v>
      </c>
      <c r="D10" s="28">
        <v>159.69999999999726</v>
      </c>
      <c r="E10" s="28">
        <v>177.09999999999854</v>
      </c>
      <c r="F10" s="28">
        <v>201.09999999999854</v>
      </c>
      <c r="G10" s="28">
        <v>218.29999999999563</v>
      </c>
      <c r="H10" s="28">
        <v>232.40000000000146</v>
      </c>
      <c r="I10" s="9" t="s">
        <v>468</v>
      </c>
      <c r="J10" s="89"/>
    </row>
    <row r="11" spans="1:11" ht="13.5" customHeight="1" x14ac:dyDescent="0.2">
      <c r="A11" s="8" t="s">
        <v>156</v>
      </c>
      <c r="B11" s="46">
        <f t="shared" ref="B11:G11" si="0">B9/B8</f>
        <v>0.99919500458091326</v>
      </c>
      <c r="C11" s="46">
        <f t="shared" si="0"/>
        <v>0.99742780765285499</v>
      </c>
      <c r="D11" s="46">
        <f t="shared" si="0"/>
        <v>0.99458897193855089</v>
      </c>
      <c r="E11" s="46">
        <f t="shared" si="0"/>
        <v>0.99420878459687134</v>
      </c>
      <c r="F11" s="46">
        <f t="shared" si="0"/>
        <v>0.99378795648171603</v>
      </c>
      <c r="G11" s="46">
        <f t="shared" si="0"/>
        <v>0.99341611197736823</v>
      </c>
      <c r="H11" s="46">
        <v>0.99313052011776204</v>
      </c>
      <c r="I11" s="9" t="s">
        <v>469</v>
      </c>
      <c r="J11" s="89"/>
    </row>
    <row r="12" spans="1:11" ht="26.25" customHeight="1" x14ac:dyDescent="0.2">
      <c r="A12" s="542" t="s">
        <v>1220</v>
      </c>
      <c r="B12" s="29" t="s">
        <v>24</v>
      </c>
      <c r="C12" s="511">
        <v>234.7</v>
      </c>
      <c r="D12" s="511">
        <v>342.4</v>
      </c>
      <c r="E12" s="511">
        <v>267.39999999999998</v>
      </c>
      <c r="F12" s="511">
        <v>338.1</v>
      </c>
      <c r="G12" s="511">
        <v>347.8</v>
      </c>
      <c r="H12" s="511">
        <v>417</v>
      </c>
      <c r="I12" s="543" t="s">
        <v>1221</v>
      </c>
      <c r="J12" s="89"/>
    </row>
    <row r="13" spans="1:11" ht="13.5" customHeight="1" x14ac:dyDescent="0.2">
      <c r="A13" s="8" t="s">
        <v>5</v>
      </c>
      <c r="B13" s="28" t="s">
        <v>24</v>
      </c>
      <c r="C13" s="105">
        <v>233.4</v>
      </c>
      <c r="D13" s="105">
        <v>338.7</v>
      </c>
      <c r="E13" s="105">
        <v>264.7</v>
      </c>
      <c r="F13" s="105">
        <v>332</v>
      </c>
      <c r="G13" s="105">
        <v>340.8</v>
      </c>
      <c r="H13" s="105">
        <v>410.5</v>
      </c>
      <c r="I13" s="9" t="s">
        <v>467</v>
      </c>
      <c r="J13" s="89"/>
    </row>
    <row r="14" spans="1:11" ht="13.5" customHeight="1" x14ac:dyDescent="0.2">
      <c r="A14" s="8" t="s">
        <v>4</v>
      </c>
      <c r="B14" s="28" t="s">
        <v>24</v>
      </c>
      <c r="C14" s="105">
        <v>1.2999999999999829</v>
      </c>
      <c r="D14" s="105">
        <v>3.6999999999999886</v>
      </c>
      <c r="E14" s="105">
        <v>2.6999999999999886</v>
      </c>
      <c r="F14" s="105">
        <v>6.1000000000000227</v>
      </c>
      <c r="G14" s="105">
        <v>7</v>
      </c>
      <c r="H14" s="105">
        <v>6.5</v>
      </c>
      <c r="I14" s="9" t="s">
        <v>468</v>
      </c>
      <c r="J14" s="89"/>
    </row>
    <row r="15" spans="1:11" ht="13.5" customHeight="1" x14ac:dyDescent="0.2">
      <c r="A15" s="8" t="s">
        <v>156</v>
      </c>
      <c r="B15" s="46" t="s">
        <v>24</v>
      </c>
      <c r="C15" s="46">
        <v>0.9944610140605028</v>
      </c>
      <c r="D15" s="46">
        <v>0.98919392523364491</v>
      </c>
      <c r="E15" s="46">
        <v>0.98990276738967842</v>
      </c>
      <c r="F15" s="46">
        <v>0.98195800059154092</v>
      </c>
      <c r="G15" s="46">
        <v>0.9798734905117884</v>
      </c>
      <c r="H15" s="46">
        <v>0.9844124700239808</v>
      </c>
      <c r="I15" s="9" t="s">
        <v>469</v>
      </c>
      <c r="J15" s="89"/>
    </row>
    <row r="16" spans="1:11" ht="24.75" customHeight="1" x14ac:dyDescent="0.2">
      <c r="A16" s="84" t="s">
        <v>544</v>
      </c>
      <c r="B16" s="29">
        <v>27586</v>
      </c>
      <c r="C16" s="29">
        <v>27796</v>
      </c>
      <c r="D16" s="29">
        <v>30829</v>
      </c>
      <c r="E16" s="29">
        <v>32829.699999999997</v>
      </c>
      <c r="F16" s="29">
        <v>33463.699999999997</v>
      </c>
      <c r="G16" s="30">
        <v>34057.300000000003</v>
      </c>
      <c r="H16" s="30">
        <v>34421.800000000003</v>
      </c>
      <c r="I16" s="20" t="s">
        <v>542</v>
      </c>
      <c r="J16" s="89"/>
    </row>
    <row r="17" spans="1:10" ht="13.5" customHeight="1" x14ac:dyDescent="0.2">
      <c r="A17" s="8" t="s">
        <v>5</v>
      </c>
      <c r="B17" s="28">
        <v>26185</v>
      </c>
      <c r="C17" s="28">
        <v>26353.5</v>
      </c>
      <c r="D17" s="28">
        <v>29002.799999999999</v>
      </c>
      <c r="E17" s="28">
        <v>30880.3</v>
      </c>
      <c r="F17" s="28">
        <v>31465.4</v>
      </c>
      <c r="G17" s="28">
        <v>31993.3</v>
      </c>
      <c r="H17" s="28">
        <v>32322.3</v>
      </c>
      <c r="I17" s="9" t="s">
        <v>467</v>
      </c>
      <c r="J17" s="89"/>
    </row>
    <row r="18" spans="1:10" ht="13.5" customHeight="1" x14ac:dyDescent="0.2">
      <c r="A18" s="8" t="s">
        <v>4</v>
      </c>
      <c r="B18" s="28">
        <v>1401</v>
      </c>
      <c r="C18" s="28">
        <v>1442.5</v>
      </c>
      <c r="D18" s="28">
        <v>1826.2000000000007</v>
      </c>
      <c r="E18" s="28">
        <v>1949.3999999999978</v>
      </c>
      <c r="F18" s="28">
        <v>1998.2999999999956</v>
      </c>
      <c r="G18" s="28">
        <v>2064.0000000000036</v>
      </c>
      <c r="H18" s="28">
        <v>2099.5000000000036</v>
      </c>
      <c r="I18" s="9" t="s">
        <v>468</v>
      </c>
    </row>
    <row r="19" spans="1:10" ht="13.5" customHeight="1" x14ac:dyDescent="0.2">
      <c r="A19" s="8" t="s">
        <v>156</v>
      </c>
      <c r="B19" s="46">
        <f t="shared" ref="B19:G19" si="1">B17/B16</f>
        <v>0.94921336910026821</v>
      </c>
      <c r="C19" s="46">
        <f t="shared" si="1"/>
        <v>0.94810404374730173</v>
      </c>
      <c r="D19" s="46">
        <f t="shared" si="1"/>
        <v>0.94076356677154627</v>
      </c>
      <c r="E19" s="46">
        <f t="shared" si="1"/>
        <v>0.94062084027572601</v>
      </c>
      <c r="F19" s="46">
        <f t="shared" si="1"/>
        <v>0.94028454713615062</v>
      </c>
      <c r="G19" s="46">
        <f t="shared" si="1"/>
        <v>0.93939625278574623</v>
      </c>
      <c r="H19" s="46">
        <v>0.93900667600183618</v>
      </c>
      <c r="I19" s="9" t="s">
        <v>469</v>
      </c>
    </row>
    <row r="20" spans="1:10" ht="26.25" customHeight="1" x14ac:dyDescent="0.2">
      <c r="A20" s="84" t="s">
        <v>543</v>
      </c>
      <c r="B20" s="29">
        <v>35571.599999999999</v>
      </c>
      <c r="C20" s="29">
        <v>30227</v>
      </c>
      <c r="D20" s="29">
        <v>29391.7</v>
      </c>
      <c r="E20" s="29">
        <v>31515.599999999999</v>
      </c>
      <c r="F20" s="29">
        <v>33577.199999999997</v>
      </c>
      <c r="G20" s="30">
        <v>35477.599999999999</v>
      </c>
      <c r="H20" s="30">
        <v>36903.5</v>
      </c>
      <c r="I20" s="20" t="s">
        <v>541</v>
      </c>
    </row>
    <row r="21" spans="1:10" ht="13.5" customHeight="1" x14ac:dyDescent="0.2">
      <c r="A21" s="8" t="s">
        <v>5</v>
      </c>
      <c r="B21" s="28">
        <v>26527.7</v>
      </c>
      <c r="C21" s="28">
        <v>22450.2</v>
      </c>
      <c r="D21" s="28">
        <v>21873.7</v>
      </c>
      <c r="E21" s="28">
        <v>23520.6</v>
      </c>
      <c r="F21" s="28">
        <v>25068.9</v>
      </c>
      <c r="G21" s="28">
        <v>26414.7</v>
      </c>
      <c r="H21" s="28">
        <v>27422.400000000001</v>
      </c>
      <c r="I21" s="9" t="s">
        <v>467</v>
      </c>
    </row>
    <row r="22" spans="1:10" ht="13.5" customHeight="1" x14ac:dyDescent="0.2">
      <c r="A22" s="8" t="s">
        <v>4</v>
      </c>
      <c r="B22" s="28">
        <v>9043.8999999999978</v>
      </c>
      <c r="C22" s="28">
        <v>7776.7999999999993</v>
      </c>
      <c r="D22" s="28">
        <v>7518</v>
      </c>
      <c r="E22" s="28">
        <v>7995</v>
      </c>
      <c r="F22" s="28">
        <v>8508.2999999999956</v>
      </c>
      <c r="G22" s="28">
        <v>9062.8999999999978</v>
      </c>
      <c r="H22" s="28">
        <v>9481.0999999999985</v>
      </c>
      <c r="I22" s="9" t="s">
        <v>468</v>
      </c>
    </row>
    <row r="23" spans="1:10" ht="13.5" customHeight="1" x14ac:dyDescent="0.2">
      <c r="A23" s="8" t="s">
        <v>156</v>
      </c>
      <c r="B23" s="46">
        <f t="shared" ref="B23:G23" si="2">B21/B20</f>
        <v>0.74575504053795727</v>
      </c>
      <c r="C23" s="46">
        <f t="shared" si="2"/>
        <v>0.74272008469249351</v>
      </c>
      <c r="D23" s="46">
        <f t="shared" si="2"/>
        <v>0.7442135024513723</v>
      </c>
      <c r="E23" s="46">
        <f t="shared" si="2"/>
        <v>0.74631611011689447</v>
      </c>
      <c r="F23" s="46">
        <f t="shared" si="2"/>
        <v>0.74660483899789154</v>
      </c>
      <c r="G23" s="46">
        <f t="shared" si="2"/>
        <v>0.744545854285521</v>
      </c>
      <c r="H23" s="46">
        <v>0.74308398932350594</v>
      </c>
      <c r="I23" s="9" t="s">
        <v>469</v>
      </c>
    </row>
    <row r="24" spans="1:10" ht="21.75" customHeight="1" x14ac:dyDescent="0.2">
      <c r="A24" s="84" t="s">
        <v>21</v>
      </c>
      <c r="B24" s="29">
        <v>47352.1</v>
      </c>
      <c r="C24" s="29">
        <v>45384.9</v>
      </c>
      <c r="D24" s="29">
        <v>38385.9</v>
      </c>
      <c r="E24" s="29">
        <v>38223.4</v>
      </c>
      <c r="F24" s="29">
        <v>39133.300000000003</v>
      </c>
      <c r="G24" s="30">
        <v>40193.300000000003</v>
      </c>
      <c r="H24" s="30">
        <v>41305.800000000003</v>
      </c>
      <c r="I24" s="20" t="s">
        <v>25</v>
      </c>
    </row>
    <row r="25" spans="1:10" ht="13.5" customHeight="1" x14ac:dyDescent="0.2">
      <c r="A25" s="8" t="s">
        <v>5</v>
      </c>
      <c r="B25" s="28">
        <v>27428.2</v>
      </c>
      <c r="C25" s="28">
        <v>26744.500000000004</v>
      </c>
      <c r="D25" s="28">
        <v>23052.699999999993</v>
      </c>
      <c r="E25" s="28">
        <v>23021.599999999999</v>
      </c>
      <c r="F25" s="28">
        <v>23604.400000000001</v>
      </c>
      <c r="G25" s="28">
        <v>24171</v>
      </c>
      <c r="H25" s="28">
        <v>24800.2</v>
      </c>
      <c r="I25" s="9" t="s">
        <v>467</v>
      </c>
    </row>
    <row r="26" spans="1:10" ht="13.5" customHeight="1" x14ac:dyDescent="0.2">
      <c r="A26" s="8" t="s">
        <v>4</v>
      </c>
      <c r="B26" s="28">
        <v>19923.899999999998</v>
      </c>
      <c r="C26" s="28">
        <v>18640.399999999998</v>
      </c>
      <c r="D26" s="28">
        <v>15333.200000000008</v>
      </c>
      <c r="E26" s="28">
        <v>15201.800000000003</v>
      </c>
      <c r="F26" s="28">
        <v>15528.900000000001</v>
      </c>
      <c r="G26" s="28">
        <v>16022.300000000003</v>
      </c>
      <c r="H26" s="28">
        <v>16505.600000000002</v>
      </c>
      <c r="I26" s="9" t="s">
        <v>468</v>
      </c>
    </row>
    <row r="27" spans="1:10" ht="13.5" customHeight="1" x14ac:dyDescent="0.2">
      <c r="A27" s="8" t="s">
        <v>156</v>
      </c>
      <c r="B27" s="46">
        <f t="shared" ref="B27:G27" si="3">B25/B24</f>
        <v>0.57923935791654435</v>
      </c>
      <c r="C27" s="46">
        <f t="shared" si="3"/>
        <v>0.58928189772369233</v>
      </c>
      <c r="D27" s="46">
        <f t="shared" si="3"/>
        <v>0.60055124407660088</v>
      </c>
      <c r="E27" s="46">
        <f t="shared" si="3"/>
        <v>0.6022907433666288</v>
      </c>
      <c r="F27" s="46">
        <f t="shared" si="3"/>
        <v>0.6031793894202635</v>
      </c>
      <c r="G27" s="46">
        <f t="shared" si="3"/>
        <v>0.60136888486389517</v>
      </c>
      <c r="H27" s="46">
        <v>0.60040478576858436</v>
      </c>
      <c r="I27" s="9" t="s">
        <v>469</v>
      </c>
    </row>
    <row r="28" spans="1:10" ht="15.75" customHeight="1" x14ac:dyDescent="0.2">
      <c r="A28" s="84" t="s">
        <v>57</v>
      </c>
      <c r="B28" s="29">
        <v>1019.6</v>
      </c>
      <c r="C28" s="29">
        <v>1030</v>
      </c>
      <c r="D28" s="29">
        <v>1062.8999999999999</v>
      </c>
      <c r="E28" s="29">
        <v>1035.8</v>
      </c>
      <c r="F28" s="29">
        <v>1069.8</v>
      </c>
      <c r="G28" s="30">
        <v>1023.0000000000001</v>
      </c>
      <c r="H28" s="30">
        <v>1097.8</v>
      </c>
      <c r="I28" s="20" t="s">
        <v>58</v>
      </c>
    </row>
    <row r="29" spans="1:10" ht="13.5" customHeight="1" x14ac:dyDescent="0.2">
      <c r="A29" s="8" t="s">
        <v>5</v>
      </c>
      <c r="B29" s="28">
        <v>514.4</v>
      </c>
      <c r="C29" s="28">
        <v>515.5</v>
      </c>
      <c r="D29" s="28">
        <v>537.90000000000009</v>
      </c>
      <c r="E29" s="28">
        <f>E28-E30</f>
        <v>541.80000000000007</v>
      </c>
      <c r="F29" s="28">
        <f>F28-F30</f>
        <v>539</v>
      </c>
      <c r="G29" s="28">
        <v>522.30000000000007</v>
      </c>
      <c r="H29" s="28">
        <v>582.5</v>
      </c>
      <c r="I29" s="9" t="s">
        <v>467</v>
      </c>
    </row>
    <row r="30" spans="1:10" ht="13.5" customHeight="1" x14ac:dyDescent="0.2">
      <c r="A30" s="8" t="s">
        <v>4</v>
      </c>
      <c r="B30" s="28">
        <v>505.20000000000005</v>
      </c>
      <c r="C30" s="28">
        <v>514.5</v>
      </c>
      <c r="D30" s="28">
        <v>524.99999999999977</v>
      </c>
      <c r="E30" s="28">
        <v>493.99999999999989</v>
      </c>
      <c r="F30" s="28">
        <v>530.79999999999995</v>
      </c>
      <c r="G30" s="28">
        <v>500.70000000000005</v>
      </c>
      <c r="H30" s="28">
        <v>515.29999999999995</v>
      </c>
      <c r="I30" s="9" t="s">
        <v>468</v>
      </c>
    </row>
    <row r="31" spans="1:10" ht="13.5" customHeight="1" x14ac:dyDescent="0.2">
      <c r="A31" s="8" t="s">
        <v>156</v>
      </c>
      <c r="B31" s="46">
        <f t="shared" ref="B31:G31" si="4">B29/B28</f>
        <v>0.50451157316594741</v>
      </c>
      <c r="C31" s="46">
        <f t="shared" si="4"/>
        <v>0.50048543689320391</v>
      </c>
      <c r="D31" s="46">
        <f t="shared" si="4"/>
        <v>0.50606830369743172</v>
      </c>
      <c r="E31" s="46">
        <f t="shared" si="4"/>
        <v>0.52307395250048283</v>
      </c>
      <c r="F31" s="46">
        <f t="shared" si="4"/>
        <v>0.50383249205458969</v>
      </c>
      <c r="G31" s="46">
        <f t="shared" si="4"/>
        <v>0.5105571847507332</v>
      </c>
      <c r="H31" s="46">
        <v>0.53060666788121702</v>
      </c>
      <c r="I31" s="9" t="s">
        <v>469</v>
      </c>
    </row>
    <row r="32" spans="1:10" ht="24.75" customHeight="1" x14ac:dyDescent="0.2">
      <c r="A32" s="84" t="s">
        <v>492</v>
      </c>
      <c r="B32" s="26">
        <v>1922.6</v>
      </c>
      <c r="C32" s="26">
        <v>1841</v>
      </c>
      <c r="D32" s="26">
        <v>1667.3</v>
      </c>
      <c r="E32" s="26">
        <v>1363</v>
      </c>
      <c r="F32" s="26">
        <v>1274.7</v>
      </c>
      <c r="G32" s="26">
        <v>1241.5</v>
      </c>
      <c r="H32" s="26">
        <v>1243.4000000000003</v>
      </c>
      <c r="I32" s="20" t="s">
        <v>493</v>
      </c>
    </row>
    <row r="33" spans="1:9" ht="13.5" customHeight="1" x14ac:dyDescent="0.2">
      <c r="A33" s="8" t="s">
        <v>5</v>
      </c>
      <c r="B33" s="28">
        <v>1201.3</v>
      </c>
      <c r="C33" s="28">
        <v>1156.5999999999999</v>
      </c>
      <c r="D33" s="28">
        <v>1050.8</v>
      </c>
      <c r="E33" s="28">
        <f>E32-E34</f>
        <v>899.50000000000011</v>
      </c>
      <c r="F33" s="28">
        <f>F32-F34</f>
        <v>862.9</v>
      </c>
      <c r="G33" s="28">
        <v>819.7</v>
      </c>
      <c r="H33" s="28">
        <v>821.40000000000032</v>
      </c>
      <c r="I33" s="9" t="s">
        <v>467</v>
      </c>
    </row>
    <row r="34" spans="1:9" ht="13.5" customHeight="1" x14ac:dyDescent="0.2">
      <c r="A34" s="8" t="s">
        <v>4</v>
      </c>
      <c r="B34" s="28">
        <v>721.3</v>
      </c>
      <c r="C34" s="28">
        <v>684.40000000000009</v>
      </c>
      <c r="D34" s="28">
        <v>616.5</v>
      </c>
      <c r="E34" s="28">
        <v>463.49999999999989</v>
      </c>
      <c r="F34" s="28">
        <v>411.80000000000007</v>
      </c>
      <c r="G34" s="28">
        <v>421.79999999999995</v>
      </c>
      <c r="H34" s="28">
        <v>422</v>
      </c>
      <c r="I34" s="9" t="s">
        <v>468</v>
      </c>
    </row>
    <row r="35" spans="1:9" ht="13.5" customHeight="1" x14ac:dyDescent="0.2">
      <c r="A35" s="8" t="s">
        <v>156</v>
      </c>
      <c r="B35" s="46">
        <f>B33/B32</f>
        <v>0.62483095807760325</v>
      </c>
      <c r="C35" s="46">
        <f t="shared" ref="C35:H35" si="5">C33/C32</f>
        <v>0.62824551873981527</v>
      </c>
      <c r="D35" s="46">
        <f t="shared" si="5"/>
        <v>0.63024050860672942</v>
      </c>
      <c r="E35" s="46">
        <f t="shared" si="5"/>
        <v>0.65994130594277334</v>
      </c>
      <c r="F35" s="46">
        <f t="shared" si="5"/>
        <v>0.67694359457127162</v>
      </c>
      <c r="G35" s="46">
        <f t="shared" si="5"/>
        <v>0.66024969794603305</v>
      </c>
      <c r="H35" s="46">
        <f t="shared" si="5"/>
        <v>0.66060801029435423</v>
      </c>
      <c r="I35" s="9" t="s">
        <v>469</v>
      </c>
    </row>
    <row r="36" spans="1:9" ht="15.75" customHeight="1" x14ac:dyDescent="0.2">
      <c r="A36" s="31"/>
      <c r="C36" s="18"/>
      <c r="D36" s="18"/>
      <c r="E36" s="18"/>
      <c r="F36" s="18"/>
      <c r="G36" s="18"/>
      <c r="H36" s="18"/>
      <c r="I36" s="18"/>
    </row>
    <row r="37" spans="1:9" ht="15" customHeight="1" x14ac:dyDescent="0.2">
      <c r="A37" s="1" t="s">
        <v>434</v>
      </c>
      <c r="G37" s="4"/>
      <c r="H37" s="4"/>
    </row>
    <row r="38" spans="1:9" ht="15" customHeight="1" x14ac:dyDescent="0.2">
      <c r="A38" s="238" t="s">
        <v>649</v>
      </c>
      <c r="B38" s="12"/>
      <c r="C38" s="12"/>
    </row>
    <row r="39" spans="1:9" ht="15" customHeight="1" x14ac:dyDescent="0.2">
      <c r="A39" s="5" t="s">
        <v>975</v>
      </c>
      <c r="I39" s="6" t="s">
        <v>976</v>
      </c>
    </row>
    <row r="40" spans="1:9" ht="15" customHeight="1" thickBot="1" x14ac:dyDescent="0.25">
      <c r="A40" s="5" t="s">
        <v>110</v>
      </c>
      <c r="I40" s="6" t="s">
        <v>540</v>
      </c>
    </row>
    <row r="41" spans="1:9" ht="18" customHeight="1" thickBot="1" x14ac:dyDescent="0.25">
      <c r="A41" s="97" t="s">
        <v>462</v>
      </c>
      <c r="B41" s="69">
        <v>2011</v>
      </c>
      <c r="C41" s="69">
        <v>2012</v>
      </c>
      <c r="D41" s="69">
        <v>2015</v>
      </c>
      <c r="E41" s="69">
        <v>2018</v>
      </c>
      <c r="F41" s="69">
        <v>2019</v>
      </c>
      <c r="G41" s="95">
        <v>2020</v>
      </c>
      <c r="H41" s="69">
        <v>2021</v>
      </c>
      <c r="I41" s="61" t="s">
        <v>463</v>
      </c>
    </row>
    <row r="42" spans="1:9" ht="15" customHeight="1" x14ac:dyDescent="0.2">
      <c r="A42" s="232" t="s">
        <v>19</v>
      </c>
      <c r="B42" s="105">
        <v>98.4</v>
      </c>
      <c r="C42" s="105">
        <v>99.1</v>
      </c>
      <c r="D42" s="105">
        <v>99.1</v>
      </c>
      <c r="E42" s="105">
        <v>98.8</v>
      </c>
      <c r="F42" s="105">
        <v>98.830190964512084</v>
      </c>
      <c r="G42" s="105">
        <v>98.840001097342025</v>
      </c>
      <c r="H42" s="338">
        <v>98.744361942224458</v>
      </c>
      <c r="I42" s="256" t="s">
        <v>22</v>
      </c>
    </row>
    <row r="43" spans="1:9" ht="15" customHeight="1" x14ac:dyDescent="0.2">
      <c r="A43" s="232" t="s">
        <v>20</v>
      </c>
      <c r="B43" s="105">
        <v>64.8</v>
      </c>
      <c r="C43" s="105">
        <v>64.7</v>
      </c>
      <c r="D43" s="105">
        <v>65.599999999999994</v>
      </c>
      <c r="E43" s="105">
        <v>66.400000000000006</v>
      </c>
      <c r="F43" s="105">
        <v>66.908501796154056</v>
      </c>
      <c r="G43" s="105">
        <v>67.098673019272681</v>
      </c>
      <c r="H43" s="338">
        <v>67.391632901280275</v>
      </c>
      <c r="I43" s="256" t="s">
        <v>3</v>
      </c>
    </row>
    <row r="44" spans="1:9" ht="15" customHeight="1" x14ac:dyDescent="0.2">
      <c r="A44" s="232" t="s">
        <v>21</v>
      </c>
      <c r="B44" s="105">
        <v>43.5</v>
      </c>
      <c r="C44" s="105">
        <v>41.8</v>
      </c>
      <c r="D44" s="105">
        <v>42.3</v>
      </c>
      <c r="E44" s="105">
        <v>45.5</v>
      </c>
      <c r="F44" s="105">
        <v>44.3835999254784</v>
      </c>
      <c r="G44" s="105">
        <v>45.027000620552158</v>
      </c>
      <c r="H44" s="338">
        <v>46.742884206787224</v>
      </c>
      <c r="I44" s="257" t="s">
        <v>25</v>
      </c>
    </row>
    <row r="45" spans="1:9" ht="25.5" customHeight="1" x14ac:dyDescent="0.2">
      <c r="A45" s="510" t="s">
        <v>1149</v>
      </c>
      <c r="B45" s="105">
        <v>41.4</v>
      </c>
      <c r="C45" s="105">
        <v>43.4</v>
      </c>
      <c r="D45" s="105">
        <v>44.1</v>
      </c>
      <c r="E45" s="105">
        <v>46.2</v>
      </c>
      <c r="F45" s="105">
        <v>46.94369556200747</v>
      </c>
      <c r="G45" s="105">
        <v>45.7651600703837</v>
      </c>
      <c r="H45" s="338">
        <v>43.816797942026682</v>
      </c>
      <c r="I45" s="257" t="s">
        <v>1150</v>
      </c>
    </row>
    <row r="54" spans="1:1" x14ac:dyDescent="0.2">
      <c r="A54" s="22"/>
    </row>
  </sheetData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zoomScaleNormal="100" workbookViewId="0">
      <selection activeCell="L52" sqref="L52"/>
    </sheetView>
  </sheetViews>
  <sheetFormatPr defaultColWidth="9.140625" defaultRowHeight="12.75" x14ac:dyDescent="0.2"/>
  <cols>
    <col min="1" max="1" width="13.7109375" style="2" customWidth="1"/>
    <col min="2" max="9" width="7.140625" style="2" customWidth="1"/>
    <col min="10" max="10" width="15.7109375" style="2" customWidth="1"/>
    <col min="11" max="16384" width="9.140625" style="2"/>
  </cols>
  <sheetData>
    <row r="1" spans="1:14" ht="15" customHeight="1" x14ac:dyDescent="0.2">
      <c r="A1" s="1" t="s">
        <v>6</v>
      </c>
      <c r="J1" s="3" t="s">
        <v>0</v>
      </c>
      <c r="L1" s="567" t="s">
        <v>910</v>
      </c>
    </row>
    <row r="2" spans="1:14" ht="9" customHeight="1" x14ac:dyDescent="0.2">
      <c r="J2" s="3"/>
    </row>
    <row r="3" spans="1:14" ht="15" customHeight="1" x14ac:dyDescent="0.2">
      <c r="A3" s="1" t="s">
        <v>435</v>
      </c>
      <c r="I3" s="4"/>
    </row>
    <row r="4" spans="1:14" ht="15" customHeight="1" x14ac:dyDescent="0.2">
      <c r="A4" s="231" t="s">
        <v>940</v>
      </c>
    </row>
    <row r="5" spans="1:14" ht="12" customHeight="1" x14ac:dyDescent="0.2">
      <c r="A5" s="5" t="s">
        <v>1264</v>
      </c>
      <c r="J5" s="6" t="s">
        <v>1265</v>
      </c>
      <c r="L5" s="4"/>
    </row>
    <row r="6" spans="1:14" ht="15" customHeight="1" thickBot="1" x14ac:dyDescent="0.25">
      <c r="A6" s="5" t="s">
        <v>110</v>
      </c>
      <c r="J6" s="6" t="s">
        <v>540</v>
      </c>
      <c r="L6" s="4"/>
    </row>
    <row r="7" spans="1:14" ht="13.5" customHeight="1" x14ac:dyDescent="0.2">
      <c r="A7" s="622" t="s">
        <v>462</v>
      </c>
      <c r="B7" s="650">
        <v>2015</v>
      </c>
      <c r="C7" s="650"/>
      <c r="D7" s="650"/>
      <c r="E7" s="650"/>
      <c r="F7" s="650">
        <v>2021</v>
      </c>
      <c r="G7" s="650"/>
      <c r="H7" s="650"/>
      <c r="I7" s="650"/>
      <c r="J7" s="581" t="s">
        <v>463</v>
      </c>
      <c r="L7" s="4"/>
    </row>
    <row r="8" spans="1:14" ht="24.75" customHeight="1" thickBot="1" x14ac:dyDescent="0.25">
      <c r="A8" s="641"/>
      <c r="B8" s="298" t="s">
        <v>941</v>
      </c>
      <c r="C8" s="298" t="s">
        <v>942</v>
      </c>
      <c r="D8" s="298" t="s">
        <v>943</v>
      </c>
      <c r="E8" s="298" t="s">
        <v>460</v>
      </c>
      <c r="F8" s="464" t="s">
        <v>941</v>
      </c>
      <c r="G8" s="464" t="s">
        <v>942</v>
      </c>
      <c r="H8" s="464" t="s">
        <v>943</v>
      </c>
      <c r="I8" s="464" t="s">
        <v>460</v>
      </c>
      <c r="J8" s="582"/>
    </row>
    <row r="9" spans="1:14" ht="14.25" customHeight="1" x14ac:dyDescent="0.2">
      <c r="A9" s="84" t="s">
        <v>19</v>
      </c>
      <c r="B9" s="259">
        <v>15.7921579397293</v>
      </c>
      <c r="C9" s="259">
        <v>42.066777964067406</v>
      </c>
      <c r="D9" s="259">
        <v>37.36100826012818</v>
      </c>
      <c r="E9" s="259">
        <v>4.7800558360750776</v>
      </c>
      <c r="F9" s="497">
        <v>16.81565220568714</v>
      </c>
      <c r="G9" s="497">
        <v>43.958943855646289</v>
      </c>
      <c r="H9" s="497">
        <v>28.752434129656042</v>
      </c>
      <c r="I9" s="497">
        <v>10.472969809010525</v>
      </c>
      <c r="J9" s="20" t="s">
        <v>22</v>
      </c>
      <c r="M9" s="4"/>
    </row>
    <row r="10" spans="1:14" ht="14.25" customHeight="1" x14ac:dyDescent="0.2">
      <c r="A10" s="8" t="s">
        <v>5</v>
      </c>
      <c r="B10" s="258" t="s">
        <v>24</v>
      </c>
      <c r="C10" s="258" t="s">
        <v>24</v>
      </c>
      <c r="D10" s="258" t="s">
        <v>24</v>
      </c>
      <c r="E10" s="258" t="s">
        <v>24</v>
      </c>
      <c r="F10" s="498">
        <v>16.733002947356404</v>
      </c>
      <c r="G10" s="498">
        <v>43.884564159301256</v>
      </c>
      <c r="H10" s="498">
        <v>28.867482474867117</v>
      </c>
      <c r="I10" s="498">
        <v>10.514950418475205</v>
      </c>
      <c r="J10" s="9" t="s">
        <v>467</v>
      </c>
      <c r="M10" s="4"/>
    </row>
    <row r="11" spans="1:14" ht="14.25" customHeight="1" x14ac:dyDescent="0.2">
      <c r="A11" s="8" t="s">
        <v>4</v>
      </c>
      <c r="B11" s="258" t="s">
        <v>24</v>
      </c>
      <c r="C11" s="258" t="s">
        <v>24</v>
      </c>
      <c r="D11" s="258" t="s">
        <v>24</v>
      </c>
      <c r="E11" s="258" t="s">
        <v>24</v>
      </c>
      <c r="F11" s="498">
        <v>30.210237659963436</v>
      </c>
      <c r="G11" s="498">
        <v>56.013319404544262</v>
      </c>
      <c r="H11" s="498">
        <v>10.107077565944111</v>
      </c>
      <c r="I11" s="498">
        <v>3.6693653695481845</v>
      </c>
      <c r="J11" s="9" t="s">
        <v>468</v>
      </c>
      <c r="L11" s="547"/>
      <c r="M11" s="548"/>
    </row>
    <row r="12" spans="1:14" ht="14.25" customHeight="1" x14ac:dyDescent="0.2">
      <c r="A12" s="84" t="s">
        <v>157</v>
      </c>
      <c r="B12" s="259">
        <v>8.0482986453960272</v>
      </c>
      <c r="C12" s="259">
        <v>54.081500929460823</v>
      </c>
      <c r="D12" s="259">
        <v>31.097152970362497</v>
      </c>
      <c r="E12" s="259">
        <v>6.7730474547806603</v>
      </c>
      <c r="F12" s="497">
        <v>8.3634668344877419</v>
      </c>
      <c r="G12" s="497">
        <v>50.662559472204428</v>
      </c>
      <c r="H12" s="497">
        <v>29.390016041163186</v>
      </c>
      <c r="I12" s="497">
        <v>11.583957652144642</v>
      </c>
      <c r="J12" s="20" t="s">
        <v>3</v>
      </c>
      <c r="L12" s="547"/>
      <c r="M12" s="548"/>
      <c r="N12" s="87"/>
    </row>
    <row r="13" spans="1:14" ht="14.25" customHeight="1" x14ac:dyDescent="0.2">
      <c r="A13" s="8" t="s">
        <v>5</v>
      </c>
      <c r="B13" s="260">
        <v>7.7625133054909634</v>
      </c>
      <c r="C13" s="260">
        <v>53.449723114765625</v>
      </c>
      <c r="D13" s="260">
        <v>32.469703675591063</v>
      </c>
      <c r="E13" s="260">
        <v>6.3180599041523493</v>
      </c>
      <c r="F13" s="498">
        <v>7.6217931510680748</v>
      </c>
      <c r="G13" s="498">
        <v>50.120120348351882</v>
      </c>
      <c r="H13" s="498">
        <v>30.709103059826703</v>
      </c>
      <c r="I13" s="498">
        <v>11.548983440753343</v>
      </c>
      <c r="J13" s="9" t="s">
        <v>467</v>
      </c>
      <c r="L13" s="547"/>
      <c r="M13" s="548"/>
    </row>
    <row r="14" spans="1:14" ht="14.25" customHeight="1" x14ac:dyDescent="0.2">
      <c r="A14" s="8" t="s">
        <v>4</v>
      </c>
      <c r="B14" s="260">
        <v>9.8044894344840969</v>
      </c>
      <c r="C14" s="260">
        <v>57.963863752153131</v>
      </c>
      <c r="D14" s="260">
        <v>22.662637375967392</v>
      </c>
      <c r="E14" s="260">
        <v>9.5690094373953762</v>
      </c>
      <c r="F14" s="498">
        <v>12.597706634880797</v>
      </c>
      <c r="G14" s="498">
        <v>53.759362525693923</v>
      </c>
      <c r="H14" s="498">
        <v>21.859304247730833</v>
      </c>
      <c r="I14" s="498">
        <v>11.783626591694441</v>
      </c>
      <c r="J14" s="9" t="s">
        <v>468</v>
      </c>
      <c r="L14" s="547"/>
      <c r="M14" s="548"/>
    </row>
    <row r="15" spans="1:14" ht="14.25" customHeight="1" x14ac:dyDescent="0.2">
      <c r="A15" s="84" t="s">
        <v>438</v>
      </c>
      <c r="B15" s="259">
        <v>4.1944020123910697</v>
      </c>
      <c r="C15" s="259">
        <v>45.198011365462115</v>
      </c>
      <c r="D15" s="259">
        <v>38.029329862633901</v>
      </c>
      <c r="E15" s="259">
        <v>12.578256759512898</v>
      </c>
      <c r="F15" s="497">
        <v>4.6031334342849055</v>
      </c>
      <c r="G15" s="497">
        <v>43.235559767472473</v>
      </c>
      <c r="H15" s="497">
        <v>31.695322761926608</v>
      </c>
      <c r="I15" s="497">
        <v>20.465984036316019</v>
      </c>
      <c r="J15" s="20" t="s">
        <v>451</v>
      </c>
      <c r="L15" s="547"/>
      <c r="M15" s="548"/>
    </row>
    <row r="16" spans="1:14" ht="14.25" customHeight="1" x14ac:dyDescent="0.2">
      <c r="A16" s="8" t="s">
        <v>5</v>
      </c>
      <c r="B16" s="260">
        <v>3.9079555843961611</v>
      </c>
      <c r="C16" s="260">
        <v>47.876334174366441</v>
      </c>
      <c r="D16" s="260">
        <v>40.277203821285326</v>
      </c>
      <c r="E16" s="260">
        <v>7.9385064199520734</v>
      </c>
      <c r="F16" s="498">
        <v>3.83184144878149</v>
      </c>
      <c r="G16" s="498">
        <v>44.092081785308245</v>
      </c>
      <c r="H16" s="498">
        <v>34.557718525225191</v>
      </c>
      <c r="I16" s="498">
        <v>17.518358240685075</v>
      </c>
      <c r="J16" s="9" t="s">
        <v>467</v>
      </c>
      <c r="L16" s="547"/>
      <c r="M16" s="548"/>
    </row>
    <row r="17" spans="1:14" ht="14.25" customHeight="1" x14ac:dyDescent="0.2">
      <c r="A17" s="8" t="s">
        <v>4</v>
      </c>
      <c r="B17" s="260">
        <v>4.6189655926393591</v>
      </c>
      <c r="C17" s="260">
        <v>41.228269697643952</v>
      </c>
      <c r="D17" s="260">
        <v>34.697588487772371</v>
      </c>
      <c r="E17" s="260">
        <v>19.455176221944313</v>
      </c>
      <c r="F17" s="498">
        <v>5.754202403701604</v>
      </c>
      <c r="G17" s="498">
        <v>41.957294292291301</v>
      </c>
      <c r="H17" s="498">
        <v>27.423510007159912</v>
      </c>
      <c r="I17" s="498">
        <v>24.864993296847178</v>
      </c>
      <c r="J17" s="9" t="s">
        <v>468</v>
      </c>
      <c r="M17" s="549"/>
      <c r="N17" s="550"/>
    </row>
    <row r="19" spans="1:14" ht="15" customHeight="1" x14ac:dyDescent="0.2">
      <c r="A19" s="583" t="s">
        <v>1129</v>
      </c>
      <c r="B19" s="583"/>
      <c r="C19" s="583"/>
      <c r="D19" s="583"/>
      <c r="E19" s="583"/>
      <c r="F19" s="583"/>
      <c r="G19" s="583"/>
      <c r="H19" s="583"/>
      <c r="I19" s="583"/>
      <c r="J19" s="583"/>
    </row>
    <row r="20" spans="1:14" ht="15" customHeight="1" x14ac:dyDescent="0.2">
      <c r="A20" s="584" t="s">
        <v>944</v>
      </c>
      <c r="B20" s="584"/>
      <c r="C20" s="584"/>
      <c r="D20" s="584"/>
      <c r="E20" s="584"/>
      <c r="F20" s="584"/>
      <c r="G20" s="584"/>
      <c r="H20" s="584"/>
      <c r="I20" s="584"/>
      <c r="J20" s="584"/>
    </row>
    <row r="21" spans="1:14" ht="8.25" customHeight="1" x14ac:dyDescent="0.2"/>
    <row r="22" spans="1:14" x14ac:dyDescent="0.2">
      <c r="A22" s="270" t="s">
        <v>650</v>
      </c>
    </row>
    <row r="31" spans="1:14" ht="6" customHeight="1" x14ac:dyDescent="0.2"/>
    <row r="32" spans="1:14" x14ac:dyDescent="0.2">
      <c r="A32" s="270" t="s">
        <v>651</v>
      </c>
    </row>
    <row r="45" spans="1:1" x14ac:dyDescent="0.2">
      <c r="A45" s="270" t="s">
        <v>652</v>
      </c>
    </row>
    <row r="46" spans="1:1" ht="7.5" customHeight="1" x14ac:dyDescent="0.2"/>
  </sheetData>
  <mergeCells count="6">
    <mergeCell ref="A20:J20"/>
    <mergeCell ref="A7:A8"/>
    <mergeCell ref="B7:E7"/>
    <mergeCell ref="F7:I7"/>
    <mergeCell ref="J7:J8"/>
    <mergeCell ref="A19:J1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RowHeight="12.75" x14ac:dyDescent="0.2"/>
  <cols>
    <col min="1" max="1" width="11.42578125" style="2" customWidth="1"/>
    <col min="2" max="10" width="7.28515625" style="2" customWidth="1"/>
    <col min="11" max="11" width="11.42578125" style="2" customWidth="1"/>
    <col min="13" max="13" width="78.42578125" customWidth="1"/>
  </cols>
  <sheetData>
    <row r="1" spans="1:13" x14ac:dyDescent="0.2">
      <c r="A1" s="1" t="s">
        <v>6</v>
      </c>
      <c r="K1" s="3" t="s">
        <v>0</v>
      </c>
      <c r="M1" s="567" t="s">
        <v>910</v>
      </c>
    </row>
    <row r="2" spans="1:13" x14ac:dyDescent="0.2">
      <c r="K2" s="3"/>
    </row>
    <row r="3" spans="1:13" x14ac:dyDescent="0.2">
      <c r="A3" s="1" t="s">
        <v>1037</v>
      </c>
      <c r="I3" s="4"/>
      <c r="J3" s="4"/>
    </row>
    <row r="4" spans="1:13" x14ac:dyDescent="0.2">
      <c r="A4" s="151" t="s">
        <v>653</v>
      </c>
    </row>
    <row r="5" spans="1:13" ht="13.5" thickBot="1" x14ac:dyDescent="0.25">
      <c r="A5" s="5" t="s">
        <v>158</v>
      </c>
      <c r="K5" s="6" t="s">
        <v>211</v>
      </c>
    </row>
    <row r="6" spans="1:13" ht="13.5" thickBot="1" x14ac:dyDescent="0.25">
      <c r="A6" s="345" t="s">
        <v>462</v>
      </c>
      <c r="B6" s="69">
        <v>2013</v>
      </c>
      <c r="C6" s="69">
        <v>2014</v>
      </c>
      <c r="D6" s="69">
        <v>2015</v>
      </c>
      <c r="E6" s="69">
        <v>2016</v>
      </c>
      <c r="F6" s="69">
        <v>2017</v>
      </c>
      <c r="G6" s="69">
        <v>2018</v>
      </c>
      <c r="H6" s="69">
        <v>2019</v>
      </c>
      <c r="I6" s="95">
        <v>2020</v>
      </c>
      <c r="J6" s="95">
        <v>2021</v>
      </c>
      <c r="K6" s="346" t="s">
        <v>463</v>
      </c>
    </row>
    <row r="7" spans="1:13" x14ac:dyDescent="0.2">
      <c r="A7" s="106"/>
      <c r="B7" s="585" t="s">
        <v>545</v>
      </c>
      <c r="C7" s="591"/>
      <c r="D7" s="591"/>
      <c r="E7" s="591"/>
      <c r="F7" s="591"/>
      <c r="G7" s="591"/>
      <c r="H7" s="591"/>
      <c r="I7" s="591"/>
      <c r="J7" s="592"/>
      <c r="K7" s="65"/>
    </row>
    <row r="8" spans="1:13" x14ac:dyDescent="0.2">
      <c r="A8" s="84" t="s">
        <v>8</v>
      </c>
      <c r="B8" s="261">
        <v>26158.901099999999</v>
      </c>
      <c r="C8" s="261">
        <v>26828.8609</v>
      </c>
      <c r="D8" s="261">
        <v>27577.776399999999</v>
      </c>
      <c r="E8" s="261">
        <v>28942.627400000001</v>
      </c>
      <c r="F8" s="261">
        <v>31000.417399999998</v>
      </c>
      <c r="G8" s="261">
        <v>34495.597399999999</v>
      </c>
      <c r="H8" s="261">
        <v>39655.8796</v>
      </c>
      <c r="I8" s="261">
        <v>43317.928099999997</v>
      </c>
      <c r="J8" s="499">
        <v>46842.570599999999</v>
      </c>
      <c r="K8" s="20" t="s">
        <v>183</v>
      </c>
    </row>
    <row r="9" spans="1:13" x14ac:dyDescent="0.2">
      <c r="A9" s="8" t="s">
        <v>5</v>
      </c>
      <c r="B9" s="262">
        <v>25951.931700000001</v>
      </c>
      <c r="C9" s="262">
        <v>26598.922900000001</v>
      </c>
      <c r="D9" s="262">
        <v>27283.449799999999</v>
      </c>
      <c r="E9" s="262">
        <v>28660.704600000001</v>
      </c>
      <c r="F9" s="262">
        <v>30691.3357</v>
      </c>
      <c r="G9" s="262">
        <v>34105.857199999999</v>
      </c>
      <c r="H9" s="262">
        <v>39253.243300000002</v>
      </c>
      <c r="I9" s="262">
        <v>42980.3249</v>
      </c>
      <c r="J9" s="500">
        <v>46536.418799999999</v>
      </c>
      <c r="K9" s="9" t="s">
        <v>467</v>
      </c>
    </row>
    <row r="10" spans="1:13" x14ac:dyDescent="0.2">
      <c r="A10" s="8" t="s">
        <v>4</v>
      </c>
      <c r="B10" s="262">
        <v>27030.578699999998</v>
      </c>
      <c r="C10" s="262">
        <v>27816.9539</v>
      </c>
      <c r="D10" s="262">
        <v>28871.5494</v>
      </c>
      <c r="E10" s="262">
        <v>30205.17</v>
      </c>
      <c r="F10" s="262">
        <v>32391.947400000001</v>
      </c>
      <c r="G10" s="262">
        <v>36261.7333</v>
      </c>
      <c r="H10" s="262">
        <v>41438.077499999999</v>
      </c>
      <c r="I10" s="262">
        <v>44783.818899999998</v>
      </c>
      <c r="J10" s="500">
        <v>48193.492400000003</v>
      </c>
      <c r="K10" s="9" t="s">
        <v>468</v>
      </c>
    </row>
    <row r="11" spans="1:13" ht="22.5" x14ac:dyDescent="0.2">
      <c r="A11" s="62" t="s">
        <v>439</v>
      </c>
      <c r="B11" s="261">
        <v>23012.2435</v>
      </c>
      <c r="C11" s="261">
        <v>23572.8999</v>
      </c>
      <c r="D11" s="261">
        <v>23981.170300000002</v>
      </c>
      <c r="E11" s="261">
        <v>25056.8809</v>
      </c>
      <c r="F11" s="261">
        <v>26720.254199999999</v>
      </c>
      <c r="G11" s="261">
        <v>29382.540700000001</v>
      </c>
      <c r="H11" s="261">
        <v>33622.974900000001</v>
      </c>
      <c r="I11" s="261">
        <v>36501.6639</v>
      </c>
      <c r="J11" s="499">
        <v>39147.118199999997</v>
      </c>
      <c r="K11" s="66" t="s">
        <v>441</v>
      </c>
    </row>
    <row r="12" spans="1:13" x14ac:dyDescent="0.2">
      <c r="A12" s="10" t="s">
        <v>5</v>
      </c>
      <c r="B12" s="262">
        <v>23012.2435</v>
      </c>
      <c r="C12" s="262">
        <v>23572.8999</v>
      </c>
      <c r="D12" s="262">
        <v>23983.378340996835</v>
      </c>
      <c r="E12" s="262">
        <v>25059.18798591732</v>
      </c>
      <c r="F12" s="262">
        <v>26722.714439261941</v>
      </c>
      <c r="G12" s="262">
        <v>29385.246066487336</v>
      </c>
      <c r="H12" s="262">
        <v>33626.070699999997</v>
      </c>
      <c r="I12" s="262">
        <v>36516.854700000004</v>
      </c>
      <c r="J12" s="500">
        <v>39209.444600000003</v>
      </c>
      <c r="K12" s="55" t="s">
        <v>467</v>
      </c>
    </row>
    <row r="13" spans="1:13" x14ac:dyDescent="0.2">
      <c r="A13" s="10" t="s">
        <v>4</v>
      </c>
      <c r="B13" s="80" t="s">
        <v>24</v>
      </c>
      <c r="C13" s="80" t="s">
        <v>24</v>
      </c>
      <c r="D13" s="80" t="s">
        <v>24</v>
      </c>
      <c r="E13" s="80" t="s">
        <v>24</v>
      </c>
      <c r="F13" s="80" t="s">
        <v>24</v>
      </c>
      <c r="G13" s="80" t="s">
        <v>24</v>
      </c>
      <c r="H13" s="80" t="s">
        <v>24</v>
      </c>
      <c r="I13" s="80" t="s">
        <v>24</v>
      </c>
      <c r="J13" s="80" t="s">
        <v>24</v>
      </c>
      <c r="K13" s="55" t="s">
        <v>468</v>
      </c>
    </row>
    <row r="14" spans="1:13" ht="22.5" x14ac:dyDescent="0.2">
      <c r="A14" s="62" t="s">
        <v>440</v>
      </c>
      <c r="B14" s="261">
        <v>26756.1</v>
      </c>
      <c r="C14" s="261">
        <v>27517.529699999999</v>
      </c>
      <c r="D14" s="261">
        <v>28365.492699999999</v>
      </c>
      <c r="E14" s="261">
        <v>29778.933700000001</v>
      </c>
      <c r="F14" s="261">
        <v>32114.154299999998</v>
      </c>
      <c r="G14" s="261">
        <v>35692.280899999998</v>
      </c>
      <c r="H14" s="261">
        <v>41207.345099999999</v>
      </c>
      <c r="I14" s="261">
        <v>45067.118699999999</v>
      </c>
      <c r="J14" s="499">
        <v>48975.875699999997</v>
      </c>
      <c r="K14" s="66" t="s">
        <v>442</v>
      </c>
    </row>
    <row r="15" spans="1:13" x14ac:dyDescent="0.2">
      <c r="A15" s="10" t="s">
        <v>5</v>
      </c>
      <c r="B15" s="262">
        <v>26748.7</v>
      </c>
      <c r="C15" s="262">
        <v>27518.423500000001</v>
      </c>
      <c r="D15" s="262">
        <v>28343.002100000002</v>
      </c>
      <c r="E15" s="262">
        <v>29754.621899999998</v>
      </c>
      <c r="F15" s="262">
        <v>32026.337100000001</v>
      </c>
      <c r="G15" s="262">
        <v>35646.163699999997</v>
      </c>
      <c r="H15" s="262">
        <v>41211.507400000002</v>
      </c>
      <c r="I15" s="262">
        <v>45186.034399999997</v>
      </c>
      <c r="J15" s="500">
        <v>49148.909299999999</v>
      </c>
      <c r="K15" s="55" t="s">
        <v>467</v>
      </c>
    </row>
    <row r="16" spans="1:13" x14ac:dyDescent="0.2">
      <c r="A16" s="10" t="s">
        <v>4</v>
      </c>
      <c r="B16" s="262">
        <v>26804.098000000002</v>
      </c>
      <c r="C16" s="262">
        <v>27511.985000000001</v>
      </c>
      <c r="D16" s="262">
        <v>28503.971300000001</v>
      </c>
      <c r="E16" s="262">
        <v>29935.8429</v>
      </c>
      <c r="F16" s="262">
        <v>32670.784500000002</v>
      </c>
      <c r="G16" s="262">
        <v>35978.485800000002</v>
      </c>
      <c r="H16" s="262">
        <v>41181.761200000001</v>
      </c>
      <c r="I16" s="262">
        <v>44359.990700000002</v>
      </c>
      <c r="J16" s="500">
        <v>47971.603799999997</v>
      </c>
      <c r="K16" s="55" t="s">
        <v>468</v>
      </c>
    </row>
    <row r="17" spans="1:13" ht="22.5" x14ac:dyDescent="0.2">
      <c r="A17" s="62" t="s">
        <v>1036</v>
      </c>
      <c r="B17" s="261">
        <v>27159.154999999999</v>
      </c>
      <c r="C17" s="261">
        <v>27852.859899999999</v>
      </c>
      <c r="D17" s="261">
        <v>28951.870599999998</v>
      </c>
      <c r="E17" s="261">
        <v>30276.9444</v>
      </c>
      <c r="F17" s="261">
        <v>32283.097399999999</v>
      </c>
      <c r="G17" s="261">
        <v>36433.638700000003</v>
      </c>
      <c r="H17" s="261">
        <v>41866.616499999996</v>
      </c>
      <c r="I17" s="263">
        <v>45760.044099999999</v>
      </c>
      <c r="J17" s="501">
        <v>49439.080199999997</v>
      </c>
      <c r="K17" s="66" t="s">
        <v>443</v>
      </c>
    </row>
    <row r="18" spans="1:13" x14ac:dyDescent="0.2">
      <c r="A18" s="10" t="s">
        <v>5</v>
      </c>
      <c r="B18" s="262">
        <v>27232.662899999999</v>
      </c>
      <c r="C18" s="262">
        <v>27881.945899999999</v>
      </c>
      <c r="D18" s="262">
        <v>28894.816299999999</v>
      </c>
      <c r="E18" s="262">
        <v>30238.633999999998</v>
      </c>
      <c r="F18" s="262">
        <v>32291.874199999998</v>
      </c>
      <c r="G18" s="262">
        <v>36329.434500000003</v>
      </c>
      <c r="H18" s="262">
        <v>41920.248299999999</v>
      </c>
      <c r="I18" s="262">
        <v>46120.519699999997</v>
      </c>
      <c r="J18" s="500">
        <v>49853.622600000002</v>
      </c>
      <c r="K18" s="55" t="s">
        <v>467</v>
      </c>
    </row>
    <row r="19" spans="1:13" x14ac:dyDescent="0.2">
      <c r="A19" s="10" t="s">
        <v>4</v>
      </c>
      <c r="B19" s="262">
        <v>27049.553599999999</v>
      </c>
      <c r="C19" s="262">
        <v>27809.6175</v>
      </c>
      <c r="D19" s="262">
        <v>29038.284500000002</v>
      </c>
      <c r="E19" s="262">
        <v>30335.471799999999</v>
      </c>
      <c r="F19" s="262">
        <v>32269.6891</v>
      </c>
      <c r="G19" s="262">
        <v>36594.264900000002</v>
      </c>
      <c r="H19" s="262">
        <v>41787.988700000002</v>
      </c>
      <c r="I19" s="262">
        <v>45229.105100000001</v>
      </c>
      <c r="J19" s="500">
        <v>48788.026400000002</v>
      </c>
      <c r="K19" s="55" t="s">
        <v>468</v>
      </c>
    </row>
    <row r="20" spans="1:13" ht="23.25" customHeight="1" x14ac:dyDescent="0.2">
      <c r="A20" s="106"/>
      <c r="B20" s="585" t="s">
        <v>437</v>
      </c>
      <c r="C20" s="591"/>
      <c r="D20" s="591"/>
      <c r="E20" s="591"/>
      <c r="F20" s="591"/>
      <c r="G20" s="591"/>
      <c r="H20" s="591"/>
      <c r="I20" s="591"/>
      <c r="J20" s="592"/>
      <c r="K20" s="65"/>
    </row>
    <row r="21" spans="1:13" x14ac:dyDescent="0.2">
      <c r="A21" s="84" t="s">
        <v>8</v>
      </c>
      <c r="B21" s="264">
        <v>99.801232688565861</v>
      </c>
      <c r="C21" s="264">
        <v>100.10021975971944</v>
      </c>
      <c r="D21" s="264">
        <v>99.161398007982456</v>
      </c>
      <c r="E21" s="264">
        <v>99.594204910142508</v>
      </c>
      <c r="F21" s="264">
        <v>99.652201782859322</v>
      </c>
      <c r="G21" s="264">
        <v>102.40943115893479</v>
      </c>
      <c r="H21" s="264">
        <v>109.13710861230273</v>
      </c>
      <c r="I21" s="264">
        <v>112.43626473774255</v>
      </c>
      <c r="J21" s="502">
        <v>114.87498001324276</v>
      </c>
      <c r="K21" s="20" t="s">
        <v>183</v>
      </c>
    </row>
    <row r="22" spans="1:13" x14ac:dyDescent="0.2">
      <c r="A22" s="8" t="s">
        <v>5</v>
      </c>
      <c r="B22" s="260">
        <v>114.17982181354218</v>
      </c>
      <c r="C22" s="260">
        <v>114.63570615868639</v>
      </c>
      <c r="D22" s="260">
        <v>113.23752718519134</v>
      </c>
      <c r="E22" s="260">
        <v>113.24313327274882</v>
      </c>
      <c r="F22" s="260">
        <v>112.88974767352042</v>
      </c>
      <c r="G22" s="260">
        <v>115.1174847267695</v>
      </c>
      <c r="H22" s="260">
        <v>121.76456649191923</v>
      </c>
      <c r="I22" s="260">
        <v>123.66166150115075</v>
      </c>
      <c r="J22" s="498">
        <v>125.35062303030303</v>
      </c>
      <c r="K22" s="9" t="s">
        <v>467</v>
      </c>
    </row>
    <row r="23" spans="1:13" x14ac:dyDescent="0.2">
      <c r="A23" s="8" t="s">
        <v>4</v>
      </c>
      <c r="B23" s="260">
        <v>93.125400330737946</v>
      </c>
      <c r="C23" s="260">
        <v>93.593600148043478</v>
      </c>
      <c r="D23" s="260">
        <v>93.611145191621816</v>
      </c>
      <c r="E23" s="260">
        <v>94.199812880087322</v>
      </c>
      <c r="F23" s="260">
        <v>94.456441256233049</v>
      </c>
      <c r="G23" s="260">
        <v>97.983498973194983</v>
      </c>
      <c r="H23" s="260">
        <v>104.3806582029774</v>
      </c>
      <c r="I23" s="260">
        <v>107.61251909478744</v>
      </c>
      <c r="J23" s="498">
        <v>110.06849925773668</v>
      </c>
      <c r="K23" s="9" t="s">
        <v>468</v>
      </c>
    </row>
    <row r="24" spans="1:13" ht="22.5" x14ac:dyDescent="0.2">
      <c r="A24" s="62" t="s">
        <v>439</v>
      </c>
      <c r="B24" s="264">
        <v>87.796129487619694</v>
      </c>
      <c r="C24" s="264">
        <v>87.952018132975155</v>
      </c>
      <c r="D24" s="264">
        <v>86.229083096616449</v>
      </c>
      <c r="E24" s="264">
        <v>86.222998910031095</v>
      </c>
      <c r="F24" s="264">
        <v>85.89342939710528</v>
      </c>
      <c r="G24" s="264">
        <v>87.229951236943919</v>
      </c>
      <c r="H24" s="264">
        <v>92.533926886595367</v>
      </c>
      <c r="I24" s="264">
        <v>94.743929953300338</v>
      </c>
      <c r="J24" s="502">
        <v>96.002938421168793</v>
      </c>
      <c r="K24" s="66" t="s">
        <v>441</v>
      </c>
    </row>
    <row r="25" spans="1:13" x14ac:dyDescent="0.2">
      <c r="A25" s="10" t="s">
        <v>5</v>
      </c>
      <c r="B25" s="260">
        <v>101.24617669057152</v>
      </c>
      <c r="C25" s="260">
        <v>101.59418997543422</v>
      </c>
      <c r="D25" s="260">
        <v>99.540874661728367</v>
      </c>
      <c r="E25" s="260">
        <v>99.114772716518303</v>
      </c>
      <c r="F25" s="260">
        <v>98.2922515881191</v>
      </c>
      <c r="G25" s="260">
        <v>99.184008055109658</v>
      </c>
      <c r="H25" s="260">
        <v>104.30893290318576</v>
      </c>
      <c r="I25" s="260">
        <v>105.06516494476537</v>
      </c>
      <c r="J25" s="498">
        <v>105.61466558922558</v>
      </c>
      <c r="K25" s="55" t="s">
        <v>467</v>
      </c>
    </row>
    <row r="26" spans="1:13" x14ac:dyDescent="0.2">
      <c r="A26" s="10" t="s">
        <v>4</v>
      </c>
      <c r="B26" s="80" t="s">
        <v>24</v>
      </c>
      <c r="C26" s="80" t="s">
        <v>24</v>
      </c>
      <c r="D26" s="266" t="s">
        <v>24</v>
      </c>
      <c r="E26" s="266" t="s">
        <v>24</v>
      </c>
      <c r="F26" s="266" t="s">
        <v>24</v>
      </c>
      <c r="G26" s="266" t="s">
        <v>24</v>
      </c>
      <c r="H26" s="266" t="s">
        <v>24</v>
      </c>
      <c r="I26" s="266" t="s">
        <v>24</v>
      </c>
      <c r="J26" s="80" t="s">
        <v>24</v>
      </c>
      <c r="K26" s="55" t="s">
        <v>468</v>
      </c>
    </row>
    <row r="27" spans="1:13" ht="22.5" x14ac:dyDescent="0.2">
      <c r="A27" s="62" t="s">
        <v>440</v>
      </c>
      <c r="B27" s="264">
        <v>102.07966121094196</v>
      </c>
      <c r="C27" s="264">
        <v>102.66968770987239</v>
      </c>
      <c r="D27" s="264">
        <v>101.99378914817878</v>
      </c>
      <c r="E27" s="264">
        <v>102.47201071051857</v>
      </c>
      <c r="F27" s="264">
        <v>103.23235790978347</v>
      </c>
      <c r="G27" s="264">
        <v>105.96210702916868</v>
      </c>
      <c r="H27" s="264">
        <v>113.40690316709909</v>
      </c>
      <c r="I27" s="265">
        <v>116.97647397684443</v>
      </c>
      <c r="J27" s="503">
        <v>120.10661819162762</v>
      </c>
      <c r="K27" s="66" t="s">
        <v>442</v>
      </c>
    </row>
    <row r="28" spans="1:13" x14ac:dyDescent="0.2">
      <c r="A28" s="10" t="s">
        <v>5</v>
      </c>
      <c r="B28" s="260">
        <v>117.6853359144705</v>
      </c>
      <c r="C28" s="260">
        <v>118.59855837607208</v>
      </c>
      <c r="D28" s="260">
        <v>117.63510459035444</v>
      </c>
      <c r="E28" s="260">
        <v>117.56537950926547</v>
      </c>
      <c r="F28" s="260">
        <v>117.80018795747968</v>
      </c>
      <c r="G28" s="260">
        <v>120.31648057515103</v>
      </c>
      <c r="H28" s="260">
        <v>127.83915190619474</v>
      </c>
      <c r="I28" s="260">
        <v>130.00786065607787</v>
      </c>
      <c r="J28" s="498">
        <v>132.38763447811448</v>
      </c>
      <c r="K28" s="55" t="s">
        <v>467</v>
      </c>
    </row>
    <row r="29" spans="1:13" x14ac:dyDescent="0.2">
      <c r="A29" s="10" t="s">
        <v>4</v>
      </c>
      <c r="B29" s="260">
        <v>92.345131950664921</v>
      </c>
      <c r="C29" s="260">
        <v>92.56749436425423</v>
      </c>
      <c r="D29" s="260">
        <v>92.419334997730374</v>
      </c>
      <c r="E29" s="260">
        <v>93.359871822859816</v>
      </c>
      <c r="F29" s="260">
        <v>95.269543347038748</v>
      </c>
      <c r="G29" s="260">
        <v>97.218130674448773</v>
      </c>
      <c r="H29" s="260">
        <v>103.73500894229073</v>
      </c>
      <c r="I29" s="260">
        <v>106.59408830023523</v>
      </c>
      <c r="J29" s="498">
        <v>109.56173072970195</v>
      </c>
      <c r="K29" s="55" t="s">
        <v>468</v>
      </c>
    </row>
    <row r="30" spans="1:13" ht="22.5" x14ac:dyDescent="0.2">
      <c r="A30" s="62" t="s">
        <v>1036</v>
      </c>
      <c r="B30" s="264">
        <v>103.61739346076075</v>
      </c>
      <c r="C30" s="264">
        <v>103.92082643086336</v>
      </c>
      <c r="D30" s="264">
        <v>104.10222789543707</v>
      </c>
      <c r="E30" s="264">
        <v>104.18571068038528</v>
      </c>
      <c r="F30" s="264">
        <v>103.77543291660652</v>
      </c>
      <c r="G30" s="264">
        <v>108.16302645963604</v>
      </c>
      <c r="H30" s="264">
        <v>115.22128668632847</v>
      </c>
      <c r="I30" s="265">
        <v>118.77503515313271</v>
      </c>
      <c r="J30" s="503">
        <v>121.24256370012507</v>
      </c>
      <c r="K30" s="66" t="s">
        <v>443</v>
      </c>
    </row>
    <row r="31" spans="1:13" x14ac:dyDescent="0.2">
      <c r="A31" s="10" t="s">
        <v>5</v>
      </c>
      <c r="B31" s="260">
        <v>119.81461084957543</v>
      </c>
      <c r="C31" s="260">
        <v>120.16526268154979</v>
      </c>
      <c r="D31" s="260">
        <v>119.92536025566531</v>
      </c>
      <c r="E31" s="260">
        <v>119.47779050930498</v>
      </c>
      <c r="F31" s="260">
        <v>118.77689410379961</v>
      </c>
      <c r="G31" s="260">
        <v>122.62272420427314</v>
      </c>
      <c r="H31" s="260">
        <v>130.03768433787263</v>
      </c>
      <c r="I31" s="260">
        <v>132.69653285935385</v>
      </c>
      <c r="J31" s="498">
        <v>134.28585212121214</v>
      </c>
      <c r="K31" s="55" t="s">
        <v>467</v>
      </c>
    </row>
    <row r="32" spans="1:13" x14ac:dyDescent="0.2">
      <c r="A32" s="10" t="s">
        <v>4</v>
      </c>
      <c r="B32" s="260">
        <v>93.190772410941918</v>
      </c>
      <c r="C32" s="260">
        <v>93.56891591803776</v>
      </c>
      <c r="D32" s="260">
        <v>94.151755722715777</v>
      </c>
      <c r="E32" s="260">
        <v>94.606180570715736</v>
      </c>
      <c r="F32" s="260">
        <v>94.099930306476537</v>
      </c>
      <c r="G32" s="260">
        <v>98.882038748378733</v>
      </c>
      <c r="H32" s="260">
        <v>105.26206881785436</v>
      </c>
      <c r="I32" s="260">
        <v>108.68251202699236</v>
      </c>
      <c r="J32" s="498">
        <v>111.4263478360169</v>
      </c>
      <c r="K32" s="55" t="s">
        <v>468</v>
      </c>
      <c r="M32" s="268"/>
    </row>
    <row r="33" spans="1:13" ht="40.5" customHeight="1" x14ac:dyDescent="0.2">
      <c r="A33" s="106"/>
      <c r="B33" s="585" t="s">
        <v>1363</v>
      </c>
      <c r="C33" s="591"/>
      <c r="D33" s="591"/>
      <c r="E33" s="591"/>
      <c r="F33" s="591"/>
      <c r="G33" s="591"/>
      <c r="H33" s="591"/>
      <c r="I33" s="591"/>
      <c r="J33" s="592"/>
      <c r="K33" s="65"/>
      <c r="L33" s="573"/>
      <c r="M33" s="569"/>
    </row>
    <row r="34" spans="1:13" x14ac:dyDescent="0.2">
      <c r="A34" s="84" t="s">
        <v>8</v>
      </c>
      <c r="B34" s="264">
        <v>61.1371195250467</v>
      </c>
      <c r="C34" s="264">
        <v>61.830284881754849</v>
      </c>
      <c r="D34" s="264">
        <v>62.168305376564362</v>
      </c>
      <c r="E34" s="264">
        <v>63.048019281863034</v>
      </c>
      <c r="F34" s="264">
        <v>64.137909959862611</v>
      </c>
      <c r="G34" s="264">
        <v>66.835094646697542</v>
      </c>
      <c r="H34" s="264">
        <v>71.09591523539747</v>
      </c>
      <c r="I34" s="264">
        <v>74.182827524418812</v>
      </c>
      <c r="J34" s="502">
        <v>76.372926272540511</v>
      </c>
      <c r="K34" s="20" t="s">
        <v>183</v>
      </c>
    </row>
    <row r="35" spans="1:13" x14ac:dyDescent="0.2">
      <c r="A35" s="8" t="s">
        <v>5</v>
      </c>
      <c r="B35" s="260">
        <v>74.925460345872921</v>
      </c>
      <c r="C35" s="260">
        <v>75.726470889679717</v>
      </c>
      <c r="D35" s="260">
        <v>75.569049966762677</v>
      </c>
      <c r="E35" s="260">
        <v>76.347108684070335</v>
      </c>
      <c r="F35" s="260">
        <v>76.885955458690319</v>
      </c>
      <c r="G35" s="260">
        <v>79.070473427527716</v>
      </c>
      <c r="H35" s="260">
        <v>83.754546482599707</v>
      </c>
      <c r="I35" s="260">
        <v>86.259521964220681</v>
      </c>
      <c r="J35" s="498">
        <v>87.953100130730405</v>
      </c>
      <c r="K35" s="9" t="s">
        <v>467</v>
      </c>
    </row>
    <row r="36" spans="1:13" x14ac:dyDescent="0.2">
      <c r="A36" s="8" t="s">
        <v>4</v>
      </c>
      <c r="B36" s="260">
        <v>55.076773095888178</v>
      </c>
      <c r="C36" s="260">
        <v>55.7722229128238</v>
      </c>
      <c r="D36" s="260">
        <v>56.373863787856827</v>
      </c>
      <c r="E36" s="260">
        <v>57.623659811515125</v>
      </c>
      <c r="F36" s="260">
        <v>58.682044715906635</v>
      </c>
      <c r="G36" s="260">
        <v>60.885197732774508</v>
      </c>
      <c r="H36" s="260">
        <v>65.229079761361305</v>
      </c>
      <c r="I36" s="260">
        <v>67.892769861491672</v>
      </c>
      <c r="J36" s="498">
        <v>70.028313465766274</v>
      </c>
      <c r="K36" s="9" t="s">
        <v>468</v>
      </c>
    </row>
    <row r="37" spans="1:13" ht="22.5" x14ac:dyDescent="0.2">
      <c r="A37" s="62" t="s">
        <v>439</v>
      </c>
      <c r="B37" s="260">
        <v>53.782927502217561</v>
      </c>
      <c r="C37" s="260">
        <v>54.326537445579383</v>
      </c>
      <c r="D37" s="260">
        <v>54.060512235417058</v>
      </c>
      <c r="E37" s="260">
        <v>54.583389693450755</v>
      </c>
      <c r="F37" s="260">
        <v>55.282522034178839</v>
      </c>
      <c r="G37" s="260">
        <v>56.928565865189007</v>
      </c>
      <c r="H37" s="260">
        <v>60.279993725124605</v>
      </c>
      <c r="I37" s="260">
        <v>62.509837294088044</v>
      </c>
      <c r="J37" s="498">
        <v>63.826129389897936</v>
      </c>
      <c r="K37" s="66" t="s">
        <v>441</v>
      </c>
    </row>
    <row r="38" spans="1:13" x14ac:dyDescent="0.2">
      <c r="A38" s="10" t="s">
        <v>5</v>
      </c>
      <c r="B38" s="260">
        <v>66.43774766489247</v>
      </c>
      <c r="C38" s="260">
        <v>67.111855251529235</v>
      </c>
      <c r="D38" s="260">
        <v>66.40917089508433</v>
      </c>
      <c r="E38" s="260">
        <v>66.753134362777942</v>
      </c>
      <c r="F38" s="260">
        <v>66.987490044079252</v>
      </c>
      <c r="G38" s="260">
        <v>68.126284134607545</v>
      </c>
      <c r="H38" s="260">
        <v>71.747412385276604</v>
      </c>
      <c r="I38" s="260">
        <v>73.287636549692664</v>
      </c>
      <c r="J38" s="498">
        <v>74.105234048953648</v>
      </c>
      <c r="K38" s="55" t="s">
        <v>467</v>
      </c>
    </row>
    <row r="39" spans="1:13" x14ac:dyDescent="0.2">
      <c r="A39" s="10" t="s">
        <v>4</v>
      </c>
      <c r="B39" s="266" t="s">
        <v>24</v>
      </c>
      <c r="C39" s="266" t="s">
        <v>24</v>
      </c>
      <c r="D39" s="266" t="s">
        <v>24</v>
      </c>
      <c r="E39" s="266" t="s">
        <v>24</v>
      </c>
      <c r="F39" s="266" t="s">
        <v>24</v>
      </c>
      <c r="G39" s="266" t="s">
        <v>24</v>
      </c>
      <c r="H39" s="266" t="s">
        <v>24</v>
      </c>
      <c r="I39" s="266" t="s">
        <v>24</v>
      </c>
      <c r="J39" s="80" t="s">
        <v>24</v>
      </c>
      <c r="K39" s="55" t="s">
        <v>468</v>
      </c>
    </row>
    <row r="40" spans="1:13" ht="22.5" x14ac:dyDescent="0.2">
      <c r="A40" s="62" t="s">
        <v>440</v>
      </c>
      <c r="B40" s="264">
        <v>62.532859368626234</v>
      </c>
      <c r="C40" s="264">
        <v>63.417403628685186</v>
      </c>
      <c r="D40" s="264">
        <v>63.944046349230213</v>
      </c>
      <c r="E40" s="264">
        <v>64.869811581477947</v>
      </c>
      <c r="F40" s="264">
        <v>66.442161418463186</v>
      </c>
      <c r="G40" s="264">
        <v>69.153664580628899</v>
      </c>
      <c r="H40" s="264">
        <v>73.877416006310725</v>
      </c>
      <c r="I40" s="265">
        <v>77.17835178604976</v>
      </c>
      <c r="J40" s="503">
        <v>79.85110330322496</v>
      </c>
      <c r="K40" s="66" t="s">
        <v>442</v>
      </c>
    </row>
    <row r="41" spans="1:13" x14ac:dyDescent="0.2">
      <c r="A41" s="10" t="s">
        <v>5</v>
      </c>
      <c r="B41" s="260">
        <v>77.225799001068225</v>
      </c>
      <c r="C41" s="260">
        <v>78.344266192170821</v>
      </c>
      <c r="D41" s="260">
        <v>78.50377271216486</v>
      </c>
      <c r="E41" s="260">
        <v>79.26111321257325</v>
      </c>
      <c r="F41" s="260">
        <v>80.230314895535855</v>
      </c>
      <c r="G41" s="260">
        <v>82.641495362683699</v>
      </c>
      <c r="H41" s="260">
        <v>87.932889666503087</v>
      </c>
      <c r="I41" s="260">
        <v>90.686278800159343</v>
      </c>
      <c r="J41" s="498">
        <v>92.89066611586982</v>
      </c>
      <c r="K41" s="55" t="s">
        <v>467</v>
      </c>
    </row>
    <row r="42" spans="1:13" x14ac:dyDescent="0.2">
      <c r="A42" s="10" t="s">
        <v>4</v>
      </c>
      <c r="B42" s="260">
        <v>54.615302172052658</v>
      </c>
      <c r="C42" s="260">
        <v>55.160768706391849</v>
      </c>
      <c r="D42" s="260">
        <v>55.656140001934929</v>
      </c>
      <c r="E42" s="260">
        <v>57.109853294669769</v>
      </c>
      <c r="F42" s="260">
        <v>59.086655634528782</v>
      </c>
      <c r="G42" s="260">
        <v>60.409611530037367</v>
      </c>
      <c r="H42" s="260">
        <v>64.825603601618212</v>
      </c>
      <c r="I42" s="260">
        <v>67.250241574485543</v>
      </c>
      <c r="J42" s="498">
        <v>69.705894739472001</v>
      </c>
      <c r="K42" s="55" t="s">
        <v>468</v>
      </c>
    </row>
    <row r="43" spans="1:13" ht="22.5" x14ac:dyDescent="0.2">
      <c r="A43" s="62" t="s">
        <v>1036</v>
      </c>
      <c r="B43" s="264">
        <v>63.474856955450242</v>
      </c>
      <c r="C43" s="264">
        <v>64.190211757689866</v>
      </c>
      <c r="D43" s="264">
        <v>65.265912181504802</v>
      </c>
      <c r="E43" s="264">
        <v>65.954667762025466</v>
      </c>
      <c r="F43" s="264">
        <v>66.791694045599371</v>
      </c>
      <c r="G43" s="264">
        <v>70.590042624920073</v>
      </c>
      <c r="H43" s="264">
        <v>75.05937197461364</v>
      </c>
      <c r="I43" s="265">
        <v>78.365000540736816</v>
      </c>
      <c r="J43" s="503">
        <v>80.606319822610615</v>
      </c>
      <c r="K43" s="66" t="s">
        <v>443</v>
      </c>
    </row>
    <row r="44" spans="1:13" x14ac:dyDescent="0.2">
      <c r="A44" s="10" t="s">
        <v>5</v>
      </c>
      <c r="B44" s="260">
        <v>78.623041545168462</v>
      </c>
      <c r="C44" s="260">
        <v>79.379205409252663</v>
      </c>
      <c r="D44" s="260">
        <v>80.032174551296251</v>
      </c>
      <c r="E44" s="260">
        <v>80.550436867341503</v>
      </c>
      <c r="F44" s="260">
        <v>80.895521318703331</v>
      </c>
      <c r="G44" s="260">
        <v>84.225579448839042</v>
      </c>
      <c r="H44" s="260">
        <v>89.445128341903683</v>
      </c>
      <c r="I44" s="260">
        <v>92.56174752795836</v>
      </c>
      <c r="J44" s="498">
        <v>94.222563177066917</v>
      </c>
      <c r="K44" s="55" t="s">
        <v>467</v>
      </c>
    </row>
    <row r="45" spans="1:13" x14ac:dyDescent="0.2">
      <c r="A45" s="10" t="s">
        <v>4</v>
      </c>
      <c r="B45" s="260">
        <v>55.115435836831161</v>
      </c>
      <c r="C45" s="260">
        <v>55.757513633811854</v>
      </c>
      <c r="D45" s="260">
        <v>56.699426565449038</v>
      </c>
      <c r="E45" s="260">
        <v>57.872241977946501</v>
      </c>
      <c r="F45" s="260">
        <v>58.460558587305087</v>
      </c>
      <c r="G45" s="260">
        <v>61.443534314506408</v>
      </c>
      <c r="H45" s="260">
        <v>65.779886819777417</v>
      </c>
      <c r="I45" s="260">
        <v>68.567828716266973</v>
      </c>
      <c r="J45" s="498">
        <v>70.892210461910409</v>
      </c>
      <c r="K45" s="55" t="s">
        <v>468</v>
      </c>
    </row>
    <row r="46" spans="1:13" x14ac:dyDescent="0.2">
      <c r="A46" s="5"/>
      <c r="G46" s="158"/>
      <c r="H46" s="158"/>
      <c r="I46" s="158"/>
      <c r="J46" s="158"/>
      <c r="K46" s="158"/>
    </row>
  </sheetData>
  <mergeCells count="3">
    <mergeCell ref="B7:J7"/>
    <mergeCell ref="B20:J20"/>
    <mergeCell ref="B33:J33"/>
  </mergeCells>
  <hyperlinks>
    <hyperlink ref="M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zoomScaleNormal="100" workbookViewId="0">
      <selection activeCell="A20" sqref="A20"/>
    </sheetView>
  </sheetViews>
  <sheetFormatPr defaultColWidth="9.140625" defaultRowHeight="12.75" x14ac:dyDescent="0.2"/>
  <cols>
    <col min="1" max="1" width="16.5703125" style="2" customWidth="1"/>
    <col min="2" max="8" width="7.7109375" style="2" customWidth="1"/>
    <col min="9" max="9" width="16.7109375" style="2" customWidth="1"/>
    <col min="10" max="16384" width="9.140625" style="2"/>
  </cols>
  <sheetData>
    <row r="1" spans="1:21" ht="15" customHeight="1" x14ac:dyDescent="0.2">
      <c r="A1" s="1" t="s">
        <v>6</v>
      </c>
      <c r="I1" s="3" t="s">
        <v>0</v>
      </c>
      <c r="K1" s="567" t="s">
        <v>910</v>
      </c>
    </row>
    <row r="2" spans="1:21" ht="9" customHeight="1" x14ac:dyDescent="0.2">
      <c r="I2" s="3"/>
    </row>
    <row r="3" spans="1:21" ht="15" customHeight="1" x14ac:dyDescent="0.2">
      <c r="A3" s="1" t="s">
        <v>461</v>
      </c>
      <c r="G3" s="4"/>
      <c r="H3" s="4"/>
    </row>
    <row r="4" spans="1:21" ht="15" customHeight="1" x14ac:dyDescent="0.2">
      <c r="A4" s="151" t="s">
        <v>444</v>
      </c>
    </row>
    <row r="5" spans="1:21" ht="15" customHeight="1" thickBot="1" x14ac:dyDescent="0.25">
      <c r="A5" s="5" t="s">
        <v>158</v>
      </c>
      <c r="I5" s="6" t="s">
        <v>211</v>
      </c>
    </row>
    <row r="6" spans="1:21" ht="18" customHeight="1" thickBot="1" x14ac:dyDescent="0.25">
      <c r="A6" s="58" t="s">
        <v>462</v>
      </c>
      <c r="B6" s="69">
        <v>2015</v>
      </c>
      <c r="C6" s="69">
        <v>2016</v>
      </c>
      <c r="D6" s="69">
        <v>2017</v>
      </c>
      <c r="E6" s="69">
        <v>2018</v>
      </c>
      <c r="F6" s="69">
        <v>2019</v>
      </c>
      <c r="G6" s="95">
        <v>2020</v>
      </c>
      <c r="H6" s="95">
        <v>2021</v>
      </c>
      <c r="I6" s="61" t="s">
        <v>463</v>
      </c>
    </row>
    <row r="7" spans="1:21" ht="15" customHeight="1" x14ac:dyDescent="0.2">
      <c r="A7" s="106"/>
      <c r="B7" s="585" t="s">
        <v>547</v>
      </c>
      <c r="C7" s="586"/>
      <c r="D7" s="586"/>
      <c r="E7" s="586"/>
      <c r="F7" s="586"/>
      <c r="G7" s="586"/>
      <c r="H7" s="587"/>
      <c r="I7" s="65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</row>
    <row r="8" spans="1:21" ht="12" customHeight="1" x14ac:dyDescent="0.2">
      <c r="A8" s="15" t="s">
        <v>160</v>
      </c>
      <c r="B8" s="261">
        <v>23637.280599999998</v>
      </c>
      <c r="C8" s="261">
        <v>24532.998</v>
      </c>
      <c r="D8" s="261">
        <v>26976.9542</v>
      </c>
      <c r="E8" s="261">
        <v>30314.731199999998</v>
      </c>
      <c r="F8" s="261">
        <v>34667.348299999998</v>
      </c>
      <c r="G8" s="261">
        <v>37399.978000000003</v>
      </c>
      <c r="H8" s="504">
        <v>40624.661200000002</v>
      </c>
      <c r="I8" s="67" t="s">
        <v>212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</row>
    <row r="9" spans="1:21" ht="12" customHeight="1" x14ac:dyDescent="0.2">
      <c r="A9" s="8" t="s">
        <v>5</v>
      </c>
      <c r="B9" s="262">
        <v>25697.144400000001</v>
      </c>
      <c r="C9" s="262">
        <v>26471.3063</v>
      </c>
      <c r="D9" s="262">
        <v>27920.82</v>
      </c>
      <c r="E9" s="262">
        <v>32457.824400000001</v>
      </c>
      <c r="F9" s="262">
        <v>36476.203999999998</v>
      </c>
      <c r="G9" s="262">
        <v>38925.663500000002</v>
      </c>
      <c r="H9" s="500">
        <v>41982.888899999998</v>
      </c>
      <c r="I9" s="9" t="s">
        <v>467</v>
      </c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</row>
    <row r="10" spans="1:21" ht="12" customHeight="1" x14ac:dyDescent="0.2">
      <c r="A10" s="8" t="s">
        <v>4</v>
      </c>
      <c r="B10" s="262">
        <v>23507.666499999999</v>
      </c>
      <c r="C10" s="262">
        <v>24409.641800000001</v>
      </c>
      <c r="D10" s="262">
        <v>26909.630700000002</v>
      </c>
      <c r="E10" s="262">
        <v>30160.592499999999</v>
      </c>
      <c r="F10" s="262">
        <v>34529.717100000002</v>
      </c>
      <c r="G10" s="262">
        <v>37284.089099999997</v>
      </c>
      <c r="H10" s="500">
        <v>40525.059000000001</v>
      </c>
      <c r="I10" s="9" t="s">
        <v>468</v>
      </c>
      <c r="K10" s="353"/>
      <c r="L10" s="353"/>
      <c r="M10" s="353"/>
      <c r="N10" s="353"/>
      <c r="O10" s="353"/>
      <c r="P10" s="353"/>
      <c r="Q10" s="353"/>
      <c r="R10" s="353"/>
      <c r="S10" s="356"/>
      <c r="T10" s="89"/>
      <c r="U10" s="89"/>
    </row>
    <row r="11" spans="1:21" ht="12" customHeight="1" x14ac:dyDescent="0.2">
      <c r="A11" s="15" t="s">
        <v>161</v>
      </c>
      <c r="B11" s="261">
        <v>18805.8953</v>
      </c>
      <c r="C11" s="261">
        <v>19448.0461</v>
      </c>
      <c r="D11" s="261">
        <v>20932.781900000002</v>
      </c>
      <c r="E11" s="261">
        <v>23466.868699999999</v>
      </c>
      <c r="F11" s="261">
        <v>26613.4018</v>
      </c>
      <c r="G11" s="263">
        <v>29350.452000000001</v>
      </c>
      <c r="H11" s="501">
        <v>31657.952000000001</v>
      </c>
      <c r="I11" s="67" t="s">
        <v>238</v>
      </c>
      <c r="K11" s="355"/>
      <c r="L11" s="355"/>
      <c r="M11" s="355"/>
      <c r="N11" s="355"/>
      <c r="O11" s="355"/>
      <c r="P11" s="355"/>
      <c r="Q11" s="355"/>
      <c r="R11" s="355"/>
      <c r="S11" s="357"/>
      <c r="T11" s="89"/>
      <c r="U11" s="89"/>
    </row>
    <row r="12" spans="1:21" ht="12" customHeight="1" x14ac:dyDescent="0.2">
      <c r="A12" s="8" t="s">
        <v>5</v>
      </c>
      <c r="B12" s="262">
        <v>18466.273099999999</v>
      </c>
      <c r="C12" s="262">
        <v>19055.847300000001</v>
      </c>
      <c r="D12" s="262">
        <v>20646.662199999999</v>
      </c>
      <c r="E12" s="262">
        <v>23214.3027</v>
      </c>
      <c r="F12" s="262">
        <v>26365.018599999999</v>
      </c>
      <c r="G12" s="262">
        <v>29060.878400000001</v>
      </c>
      <c r="H12" s="500">
        <v>31437.580900000001</v>
      </c>
      <c r="I12" s="9" t="s">
        <v>467</v>
      </c>
      <c r="K12" s="355"/>
      <c r="L12" s="355"/>
      <c r="M12" s="355"/>
      <c r="N12" s="355"/>
      <c r="O12" s="355"/>
      <c r="P12" s="355"/>
      <c r="Q12" s="355"/>
      <c r="R12" s="355"/>
      <c r="S12" s="357"/>
      <c r="T12" s="89"/>
      <c r="U12" s="89"/>
    </row>
    <row r="13" spans="1:21" ht="12" customHeight="1" x14ac:dyDescent="0.2">
      <c r="A13" s="8" t="s">
        <v>4</v>
      </c>
      <c r="B13" s="262">
        <v>20637.701700000001</v>
      </c>
      <c r="C13" s="262">
        <v>22037.508600000001</v>
      </c>
      <c r="D13" s="262">
        <v>23497.3822</v>
      </c>
      <c r="E13" s="262">
        <v>25815.075199999999</v>
      </c>
      <c r="F13" s="262">
        <v>29066.040799999999</v>
      </c>
      <c r="G13" s="262">
        <v>32468.4676</v>
      </c>
      <c r="H13" s="500">
        <v>34021.0455</v>
      </c>
      <c r="I13" s="9" t="s">
        <v>468</v>
      </c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</row>
    <row r="14" spans="1:21" ht="22.5" customHeight="1" x14ac:dyDescent="0.2">
      <c r="A14" s="106"/>
      <c r="B14" s="585" t="s">
        <v>546</v>
      </c>
      <c r="C14" s="586"/>
      <c r="D14" s="586"/>
      <c r="E14" s="586"/>
      <c r="F14" s="586"/>
      <c r="G14" s="586"/>
      <c r="H14" s="587"/>
      <c r="I14" s="65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</row>
    <row r="15" spans="1:21" ht="12" customHeight="1" x14ac:dyDescent="0.2">
      <c r="A15" s="15" t="s">
        <v>160</v>
      </c>
      <c r="B15" s="264">
        <v>84.992559059364993</v>
      </c>
      <c r="C15" s="264">
        <v>84.420270354311938</v>
      </c>
      <c r="D15" s="264">
        <v>86.718602809049742</v>
      </c>
      <c r="E15" s="264">
        <v>89.997408710713117</v>
      </c>
      <c r="F15" s="264">
        <v>95.408151196768003</v>
      </c>
      <c r="G15" s="264">
        <v>97.075599227326563</v>
      </c>
      <c r="H15" s="505">
        <v>99.626409986021542</v>
      </c>
      <c r="I15" s="67" t="s">
        <v>212</v>
      </c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</row>
    <row r="16" spans="1:21" ht="12" customHeight="1" x14ac:dyDescent="0.2">
      <c r="A16" s="8" t="s">
        <v>5</v>
      </c>
      <c r="B16" s="260">
        <v>106.65370797708972</v>
      </c>
      <c r="C16" s="260">
        <v>104.59246236516655</v>
      </c>
      <c r="D16" s="260">
        <v>102.69915768565858</v>
      </c>
      <c r="E16" s="260">
        <v>109.55488034563068</v>
      </c>
      <c r="F16" s="260">
        <v>113.15011942798647</v>
      </c>
      <c r="G16" s="260">
        <v>111.99571512417069</v>
      </c>
      <c r="H16" s="498">
        <v>113.08522262626262</v>
      </c>
      <c r="I16" s="9" t="s">
        <v>467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</row>
    <row r="17" spans="1:21" ht="12" customHeight="1" x14ac:dyDescent="0.2">
      <c r="A17" s="8" t="s">
        <v>4</v>
      </c>
      <c r="B17" s="260">
        <v>76.219656637053362</v>
      </c>
      <c r="C17" s="260">
        <v>76.125500701699679</v>
      </c>
      <c r="D17" s="260">
        <v>78.469748053538623</v>
      </c>
      <c r="E17" s="260">
        <v>81.497493785127546</v>
      </c>
      <c r="F17" s="260">
        <v>86.978808282324493</v>
      </c>
      <c r="G17" s="260">
        <v>89.591170399394088</v>
      </c>
      <c r="H17" s="498">
        <v>92.554662555669751</v>
      </c>
      <c r="I17" s="9" t="s">
        <v>468</v>
      </c>
      <c r="K17" s="89"/>
      <c r="L17" s="89"/>
      <c r="M17" s="354"/>
      <c r="N17" s="354"/>
      <c r="O17" s="354"/>
      <c r="P17" s="354"/>
      <c r="Q17" s="354"/>
      <c r="R17" s="354"/>
      <c r="S17" s="354"/>
      <c r="T17" s="89"/>
      <c r="U17" s="89"/>
    </row>
    <row r="18" spans="1:21" ht="12" customHeight="1" x14ac:dyDescent="0.2">
      <c r="A18" s="15" t="s">
        <v>161</v>
      </c>
      <c r="B18" s="264">
        <v>67.620349142425667</v>
      </c>
      <c r="C18" s="264">
        <v>66.922489849186874</v>
      </c>
      <c r="D18" s="264">
        <v>67.289345780724403</v>
      </c>
      <c r="E18" s="264">
        <v>69.667692569035239</v>
      </c>
      <c r="F18" s="264">
        <v>73.242852058423452</v>
      </c>
      <c r="G18" s="265">
        <v>76.182202981319548</v>
      </c>
      <c r="H18" s="503">
        <v>77.636785442774112</v>
      </c>
      <c r="I18" s="67" t="s">
        <v>213</v>
      </c>
      <c r="K18" s="89"/>
      <c r="L18" s="89"/>
      <c r="M18" s="354"/>
      <c r="N18" s="354"/>
      <c r="O18" s="354"/>
      <c r="P18" s="354"/>
      <c r="Q18" s="354"/>
      <c r="R18" s="354"/>
      <c r="S18" s="354"/>
      <c r="T18" s="89"/>
      <c r="U18" s="89"/>
    </row>
    <row r="19" spans="1:21" ht="12" customHeight="1" x14ac:dyDescent="0.2">
      <c r="A19" s="8" t="s">
        <v>5</v>
      </c>
      <c r="B19" s="260">
        <v>76.64262098447746</v>
      </c>
      <c r="C19" s="260">
        <v>75.292770555928726</v>
      </c>
      <c r="D19" s="260">
        <v>75.943142678486041</v>
      </c>
      <c r="E19" s="260">
        <v>78.355225638775437</v>
      </c>
      <c r="F19" s="260">
        <v>81.784963240996362</v>
      </c>
      <c r="G19" s="260">
        <v>83.613060533818896</v>
      </c>
      <c r="H19" s="498">
        <v>84.680352592592598</v>
      </c>
      <c r="I19" s="9" t="s">
        <v>467</v>
      </c>
      <c r="K19" s="89"/>
      <c r="L19" s="89"/>
      <c r="M19" s="354"/>
      <c r="N19" s="354"/>
      <c r="O19" s="354"/>
      <c r="P19" s="354"/>
      <c r="Q19" s="354"/>
      <c r="R19" s="354"/>
      <c r="S19" s="354"/>
      <c r="T19" s="89"/>
      <c r="U19" s="89"/>
    </row>
    <row r="20" spans="1:21" ht="12" customHeight="1" x14ac:dyDescent="0.2">
      <c r="A20" s="8" t="s">
        <v>4</v>
      </c>
      <c r="B20" s="260">
        <v>66.914278256922387</v>
      </c>
      <c r="C20" s="260">
        <v>68.727611414314666</v>
      </c>
      <c r="D20" s="260">
        <v>68.519471029072989</v>
      </c>
      <c r="E20" s="260">
        <v>69.755391266753136</v>
      </c>
      <c r="F20" s="260">
        <v>73.216052797299682</v>
      </c>
      <c r="G20" s="260">
        <v>78.019554281099673</v>
      </c>
      <c r="H20" s="498">
        <v>77.70022953066119</v>
      </c>
      <c r="I20" s="9" t="s">
        <v>468</v>
      </c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</row>
    <row r="21" spans="1:21" x14ac:dyDescent="0.2"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</row>
    <row r="22" spans="1:21" x14ac:dyDescent="0.2">
      <c r="A22" s="583" t="s">
        <v>1130</v>
      </c>
      <c r="B22" s="583"/>
      <c r="C22" s="583"/>
      <c r="D22" s="583"/>
      <c r="E22" s="583"/>
      <c r="F22" s="583"/>
      <c r="G22" s="583"/>
      <c r="H22" s="583"/>
      <c r="I22" s="583"/>
      <c r="K22" s="495"/>
      <c r="L22" s="89"/>
      <c r="M22" s="89"/>
      <c r="N22" s="89"/>
      <c r="O22" s="89"/>
      <c r="P22" s="89"/>
      <c r="Q22" s="89"/>
      <c r="R22" s="89"/>
      <c r="S22" s="89"/>
      <c r="T22" s="89"/>
      <c r="U22" s="89"/>
    </row>
    <row r="23" spans="1:21" x14ac:dyDescent="0.2">
      <c r="A23" s="653" t="s">
        <v>445</v>
      </c>
      <c r="B23" s="653"/>
      <c r="C23" s="653"/>
      <c r="D23" s="653"/>
      <c r="E23" s="653"/>
      <c r="F23" s="653"/>
      <c r="G23" s="653"/>
      <c r="H23" s="653"/>
      <c r="I23" s="653"/>
    </row>
    <row r="24" spans="1:21" s="267" customFormat="1" ht="18" customHeight="1" x14ac:dyDescent="0.2">
      <c r="A24" s="654" t="s">
        <v>185</v>
      </c>
      <c r="B24" s="654"/>
      <c r="C24" s="654"/>
      <c r="D24" s="654"/>
      <c r="E24" s="654" t="s">
        <v>186</v>
      </c>
      <c r="F24" s="654"/>
      <c r="G24" s="654"/>
      <c r="H24" s="654"/>
      <c r="I24" s="654"/>
    </row>
    <row r="25" spans="1:21" s="268" customFormat="1" x14ac:dyDescent="0.2"/>
    <row r="26" spans="1:21" s="268" customFormat="1" x14ac:dyDescent="0.2"/>
    <row r="27" spans="1:21" s="268" customFormat="1" x14ac:dyDescent="0.2"/>
    <row r="28" spans="1:21" s="268" customFormat="1" x14ac:dyDescent="0.2"/>
    <row r="29" spans="1:21" s="268" customFormat="1" x14ac:dyDescent="0.2"/>
    <row r="30" spans="1:21" s="268" customFormat="1" x14ac:dyDescent="0.2"/>
    <row r="31" spans="1:21" s="268" customFormat="1" x14ac:dyDescent="0.2"/>
    <row r="32" spans="1:21" s="268" customFormat="1" x14ac:dyDescent="0.2"/>
    <row r="33" spans="1:9" s="268" customFormat="1" x14ac:dyDescent="0.2"/>
    <row r="34" spans="1:9" s="268" customFormat="1" x14ac:dyDescent="0.2"/>
    <row r="35" spans="1:9" s="268" customFormat="1" x14ac:dyDescent="0.2"/>
    <row r="36" spans="1:9" s="268" customFormat="1" x14ac:dyDescent="0.2"/>
    <row r="37" spans="1:9" s="268" customFormat="1" x14ac:dyDescent="0.2"/>
    <row r="38" spans="1:9" s="268" customFormat="1" x14ac:dyDescent="0.2"/>
    <row r="39" spans="1:9" ht="6.75" customHeight="1" x14ac:dyDescent="0.2"/>
    <row r="40" spans="1:9" ht="24" customHeight="1" x14ac:dyDescent="0.2">
      <c r="A40" s="651" t="s">
        <v>1233</v>
      </c>
      <c r="B40" s="651"/>
      <c r="C40" s="651"/>
      <c r="D40" s="651"/>
      <c r="E40" s="651"/>
      <c r="F40" s="651"/>
      <c r="G40" s="651"/>
      <c r="H40" s="651"/>
      <c r="I40" s="651"/>
    </row>
    <row r="41" spans="1:9" ht="24.75" customHeight="1" x14ac:dyDescent="0.2">
      <c r="A41" s="652" t="s">
        <v>948</v>
      </c>
      <c r="B41" s="653"/>
      <c r="C41" s="653"/>
      <c r="D41" s="653"/>
      <c r="E41" s="653"/>
      <c r="F41" s="653"/>
      <c r="G41" s="653"/>
      <c r="H41" s="653"/>
      <c r="I41" s="653"/>
    </row>
    <row r="42" spans="1:9" s="267" customFormat="1" ht="18" customHeight="1" x14ac:dyDescent="0.2">
      <c r="A42" s="654" t="s">
        <v>185</v>
      </c>
      <c r="B42" s="654"/>
      <c r="C42" s="654"/>
      <c r="D42" s="654"/>
      <c r="E42" s="654" t="s">
        <v>186</v>
      </c>
      <c r="F42" s="654"/>
      <c r="G42" s="654"/>
      <c r="H42" s="654"/>
      <c r="I42" s="654"/>
    </row>
    <row r="43" spans="1:9" s="268" customFormat="1" x14ac:dyDescent="0.2"/>
    <row r="44" spans="1:9" s="268" customFormat="1" x14ac:dyDescent="0.2"/>
    <row r="45" spans="1:9" s="268" customFormat="1" x14ac:dyDescent="0.2"/>
    <row r="46" spans="1:9" s="268" customFormat="1" x14ac:dyDescent="0.2"/>
    <row r="47" spans="1:9" s="268" customFormat="1" x14ac:dyDescent="0.2"/>
    <row r="48" spans="1:9" s="268" customFormat="1" x14ac:dyDescent="0.2"/>
    <row r="49" s="268" customFormat="1" x14ac:dyDescent="0.2"/>
    <row r="50" s="268" customFormat="1" x14ac:dyDescent="0.2"/>
    <row r="51" s="268" customFormat="1" x14ac:dyDescent="0.2"/>
    <row r="52" s="268" customFormat="1" x14ac:dyDescent="0.2"/>
    <row r="53" s="268" customFormat="1" x14ac:dyDescent="0.2"/>
    <row r="54" s="268" customFormat="1" x14ac:dyDescent="0.2"/>
  </sheetData>
  <mergeCells count="10">
    <mergeCell ref="B7:H7"/>
    <mergeCell ref="B14:H14"/>
    <mergeCell ref="A40:I40"/>
    <mergeCell ref="A41:I41"/>
    <mergeCell ref="A42:D42"/>
    <mergeCell ref="E42:I42"/>
    <mergeCell ref="A22:I22"/>
    <mergeCell ref="A23:I23"/>
    <mergeCell ref="A24:D24"/>
    <mergeCell ref="E24:I24"/>
  </mergeCells>
  <hyperlinks>
    <hyperlink ref="K1" location="obsah!A1" display="Obsah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zoomScaleNormal="100" workbookViewId="0"/>
  </sheetViews>
  <sheetFormatPr defaultColWidth="9.140625" defaultRowHeight="12.75" x14ac:dyDescent="0.2"/>
  <cols>
    <col min="1" max="1" width="19.5703125" style="2" customWidth="1"/>
    <col min="2" max="7" width="7.5703125" style="2" customWidth="1"/>
    <col min="8" max="8" width="21.7109375" style="2" customWidth="1"/>
    <col min="9" max="16384" width="9.140625" style="2"/>
  </cols>
  <sheetData>
    <row r="1" spans="1:19" ht="15" customHeight="1" x14ac:dyDescent="0.2">
      <c r="A1" s="1" t="s">
        <v>6</v>
      </c>
      <c r="H1" s="3" t="s">
        <v>0</v>
      </c>
      <c r="J1" s="567" t="s">
        <v>910</v>
      </c>
    </row>
    <row r="2" spans="1:19" ht="9" customHeight="1" x14ac:dyDescent="0.2">
      <c r="H2" s="3"/>
    </row>
    <row r="3" spans="1:19" ht="15" customHeight="1" x14ac:dyDescent="0.2">
      <c r="A3" s="1" t="s">
        <v>1260</v>
      </c>
      <c r="G3" s="4"/>
      <c r="J3" s="1"/>
    </row>
    <row r="4" spans="1:19" ht="15" customHeight="1" x14ac:dyDescent="0.2">
      <c r="A4" s="238" t="s">
        <v>1330</v>
      </c>
      <c r="J4" s="4"/>
    </row>
    <row r="5" spans="1:19" ht="15" customHeight="1" x14ac:dyDescent="0.2">
      <c r="A5" s="5" t="s">
        <v>975</v>
      </c>
      <c r="H5" s="6" t="s">
        <v>976</v>
      </c>
      <c r="I5" s="89"/>
      <c r="J5" s="89"/>
      <c r="K5" s="89"/>
      <c r="L5" s="89"/>
      <c r="M5" s="89"/>
    </row>
    <row r="6" spans="1:19" ht="15" customHeight="1" thickBot="1" x14ac:dyDescent="0.25">
      <c r="A6" s="5" t="s">
        <v>801</v>
      </c>
      <c r="H6" s="6" t="s">
        <v>802</v>
      </c>
      <c r="I6" s="89"/>
      <c r="J6" s="89"/>
      <c r="K6" s="89"/>
      <c r="L6" s="89"/>
      <c r="M6" s="89"/>
    </row>
    <row r="7" spans="1:19" ht="15" customHeight="1" thickBot="1" x14ac:dyDescent="0.25">
      <c r="A7" s="58" t="s">
        <v>462</v>
      </c>
      <c r="B7" s="69">
        <v>2016</v>
      </c>
      <c r="C7" s="69">
        <v>2017</v>
      </c>
      <c r="D7" s="69">
        <v>2018</v>
      </c>
      <c r="E7" s="69">
        <v>2019</v>
      </c>
      <c r="F7" s="95">
        <v>2020</v>
      </c>
      <c r="G7" s="69">
        <v>2021</v>
      </c>
      <c r="H7" s="61" t="s">
        <v>463</v>
      </c>
      <c r="I7" s="152"/>
      <c r="J7" s="309"/>
      <c r="K7" s="309"/>
      <c r="L7" s="309"/>
      <c r="M7" s="309"/>
      <c r="N7" s="309"/>
      <c r="O7" s="309"/>
      <c r="P7" s="309"/>
      <c r="Q7" s="309"/>
      <c r="R7" s="111"/>
      <c r="S7" s="89"/>
    </row>
    <row r="8" spans="1:19" ht="12.75" customHeight="1" x14ac:dyDescent="0.2">
      <c r="A8" s="84" t="s">
        <v>8</v>
      </c>
      <c r="B8" s="29">
        <v>18577.878000000001</v>
      </c>
      <c r="C8" s="29">
        <v>18536.557999999994</v>
      </c>
      <c r="D8" s="29">
        <v>18702.078999999998</v>
      </c>
      <c r="E8" s="29">
        <v>18929.483999999989</v>
      </c>
      <c r="F8" s="29">
        <v>19291.256000000001</v>
      </c>
      <c r="G8" s="445">
        <v>19417.560000000001</v>
      </c>
      <c r="H8" s="93" t="s">
        <v>183</v>
      </c>
      <c r="I8" s="153"/>
      <c r="J8" s="311"/>
      <c r="K8" s="312"/>
      <c r="L8" s="312"/>
      <c r="M8" s="312"/>
      <c r="N8" s="312"/>
      <c r="O8" s="312"/>
      <c r="P8" s="312"/>
      <c r="Q8" s="312"/>
      <c r="R8" s="93"/>
      <c r="S8" s="89"/>
    </row>
    <row r="9" spans="1:19" ht="12.75" customHeight="1" x14ac:dyDescent="0.2">
      <c r="A9" s="8" t="s">
        <v>5</v>
      </c>
      <c r="B9" s="28">
        <v>6614.8050000000012</v>
      </c>
      <c r="C9" s="28">
        <v>6636.5490000000036</v>
      </c>
      <c r="D9" s="28">
        <v>6693.2170000000006</v>
      </c>
      <c r="E9" s="28">
        <v>6789.5670000000036</v>
      </c>
      <c r="F9" s="28">
        <v>6923.2790000000014</v>
      </c>
      <c r="G9" s="28">
        <v>7018.6819999999998</v>
      </c>
      <c r="H9" s="21" t="s">
        <v>467</v>
      </c>
      <c r="I9" s="153"/>
      <c r="J9" s="153"/>
      <c r="K9" s="21"/>
      <c r="L9" s="89"/>
      <c r="M9" s="89"/>
      <c r="N9" s="89"/>
      <c r="O9" s="89"/>
      <c r="P9" s="89"/>
      <c r="Q9" s="347"/>
      <c r="R9" s="89"/>
      <c r="S9" s="89"/>
    </row>
    <row r="10" spans="1:19" ht="12.75" customHeight="1" x14ac:dyDescent="0.2">
      <c r="A10" s="8" t="s">
        <v>4</v>
      </c>
      <c r="B10" s="28">
        <v>11963.072999999997</v>
      </c>
      <c r="C10" s="28">
        <v>11900.008999999991</v>
      </c>
      <c r="D10" s="28">
        <v>12008.861999999997</v>
      </c>
      <c r="E10" s="28">
        <v>12139.916999999987</v>
      </c>
      <c r="F10" s="28">
        <v>12367.97700000001</v>
      </c>
      <c r="G10" s="28">
        <v>12398.878000000001</v>
      </c>
      <c r="H10" s="21" t="s">
        <v>468</v>
      </c>
      <c r="I10" s="153"/>
      <c r="J10" s="153"/>
      <c r="K10" s="21"/>
      <c r="L10" s="89"/>
      <c r="M10" s="89"/>
      <c r="N10" s="89"/>
      <c r="O10" s="89"/>
      <c r="P10" s="89"/>
      <c r="Q10" s="347"/>
      <c r="R10" s="89"/>
      <c r="S10" s="89"/>
    </row>
    <row r="11" spans="1:19" ht="12.75" customHeight="1" x14ac:dyDescent="0.2">
      <c r="A11" s="8" t="s">
        <v>134</v>
      </c>
      <c r="B11" s="46">
        <v>0.35605815691113918</v>
      </c>
      <c r="C11" s="46">
        <v>0.35802488250515579</v>
      </c>
      <c r="D11" s="46">
        <v>0.35788625425012915</v>
      </c>
      <c r="E11" s="46">
        <v>0.35867681337748075</v>
      </c>
      <c r="F11" s="46">
        <v>0.35888171304139038</v>
      </c>
      <c r="G11" s="46">
        <v>0.36146055426119444</v>
      </c>
      <c r="H11" s="21" t="s">
        <v>469</v>
      </c>
      <c r="I11" s="153"/>
      <c r="J11" s="153"/>
      <c r="K11" s="21"/>
      <c r="L11" s="89"/>
      <c r="M11" s="89"/>
      <c r="N11" s="89"/>
      <c r="O11" s="89"/>
      <c r="P11" s="89"/>
      <c r="Q11" s="89"/>
      <c r="R11" s="89"/>
      <c r="S11" s="89"/>
    </row>
    <row r="12" spans="1:19" ht="12.75" customHeight="1" x14ac:dyDescent="0.2">
      <c r="A12" s="62" t="s">
        <v>101</v>
      </c>
      <c r="B12" s="29">
        <v>2156.8560000000007</v>
      </c>
      <c r="C12" s="29">
        <v>2134.7540000000004</v>
      </c>
      <c r="D12" s="29">
        <v>2144.1630000000005</v>
      </c>
      <c r="E12" s="29">
        <v>2149.6119999999996</v>
      </c>
      <c r="F12" s="29">
        <v>2178.9180000000001</v>
      </c>
      <c r="G12" s="445">
        <v>2212.6709999999998</v>
      </c>
      <c r="H12" s="94" t="s">
        <v>214</v>
      </c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ht="12.75" customHeight="1" x14ac:dyDescent="0.2">
      <c r="A13" s="10" t="s">
        <v>5</v>
      </c>
      <c r="B13" s="28">
        <v>331.666</v>
      </c>
      <c r="C13" s="28">
        <v>332.97400000000005</v>
      </c>
      <c r="D13" s="28">
        <v>330.35300000000007</v>
      </c>
      <c r="E13" s="28">
        <v>334.75900000000007</v>
      </c>
      <c r="F13" s="28">
        <v>334.44199999999989</v>
      </c>
      <c r="G13" s="28">
        <v>348.13499999999999</v>
      </c>
      <c r="H13" s="56" t="s">
        <v>467</v>
      </c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ht="12.75" customHeight="1" x14ac:dyDescent="0.2">
      <c r="A14" s="10" t="s">
        <v>4</v>
      </c>
      <c r="B14" s="28">
        <v>1825.1900000000007</v>
      </c>
      <c r="C14" s="28">
        <v>1801.7800000000002</v>
      </c>
      <c r="D14" s="28">
        <v>1813.8100000000004</v>
      </c>
      <c r="E14" s="28">
        <v>1814.8529999999996</v>
      </c>
      <c r="F14" s="28">
        <v>1844.476000000001</v>
      </c>
      <c r="G14" s="28">
        <v>1864.5359999999998</v>
      </c>
      <c r="H14" s="56" t="s">
        <v>468</v>
      </c>
      <c r="I14" s="89"/>
      <c r="J14" s="89"/>
      <c r="K14" s="89"/>
      <c r="L14" s="89"/>
      <c r="M14" s="89"/>
    </row>
    <row r="15" spans="1:19" ht="12.75" customHeight="1" x14ac:dyDescent="0.2">
      <c r="A15" s="10" t="s">
        <v>134</v>
      </c>
      <c r="B15" s="46">
        <v>0.1537728990716116</v>
      </c>
      <c r="C15" s="46">
        <v>0.15597769110632886</v>
      </c>
      <c r="D15" s="46">
        <v>0.15407084256187611</v>
      </c>
      <c r="E15" s="46">
        <v>0.15572996429123029</v>
      </c>
      <c r="F15" s="46">
        <v>0.15348994317363016</v>
      </c>
      <c r="G15" s="46">
        <v>0.15733699225958131</v>
      </c>
      <c r="H15" s="56" t="s">
        <v>469</v>
      </c>
    </row>
    <row r="16" spans="1:19" ht="12.75" customHeight="1" x14ac:dyDescent="0.2">
      <c r="A16" s="62" t="s">
        <v>102</v>
      </c>
      <c r="B16" s="29">
        <v>4090.4169999999995</v>
      </c>
      <c r="C16" s="29">
        <v>4115.4089999999978</v>
      </c>
      <c r="D16" s="29">
        <v>4127.2720000000018</v>
      </c>
      <c r="E16" s="29">
        <v>4199.6100000000006</v>
      </c>
      <c r="F16" s="30">
        <v>4267.7489999999998</v>
      </c>
      <c r="G16" s="30">
        <v>4292.9210000000003</v>
      </c>
      <c r="H16" s="94" t="s">
        <v>215</v>
      </c>
    </row>
    <row r="17" spans="1:8" ht="12.75" customHeight="1" x14ac:dyDescent="0.2">
      <c r="A17" s="10" t="s">
        <v>5</v>
      </c>
      <c r="B17" s="28">
        <v>1036.1360000000006</v>
      </c>
      <c r="C17" s="28">
        <v>1049.4349999999999</v>
      </c>
      <c r="D17" s="28">
        <v>1071.7849999999996</v>
      </c>
      <c r="E17" s="28">
        <v>1103.2239999999997</v>
      </c>
      <c r="F17" s="28">
        <v>1142.5249999999994</v>
      </c>
      <c r="G17" s="28">
        <v>1150.5830000000001</v>
      </c>
      <c r="H17" s="56" t="s">
        <v>467</v>
      </c>
    </row>
    <row r="18" spans="1:8" ht="12.75" customHeight="1" x14ac:dyDescent="0.2">
      <c r="A18" s="10" t="s">
        <v>4</v>
      </c>
      <c r="B18" s="28">
        <v>3054.280999999999</v>
      </c>
      <c r="C18" s="28">
        <v>3065.9739999999979</v>
      </c>
      <c r="D18" s="28">
        <v>3055.4870000000019</v>
      </c>
      <c r="E18" s="28">
        <v>3096.3860000000009</v>
      </c>
      <c r="F18" s="28">
        <v>3125.2240000000029</v>
      </c>
      <c r="G18" s="28">
        <v>3142.3380000000002</v>
      </c>
      <c r="H18" s="56" t="s">
        <v>468</v>
      </c>
    </row>
    <row r="19" spans="1:8" ht="12.75" customHeight="1" x14ac:dyDescent="0.2">
      <c r="A19" s="10" t="s">
        <v>134</v>
      </c>
      <c r="B19" s="46">
        <v>0.25330815904588722</v>
      </c>
      <c r="C19" s="46">
        <v>0.25500138625346846</v>
      </c>
      <c r="D19" s="46">
        <v>0.25968363606760086</v>
      </c>
      <c r="E19" s="46">
        <v>0.26269677422427312</v>
      </c>
      <c r="F19" s="46">
        <v>0.2677113860257479</v>
      </c>
      <c r="G19" s="46">
        <v>0.26801867539607649</v>
      </c>
      <c r="H19" s="56" t="s">
        <v>469</v>
      </c>
    </row>
    <row r="20" spans="1:8" ht="12.75" customHeight="1" x14ac:dyDescent="0.2">
      <c r="A20" s="62" t="s">
        <v>103</v>
      </c>
      <c r="B20" s="29">
        <v>9609.4719999999979</v>
      </c>
      <c r="C20" s="29">
        <v>9606.4339999999938</v>
      </c>
      <c r="D20" s="29">
        <v>9675.8090000000047</v>
      </c>
      <c r="E20" s="29">
        <v>9625.6979999999985</v>
      </c>
      <c r="F20" s="30">
        <v>9788.6799999999894</v>
      </c>
      <c r="G20" s="30">
        <v>9807.2229999999981</v>
      </c>
      <c r="H20" s="94" t="s">
        <v>216</v>
      </c>
    </row>
    <row r="21" spans="1:8" ht="12.75" customHeight="1" x14ac:dyDescent="0.2">
      <c r="A21" s="10" t="s">
        <v>5</v>
      </c>
      <c r="B21" s="28">
        <v>3942.9689999999987</v>
      </c>
      <c r="C21" s="28">
        <v>3942.9719999999988</v>
      </c>
      <c r="D21" s="28">
        <v>3962.4560000000001</v>
      </c>
      <c r="E21" s="28">
        <v>3940.5580000000023</v>
      </c>
      <c r="F21" s="28">
        <v>4006.6480000000029</v>
      </c>
      <c r="G21" s="28">
        <v>4059.8730000000005</v>
      </c>
      <c r="H21" s="56" t="s">
        <v>467</v>
      </c>
    </row>
    <row r="22" spans="1:8" ht="12.75" customHeight="1" x14ac:dyDescent="0.2">
      <c r="A22" s="10" t="s">
        <v>4</v>
      </c>
      <c r="B22" s="28">
        <v>5666.5029999999988</v>
      </c>
      <c r="C22" s="28">
        <v>5663.461999999995</v>
      </c>
      <c r="D22" s="28">
        <v>5713.3530000000046</v>
      </c>
      <c r="E22" s="28">
        <v>5685.1399999999958</v>
      </c>
      <c r="F22" s="28">
        <v>5782.0319999999883</v>
      </c>
      <c r="G22" s="28">
        <v>5747.3499999999976</v>
      </c>
      <c r="H22" s="56" t="s">
        <v>468</v>
      </c>
    </row>
    <row r="23" spans="1:8" ht="12.75" customHeight="1" x14ac:dyDescent="0.2">
      <c r="A23" s="10" t="s">
        <v>134</v>
      </c>
      <c r="B23" s="237" t="s">
        <v>24</v>
      </c>
      <c r="C23" s="237" t="s">
        <v>24</v>
      </c>
      <c r="D23" s="46">
        <v>0.40952193248130447</v>
      </c>
      <c r="E23" s="46">
        <v>0.40937893542889076</v>
      </c>
      <c r="F23" s="46">
        <v>0.40931443258948164</v>
      </c>
      <c r="G23" s="46">
        <v>0.41396764405173631</v>
      </c>
      <c r="H23" s="56" t="s">
        <v>469</v>
      </c>
    </row>
    <row r="24" spans="1:8" ht="12.75" customHeight="1" x14ac:dyDescent="0.2">
      <c r="A24" s="62" t="s">
        <v>159</v>
      </c>
      <c r="B24" s="29">
        <v>2721.1330000000034</v>
      </c>
      <c r="C24" s="29">
        <v>2679.9590000000007</v>
      </c>
      <c r="D24" s="29">
        <v>2754.8390000000004</v>
      </c>
      <c r="E24" s="29">
        <v>2954.561999999999</v>
      </c>
      <c r="F24" s="30">
        <v>3055.9090000000006</v>
      </c>
      <c r="G24" s="30">
        <v>3104.7450000000044</v>
      </c>
      <c r="H24" s="94" t="s">
        <v>217</v>
      </c>
    </row>
    <row r="25" spans="1:8" ht="12.75" customHeight="1" x14ac:dyDescent="0.2">
      <c r="A25" s="10" t="s">
        <v>5</v>
      </c>
      <c r="B25" s="28">
        <v>1304.0340000000001</v>
      </c>
      <c r="C25" s="28">
        <v>1311.1639999999995</v>
      </c>
      <c r="D25" s="28">
        <v>1328.6269999999995</v>
      </c>
      <c r="E25" s="28">
        <v>1411.0220000000004</v>
      </c>
      <c r="F25" s="28">
        <v>1439.6590000000006</v>
      </c>
      <c r="G25" s="28">
        <v>1460.0909999999994</v>
      </c>
      <c r="H25" s="56" t="s">
        <v>467</v>
      </c>
    </row>
    <row r="26" spans="1:8" ht="12.75" customHeight="1" x14ac:dyDescent="0.2">
      <c r="A26" s="10" t="s">
        <v>4</v>
      </c>
      <c r="B26" s="28">
        <v>1417.1000000000004</v>
      </c>
      <c r="C26" s="28">
        <v>1368.795000000001</v>
      </c>
      <c r="D26" s="28">
        <v>1426.2120000000009</v>
      </c>
      <c r="E26" s="28">
        <v>1543.5399999999988</v>
      </c>
      <c r="F26" s="28">
        <v>1616.25</v>
      </c>
      <c r="G26" s="28">
        <v>1644.654000000005</v>
      </c>
      <c r="H26" s="56" t="s">
        <v>468</v>
      </c>
    </row>
    <row r="27" spans="1:8" ht="12.75" customHeight="1" x14ac:dyDescent="0.2">
      <c r="A27" s="10" t="s">
        <v>134</v>
      </c>
      <c r="B27" s="46">
        <v>0.47922464649835139</v>
      </c>
      <c r="C27" s="46">
        <v>0.4892477832683258</v>
      </c>
      <c r="D27" s="46">
        <v>0.48228843863470761</v>
      </c>
      <c r="E27" s="46">
        <v>0.47757400250866316</v>
      </c>
      <c r="F27" s="46">
        <v>0.47110663308364231</v>
      </c>
      <c r="G27" s="46">
        <v>0.47027726914770696</v>
      </c>
      <c r="H27" s="56" t="s">
        <v>469</v>
      </c>
    </row>
    <row r="28" spans="1:8" ht="7.5" customHeight="1" x14ac:dyDescent="0.2">
      <c r="A28" s="31"/>
      <c r="B28" s="18"/>
      <c r="C28" s="18"/>
      <c r="D28" s="18"/>
      <c r="E28" s="18"/>
      <c r="F28" s="18"/>
      <c r="G28" s="18"/>
      <c r="H28" s="18"/>
    </row>
    <row r="29" spans="1:8" ht="15" customHeight="1" x14ac:dyDescent="0.2">
      <c r="A29" s="1" t="s">
        <v>1261</v>
      </c>
      <c r="G29" s="4"/>
    </row>
    <row r="30" spans="1:8" ht="15" customHeight="1" x14ac:dyDescent="0.2">
      <c r="A30" s="151" t="s">
        <v>1331</v>
      </c>
    </row>
    <row r="31" spans="1:8" ht="15" customHeight="1" x14ac:dyDescent="0.2">
      <c r="A31" s="5" t="s">
        <v>975</v>
      </c>
      <c r="H31" s="6" t="s">
        <v>976</v>
      </c>
    </row>
    <row r="32" spans="1:8" ht="15" customHeight="1" thickBot="1" x14ac:dyDescent="0.25">
      <c r="A32" s="5" t="s">
        <v>655</v>
      </c>
      <c r="H32" s="6" t="s">
        <v>104</v>
      </c>
    </row>
    <row r="33" spans="1:8" ht="15" customHeight="1" thickBot="1" x14ac:dyDescent="0.25">
      <c r="A33" s="58" t="s">
        <v>462</v>
      </c>
      <c r="B33" s="69">
        <v>2016</v>
      </c>
      <c r="C33" s="69">
        <v>2017</v>
      </c>
      <c r="D33" s="69">
        <v>2018</v>
      </c>
      <c r="E33" s="69">
        <v>2019</v>
      </c>
      <c r="F33" s="95">
        <v>2020</v>
      </c>
      <c r="G33" s="69">
        <v>2021</v>
      </c>
      <c r="H33" s="61" t="s">
        <v>463</v>
      </c>
    </row>
    <row r="34" spans="1:8" ht="12.75" customHeight="1" x14ac:dyDescent="0.2">
      <c r="A34" s="84" t="s">
        <v>8</v>
      </c>
      <c r="B34" s="29">
        <v>45084.576922617351</v>
      </c>
      <c r="C34" s="29">
        <v>47947.249978483982</v>
      </c>
      <c r="D34" s="29">
        <v>53078.102435385226</v>
      </c>
      <c r="E34" s="29">
        <v>57237.315541723212</v>
      </c>
      <c r="F34" s="29">
        <v>58053.505985647927</v>
      </c>
      <c r="G34" s="445">
        <v>60301.792217971779</v>
      </c>
      <c r="H34" s="20" t="s">
        <v>183</v>
      </c>
    </row>
    <row r="35" spans="1:8" ht="12.75" customHeight="1" x14ac:dyDescent="0.2">
      <c r="A35" s="8" t="s">
        <v>5</v>
      </c>
      <c r="B35" s="28">
        <v>38397.820356508339</v>
      </c>
      <c r="C35" s="28">
        <v>40738.873132707951</v>
      </c>
      <c r="D35" s="28">
        <v>45102.572350485607</v>
      </c>
      <c r="E35" s="28">
        <v>48870.241234332992</v>
      </c>
      <c r="F35" s="28">
        <v>49490.82013739441</v>
      </c>
      <c r="G35" s="28">
        <v>51626.763994531539</v>
      </c>
      <c r="H35" s="9" t="s">
        <v>467</v>
      </c>
    </row>
    <row r="36" spans="1:8" ht="12.75" customHeight="1" x14ac:dyDescent="0.2">
      <c r="A36" s="8" t="s">
        <v>4</v>
      </c>
      <c r="B36" s="28">
        <v>48781.920470322919</v>
      </c>
      <c r="C36" s="28">
        <v>51967.309639569787</v>
      </c>
      <c r="D36" s="28">
        <v>57523.315774356211</v>
      </c>
      <c r="E36" s="28">
        <v>61916.82130803154</v>
      </c>
      <c r="F36" s="28">
        <v>62846.679769590992</v>
      </c>
      <c r="G36" s="28">
        <v>65212.499819204095</v>
      </c>
      <c r="H36" s="9" t="s">
        <v>468</v>
      </c>
    </row>
    <row r="37" spans="1:8" ht="21.75" customHeight="1" x14ac:dyDescent="0.2">
      <c r="A37" s="63" t="s">
        <v>949</v>
      </c>
      <c r="B37" s="46">
        <v>0.78713219951781366</v>
      </c>
      <c r="C37" s="46">
        <v>0.78393269567466506</v>
      </c>
      <c r="D37" s="46">
        <v>0.78407462684187357</v>
      </c>
      <c r="E37" s="46">
        <v>0.78928860044683513</v>
      </c>
      <c r="F37" s="46">
        <v>0.78748504008227738</v>
      </c>
      <c r="G37" s="46">
        <v>0.79166975867605427</v>
      </c>
      <c r="H37" s="297" t="s">
        <v>950</v>
      </c>
    </row>
    <row r="38" spans="1:8" ht="12.75" customHeight="1" x14ac:dyDescent="0.2">
      <c r="A38" s="62" t="s">
        <v>101</v>
      </c>
      <c r="B38" s="29">
        <v>72141.542094913399</v>
      </c>
      <c r="C38" s="29">
        <v>76904.390232629492</v>
      </c>
      <c r="D38" s="29">
        <v>83385.483053293952</v>
      </c>
      <c r="E38" s="29">
        <v>90248.877665674838</v>
      </c>
      <c r="F38" s="29">
        <v>91363.827788226321</v>
      </c>
      <c r="G38" s="445">
        <v>95922.712225782001</v>
      </c>
      <c r="H38" s="94" t="s">
        <v>214</v>
      </c>
    </row>
    <row r="39" spans="1:8" ht="12.75" customHeight="1" x14ac:dyDescent="0.2">
      <c r="A39" s="10" t="s">
        <v>5</v>
      </c>
      <c r="B39" s="28">
        <v>68791.116414304313</v>
      </c>
      <c r="C39" s="28">
        <v>72982.894560336004</v>
      </c>
      <c r="D39" s="28">
        <v>78090.713822285063</v>
      </c>
      <c r="E39" s="28">
        <v>83539.918269561007</v>
      </c>
      <c r="F39" s="28">
        <v>84674.453766771752</v>
      </c>
      <c r="G39" s="28">
        <v>88634.553406006264</v>
      </c>
      <c r="H39" s="56" t="s">
        <v>467</v>
      </c>
    </row>
    <row r="40" spans="1:8" ht="12.75" customHeight="1" x14ac:dyDescent="0.2">
      <c r="A40" s="10" t="s">
        <v>4</v>
      </c>
      <c r="B40" s="28">
        <v>72750.367632958689</v>
      </c>
      <c r="C40" s="28">
        <v>77629.09363703306</v>
      </c>
      <c r="D40" s="28">
        <v>84349.83042141491</v>
      </c>
      <c r="E40" s="28">
        <v>91486.379842701674</v>
      </c>
      <c r="F40" s="28">
        <v>92576.750930887632</v>
      </c>
      <c r="G40" s="28">
        <v>97283.513610535418</v>
      </c>
      <c r="H40" s="56" t="s">
        <v>468</v>
      </c>
    </row>
    <row r="41" spans="1:8" ht="21.75" customHeight="1" x14ac:dyDescent="0.2">
      <c r="A41" s="64" t="s">
        <v>914</v>
      </c>
      <c r="B41" s="46">
        <v>0.94557757785321916</v>
      </c>
      <c r="C41" s="46">
        <v>0.94014873987295167</v>
      </c>
      <c r="D41" s="46">
        <v>0.92579574175953805</v>
      </c>
      <c r="E41" s="46">
        <v>0.91314049603008096</v>
      </c>
      <c r="F41" s="46">
        <v>0.91464058649006519</v>
      </c>
      <c r="G41" s="46">
        <v>0.91109531426718016</v>
      </c>
      <c r="H41" s="296" t="s">
        <v>915</v>
      </c>
    </row>
    <row r="42" spans="1:8" ht="12.75" customHeight="1" x14ac:dyDescent="0.2">
      <c r="A42" s="62" t="s">
        <v>102</v>
      </c>
      <c r="B42" s="29">
        <v>55402.522489353381</v>
      </c>
      <c r="C42" s="29">
        <v>58847.040739652752</v>
      </c>
      <c r="D42" s="29">
        <v>65503.344501323525</v>
      </c>
      <c r="E42" s="29">
        <v>70050.367633343747</v>
      </c>
      <c r="F42" s="30">
        <v>71020.414118387285</v>
      </c>
      <c r="G42" s="30">
        <v>73453.051178129477</v>
      </c>
      <c r="H42" s="94" t="s">
        <v>215</v>
      </c>
    </row>
    <row r="43" spans="1:8" ht="12.75" customHeight="1" x14ac:dyDescent="0.2">
      <c r="A43" s="10" t="s">
        <v>5</v>
      </c>
      <c r="B43" s="28">
        <v>50793.717797020196</v>
      </c>
      <c r="C43" s="28">
        <v>53299.969427993812</v>
      </c>
      <c r="D43" s="28">
        <v>59694.022044222162</v>
      </c>
      <c r="E43" s="28">
        <v>63995.574788075704</v>
      </c>
      <c r="F43" s="28">
        <v>64394.383565640448</v>
      </c>
      <c r="G43" s="28">
        <v>67001.330991911629</v>
      </c>
      <c r="H43" s="56" t="s">
        <v>467</v>
      </c>
    </row>
    <row r="44" spans="1:8" ht="12.75" customHeight="1" x14ac:dyDescent="0.2">
      <c r="A44" s="10" t="s">
        <v>4</v>
      </c>
      <c r="B44" s="28">
        <v>56966.015978883435</v>
      </c>
      <c r="C44" s="28">
        <v>60745.716586855233</v>
      </c>
      <c r="D44" s="28">
        <v>67541.10302220234</v>
      </c>
      <c r="E44" s="28">
        <v>72207.654477402582</v>
      </c>
      <c r="F44" s="28">
        <v>73442.770262227554</v>
      </c>
      <c r="G44" s="28">
        <v>75815.38125433994</v>
      </c>
      <c r="H44" s="56" t="s">
        <v>468</v>
      </c>
    </row>
    <row r="45" spans="1:8" ht="21.75" customHeight="1" x14ac:dyDescent="0.2">
      <c r="A45" s="64" t="s">
        <v>949</v>
      </c>
      <c r="B45" s="46">
        <v>0.89164946721653782</v>
      </c>
      <c r="C45" s="46">
        <v>0.87742761832078531</v>
      </c>
      <c r="D45" s="46">
        <v>0.88381769579035951</v>
      </c>
      <c r="E45" s="46">
        <v>0.8862713413313148</v>
      </c>
      <c r="F45" s="46">
        <v>0.87679676754730485</v>
      </c>
      <c r="G45" s="46">
        <v>0.88374324422560679</v>
      </c>
      <c r="H45" s="296" t="s">
        <v>950</v>
      </c>
    </row>
    <row r="46" spans="1:8" ht="12.75" customHeight="1" x14ac:dyDescent="0.2">
      <c r="A46" s="62" t="s">
        <v>103</v>
      </c>
      <c r="B46" s="29">
        <v>37951.492851705778</v>
      </c>
      <c r="C46" s="29">
        <v>40458.417009891557</v>
      </c>
      <c r="D46" s="29">
        <v>44920.528703766955</v>
      </c>
      <c r="E46" s="29">
        <v>48516.400308493641</v>
      </c>
      <c r="F46" s="30">
        <v>49544.71357901852</v>
      </c>
      <c r="G46" s="30">
        <v>51425.46541122465</v>
      </c>
      <c r="H46" s="94" t="s">
        <v>216</v>
      </c>
    </row>
    <row r="47" spans="1:8" ht="12.75" customHeight="1" x14ac:dyDescent="0.2">
      <c r="A47" s="10" t="s">
        <v>5</v>
      </c>
      <c r="B47" s="28">
        <v>35211.545115706809</v>
      </c>
      <c r="C47" s="28">
        <v>37552.440519486321</v>
      </c>
      <c r="D47" s="28">
        <v>41586.321736653546</v>
      </c>
      <c r="E47" s="28">
        <v>45123.439878311612</v>
      </c>
      <c r="F47" s="28">
        <v>45827.042788219282</v>
      </c>
      <c r="G47" s="28">
        <v>48000.086250645414</v>
      </c>
      <c r="H47" s="56" t="s">
        <v>467</v>
      </c>
    </row>
    <row r="48" spans="1:8" ht="12.75" customHeight="1" x14ac:dyDescent="0.2">
      <c r="A48" s="10" t="s">
        <v>4</v>
      </c>
      <c r="B48" s="28">
        <v>39858.053032590549</v>
      </c>
      <c r="C48" s="28">
        <v>42481.593634776844</v>
      </c>
      <c r="D48" s="28">
        <v>47232.944618218637</v>
      </c>
      <c r="E48" s="28">
        <v>50868.173064632843</v>
      </c>
      <c r="F48" s="28">
        <v>52120.866433000338</v>
      </c>
      <c r="G48" s="28">
        <v>53845.120446814661</v>
      </c>
      <c r="H48" s="56" t="s">
        <v>468</v>
      </c>
    </row>
    <row r="49" spans="1:8" ht="21.75" customHeight="1" x14ac:dyDescent="0.2">
      <c r="A49" s="64" t="s">
        <v>949</v>
      </c>
      <c r="B49" s="46">
        <v>0.88342361045371554</v>
      </c>
      <c r="C49" s="46">
        <v>0.88396967501578483</v>
      </c>
      <c r="D49" s="46">
        <v>0.88045160158430857</v>
      </c>
      <c r="E49" s="46">
        <v>0.88706625694966468</v>
      </c>
      <c r="F49" s="46">
        <v>0.87924560592499823</v>
      </c>
      <c r="G49" s="46">
        <v>0.89144728161686149</v>
      </c>
      <c r="H49" s="296" t="s">
        <v>950</v>
      </c>
    </row>
    <row r="50" spans="1:8" ht="12.75" customHeight="1" x14ac:dyDescent="0.2">
      <c r="A50" s="62" t="s">
        <v>159</v>
      </c>
      <c r="B50" s="29">
        <v>33318.323935290689</v>
      </c>
      <c r="C50" s="29">
        <v>34987.203784336489</v>
      </c>
      <c r="D50" s="29">
        <v>39525.43935719414</v>
      </c>
      <c r="E50" s="29">
        <v>43419.070745511526</v>
      </c>
      <c r="F50" s="30">
        <v>43448.973284217565</v>
      </c>
      <c r="G50" s="30">
        <v>44769.89634682818</v>
      </c>
      <c r="H50" s="94" t="s">
        <v>217</v>
      </c>
    </row>
    <row r="51" spans="1:8" ht="12.75" customHeight="1" x14ac:dyDescent="0.2">
      <c r="A51" s="10" t="s">
        <v>5</v>
      </c>
      <c r="B51" s="28">
        <v>30452.571980485169</v>
      </c>
      <c r="C51" s="28">
        <v>31311.164000000001</v>
      </c>
      <c r="D51" s="28">
        <v>35616.22254904249</v>
      </c>
      <c r="E51" s="28">
        <v>39282.911015325524</v>
      </c>
      <c r="F51" s="28">
        <v>39686.508865409553</v>
      </c>
      <c r="G51" s="28">
        <v>40771.569945526229</v>
      </c>
      <c r="H51" s="56" t="s">
        <v>467</v>
      </c>
    </row>
    <row r="52" spans="1:8" ht="12.75" customHeight="1" x14ac:dyDescent="0.2">
      <c r="A52" s="10" t="s">
        <v>4</v>
      </c>
      <c r="B52" s="28">
        <v>35955.426457789363</v>
      </c>
      <c r="C52" s="28">
        <v>41368.794999999998</v>
      </c>
      <c r="D52" s="28">
        <v>43167.1777524426</v>
      </c>
      <c r="E52" s="28">
        <v>47200.12752072078</v>
      </c>
      <c r="F52" s="28">
        <v>46800.351946377945</v>
      </c>
      <c r="G52" s="28">
        <v>48319.530734123837</v>
      </c>
      <c r="H52" s="56" t="s">
        <v>468</v>
      </c>
    </row>
    <row r="53" spans="1:8" ht="21.75" customHeight="1" x14ac:dyDescent="0.2">
      <c r="A53" s="64" t="s">
        <v>949</v>
      </c>
      <c r="B53" s="46">
        <v>0.78817640556434043</v>
      </c>
      <c r="C53" s="46">
        <v>0.78393269567466506</v>
      </c>
      <c r="D53" s="46">
        <v>0.78407462684187357</v>
      </c>
      <c r="E53" s="46">
        <v>0.78928860044683513</v>
      </c>
      <c r="F53" s="46">
        <v>0.78928860044683513</v>
      </c>
      <c r="G53" s="46">
        <v>0.84379068517593969</v>
      </c>
      <c r="H53" s="296" t="s">
        <v>915</v>
      </c>
    </row>
    <row r="54" spans="1:8" ht="12.75" customHeight="1" x14ac:dyDescent="0.2">
      <c r="A54" s="31"/>
      <c r="B54" s="18"/>
      <c r="C54" s="18"/>
      <c r="D54" s="18"/>
      <c r="E54" s="18"/>
      <c r="F54" s="18"/>
      <c r="G54" s="18"/>
      <c r="H54" s="18"/>
    </row>
    <row r="55" spans="1:8" ht="12.75" customHeight="1" x14ac:dyDescent="0.2">
      <c r="A55" s="31"/>
      <c r="B55" s="18"/>
      <c r="C55" s="18"/>
      <c r="D55" s="18"/>
      <c r="E55" s="18"/>
      <c r="F55" s="18"/>
      <c r="G55" s="18"/>
      <c r="H55" s="18"/>
    </row>
    <row r="56" spans="1:8" ht="12.75" customHeight="1" x14ac:dyDescent="0.2">
      <c r="A56" s="31"/>
      <c r="B56" s="18"/>
      <c r="C56" s="18"/>
      <c r="D56" s="18"/>
      <c r="E56" s="18"/>
      <c r="F56" s="18"/>
      <c r="G56" s="18"/>
      <c r="H56" s="18"/>
    </row>
    <row r="57" spans="1:8" ht="12.75" customHeight="1" x14ac:dyDescent="0.2">
      <c r="A57" s="31"/>
      <c r="B57" s="18"/>
      <c r="C57" s="18"/>
      <c r="D57" s="18"/>
      <c r="E57" s="18"/>
      <c r="F57" s="18"/>
      <c r="G57" s="18"/>
      <c r="H57" s="18"/>
    </row>
    <row r="58" spans="1:8" ht="12.75" customHeight="1" x14ac:dyDescent="0.2">
      <c r="A58" s="31"/>
      <c r="B58" s="18"/>
      <c r="C58" s="18"/>
      <c r="D58" s="18"/>
      <c r="E58" s="18"/>
      <c r="F58" s="18"/>
      <c r="G58" s="18"/>
      <c r="H58" s="18"/>
    </row>
    <row r="59" spans="1:8" ht="12.75" customHeight="1" x14ac:dyDescent="0.2">
      <c r="A59" s="31"/>
      <c r="B59" s="18"/>
      <c r="C59" s="18"/>
      <c r="D59" s="18"/>
      <c r="E59" s="18"/>
      <c r="F59" s="18"/>
      <c r="G59" s="18"/>
      <c r="H59" s="18"/>
    </row>
    <row r="60" spans="1:8" ht="12.75" customHeight="1" x14ac:dyDescent="0.2">
      <c r="A60" s="31"/>
      <c r="B60" s="18"/>
      <c r="C60" s="18"/>
      <c r="D60" s="18"/>
      <c r="E60" s="18"/>
      <c r="F60" s="18"/>
      <c r="G60" s="18"/>
      <c r="H60" s="18"/>
    </row>
    <row r="61" spans="1:8" ht="12.75" customHeight="1" x14ac:dyDescent="0.2">
      <c r="A61" s="31"/>
      <c r="B61" s="18"/>
      <c r="C61" s="18"/>
      <c r="D61" s="18"/>
      <c r="E61" s="18"/>
      <c r="F61" s="18"/>
      <c r="G61" s="18"/>
      <c r="H61" s="18"/>
    </row>
    <row r="62" spans="1:8" ht="12.75" customHeight="1" x14ac:dyDescent="0.2">
      <c r="A62" s="31"/>
      <c r="B62" s="18"/>
      <c r="C62" s="18"/>
      <c r="D62" s="18"/>
      <c r="E62" s="18"/>
      <c r="F62" s="18"/>
      <c r="G62" s="18"/>
      <c r="H62" s="18"/>
    </row>
    <row r="63" spans="1:8" ht="12.75" customHeight="1" x14ac:dyDescent="0.2">
      <c r="A63" s="31"/>
      <c r="B63" s="18"/>
      <c r="C63" s="18"/>
      <c r="D63" s="18"/>
      <c r="E63" s="18"/>
      <c r="F63" s="18"/>
      <c r="G63" s="18"/>
      <c r="H63" s="18"/>
    </row>
    <row r="64" spans="1:8" ht="12.75" customHeight="1" x14ac:dyDescent="0.2">
      <c r="A64" s="31"/>
      <c r="B64" s="18"/>
      <c r="C64" s="18"/>
      <c r="D64" s="18"/>
      <c r="E64" s="18"/>
      <c r="F64" s="18"/>
      <c r="G64" s="18"/>
      <c r="H64" s="18"/>
    </row>
    <row r="65" spans="1:8" ht="12.75" customHeight="1" x14ac:dyDescent="0.2">
      <c r="A65" s="31"/>
      <c r="B65" s="18"/>
      <c r="C65" s="18"/>
      <c r="D65" s="18"/>
      <c r="E65" s="18"/>
      <c r="F65" s="18"/>
      <c r="G65" s="18"/>
      <c r="H65" s="18"/>
    </row>
    <row r="66" spans="1:8" ht="12.75" customHeight="1" x14ac:dyDescent="0.2">
      <c r="A66" s="31"/>
      <c r="B66" s="18"/>
      <c r="C66" s="18"/>
      <c r="D66" s="18"/>
      <c r="E66" s="18"/>
      <c r="F66" s="18"/>
      <c r="G66" s="18"/>
      <c r="H66" s="18"/>
    </row>
    <row r="67" spans="1:8" ht="12.75" customHeight="1" x14ac:dyDescent="0.2">
      <c r="A67" s="31"/>
      <c r="B67" s="18"/>
      <c r="C67" s="18"/>
      <c r="D67" s="18"/>
      <c r="E67" s="18"/>
      <c r="F67" s="18"/>
      <c r="G67" s="18"/>
      <c r="H67" s="18"/>
    </row>
    <row r="68" spans="1:8" ht="12.75" customHeight="1" x14ac:dyDescent="0.2">
      <c r="A68" s="31"/>
      <c r="B68" s="18"/>
      <c r="C68" s="18"/>
      <c r="D68" s="18"/>
      <c r="E68" s="18"/>
      <c r="F68" s="18"/>
      <c r="G68" s="18"/>
      <c r="H68" s="18"/>
    </row>
    <row r="69" spans="1:8" ht="12.75" customHeight="1" x14ac:dyDescent="0.2">
      <c r="A69" s="31"/>
      <c r="B69" s="18"/>
      <c r="C69" s="18"/>
      <c r="D69" s="18"/>
      <c r="E69" s="18"/>
      <c r="F69" s="18"/>
      <c r="G69" s="18"/>
      <c r="H69" s="18"/>
    </row>
    <row r="70" spans="1:8" ht="12.75" customHeight="1" x14ac:dyDescent="0.2">
      <c r="A70" s="31"/>
      <c r="B70" s="18"/>
      <c r="C70" s="18"/>
      <c r="D70" s="18"/>
      <c r="E70" s="18"/>
      <c r="F70" s="18"/>
      <c r="G70" s="18"/>
      <c r="H70" s="18"/>
    </row>
    <row r="71" spans="1:8" ht="12.75" customHeight="1" x14ac:dyDescent="0.2">
      <c r="A71" s="31"/>
      <c r="B71" s="18"/>
      <c r="C71" s="18"/>
      <c r="D71" s="18"/>
      <c r="E71" s="18"/>
      <c r="F71" s="18"/>
      <c r="G71" s="18"/>
      <c r="H71" s="18"/>
    </row>
    <row r="72" spans="1:8" ht="12.75" customHeight="1" x14ac:dyDescent="0.2">
      <c r="A72" s="31"/>
      <c r="B72" s="18"/>
      <c r="C72" s="18"/>
      <c r="D72" s="18"/>
      <c r="E72" s="18"/>
      <c r="F72" s="18"/>
      <c r="G72" s="18"/>
      <c r="H72" s="18"/>
    </row>
    <row r="73" spans="1:8" ht="12.75" customHeight="1" x14ac:dyDescent="0.2">
      <c r="A73" s="31"/>
      <c r="B73" s="18"/>
      <c r="C73" s="18"/>
      <c r="D73" s="18"/>
      <c r="E73" s="18"/>
      <c r="F73" s="18"/>
      <c r="G73" s="18"/>
      <c r="H73" s="18"/>
    </row>
    <row r="74" spans="1:8" ht="12.75" customHeight="1" x14ac:dyDescent="0.2">
      <c r="A74" s="31"/>
      <c r="B74" s="18"/>
      <c r="C74" s="18"/>
      <c r="D74" s="18"/>
      <c r="E74" s="18"/>
      <c r="F74" s="18"/>
      <c r="G74" s="18"/>
      <c r="H74" s="18"/>
    </row>
    <row r="75" spans="1:8" ht="12.75" customHeight="1" x14ac:dyDescent="0.2">
      <c r="A75" s="31"/>
      <c r="B75" s="18"/>
      <c r="C75" s="18"/>
      <c r="D75" s="18"/>
      <c r="E75" s="18"/>
      <c r="F75" s="18"/>
      <c r="G75" s="18"/>
      <c r="H75" s="18"/>
    </row>
    <row r="76" spans="1:8" ht="12.75" customHeight="1" x14ac:dyDescent="0.2">
      <c r="A76" s="31"/>
      <c r="B76" s="18"/>
      <c r="C76" s="18"/>
      <c r="D76" s="18"/>
      <c r="E76" s="18"/>
      <c r="F76" s="18"/>
      <c r="G76" s="18"/>
      <c r="H76" s="18"/>
    </row>
    <row r="77" spans="1:8" ht="12.75" customHeight="1" x14ac:dyDescent="0.2">
      <c r="A77" s="31"/>
      <c r="B77" s="18"/>
      <c r="C77" s="18"/>
      <c r="D77" s="18"/>
      <c r="E77" s="18"/>
      <c r="F77" s="18"/>
      <c r="G77" s="18"/>
      <c r="H77" s="18"/>
    </row>
    <row r="78" spans="1:8" ht="12.75" customHeight="1" x14ac:dyDescent="0.2">
      <c r="A78" s="31"/>
      <c r="B78" s="18"/>
      <c r="C78" s="18"/>
      <c r="D78" s="18"/>
      <c r="E78" s="18"/>
      <c r="F78" s="18"/>
      <c r="G78" s="18"/>
      <c r="H78" s="18"/>
    </row>
    <row r="79" spans="1:8" ht="12.75" customHeight="1" x14ac:dyDescent="0.2">
      <c r="A79" s="31"/>
      <c r="B79" s="18"/>
      <c r="C79" s="18"/>
      <c r="D79" s="18"/>
      <c r="E79" s="18"/>
      <c r="F79" s="18"/>
      <c r="G79" s="18"/>
      <c r="H79" s="18"/>
    </row>
    <row r="80" spans="1:8" ht="12.75" customHeight="1" x14ac:dyDescent="0.2">
      <c r="A80" s="31"/>
      <c r="B80" s="18"/>
      <c r="C80" s="18"/>
      <c r="D80" s="18"/>
      <c r="E80" s="18"/>
      <c r="F80" s="18"/>
      <c r="G80" s="18"/>
      <c r="H80" s="18"/>
    </row>
    <row r="81" spans="1:8" ht="12.75" customHeight="1" x14ac:dyDescent="0.2">
      <c r="A81" s="31"/>
      <c r="B81" s="18"/>
      <c r="C81" s="18"/>
      <c r="D81" s="18"/>
      <c r="E81" s="18"/>
      <c r="F81" s="18"/>
      <c r="G81" s="18"/>
      <c r="H81" s="18"/>
    </row>
    <row r="82" spans="1:8" ht="12.75" customHeight="1" x14ac:dyDescent="0.2">
      <c r="A82" s="31"/>
      <c r="B82" s="18"/>
      <c r="C82" s="18"/>
      <c r="D82" s="18"/>
      <c r="E82" s="18"/>
      <c r="F82" s="18"/>
      <c r="G82" s="18"/>
      <c r="H82" s="18"/>
    </row>
    <row r="83" spans="1:8" ht="12.75" customHeight="1" x14ac:dyDescent="0.2">
      <c r="A83" s="31"/>
      <c r="B83" s="18"/>
      <c r="C83" s="18"/>
      <c r="D83" s="18"/>
      <c r="E83" s="18"/>
      <c r="F83" s="18"/>
      <c r="G83" s="18"/>
      <c r="H83" s="18"/>
    </row>
    <row r="84" spans="1:8" ht="12.75" customHeight="1" x14ac:dyDescent="0.2">
      <c r="A84" s="31"/>
      <c r="B84" s="18"/>
      <c r="C84" s="18"/>
      <c r="D84" s="18"/>
      <c r="E84" s="18"/>
      <c r="F84" s="18"/>
      <c r="G84" s="18"/>
      <c r="H84" s="18"/>
    </row>
  </sheetData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/>
  </sheetViews>
  <sheetFormatPr defaultRowHeight="14.25" x14ac:dyDescent="0.2"/>
  <cols>
    <col min="1" max="1" width="12.42578125" style="73" customWidth="1"/>
    <col min="2" max="9" width="7.85546875" style="73" customWidth="1"/>
    <col min="10" max="10" width="11.7109375" style="73" customWidth="1"/>
  </cols>
  <sheetData>
    <row r="1" spans="1:12" ht="15" customHeight="1" x14ac:dyDescent="0.2">
      <c r="A1" s="1" t="s">
        <v>6</v>
      </c>
      <c r="B1" s="324"/>
      <c r="C1" s="324"/>
      <c r="D1" s="324"/>
      <c r="E1" s="68"/>
      <c r="F1" s="71"/>
      <c r="G1" s="72"/>
      <c r="H1" s="72"/>
      <c r="I1" s="72"/>
      <c r="J1" s="3" t="s">
        <v>0</v>
      </c>
      <c r="L1" s="567" t="s">
        <v>910</v>
      </c>
    </row>
    <row r="2" spans="1:12" ht="9" customHeight="1" x14ac:dyDescent="0.25">
      <c r="A2" s="164"/>
      <c r="B2" s="324"/>
      <c r="C2" s="324"/>
      <c r="D2" s="324"/>
      <c r="E2" s="68"/>
      <c r="F2" s="71"/>
      <c r="G2" s="72"/>
      <c r="H2" s="72"/>
      <c r="I2" s="72"/>
      <c r="J2" s="3"/>
    </row>
    <row r="3" spans="1:12" ht="15" customHeight="1" x14ac:dyDescent="0.2">
      <c r="A3" s="383" t="s">
        <v>1016</v>
      </c>
      <c r="B3" s="383"/>
      <c r="C3" s="383"/>
      <c r="D3" s="383"/>
      <c r="E3" s="383"/>
      <c r="F3" s="383"/>
      <c r="G3" s="383"/>
      <c r="H3" s="57"/>
      <c r="I3" s="383"/>
      <c r="J3" s="383"/>
    </row>
    <row r="4" spans="1:12" ht="15" customHeight="1" x14ac:dyDescent="0.2">
      <c r="A4" s="11" t="s">
        <v>1017</v>
      </c>
      <c r="B4" s="12"/>
      <c r="C4" s="12"/>
      <c r="D4" s="12"/>
      <c r="E4" s="12"/>
      <c r="F4" s="12"/>
      <c r="G4" s="12"/>
      <c r="H4" s="12"/>
      <c r="I4" s="12"/>
      <c r="J4" s="12"/>
    </row>
    <row r="5" spans="1:12" ht="15" customHeight="1" x14ac:dyDescent="0.2">
      <c r="A5" s="113" t="s">
        <v>1018</v>
      </c>
      <c r="B5" s="75"/>
      <c r="C5" s="75"/>
      <c r="D5" s="75"/>
      <c r="E5" s="75"/>
      <c r="F5" s="75"/>
      <c r="G5" s="75"/>
      <c r="H5" s="75"/>
      <c r="I5" s="75"/>
      <c r="J5" s="6" t="s">
        <v>1019</v>
      </c>
    </row>
    <row r="6" spans="1:12" ht="15" customHeight="1" thickBot="1" x14ac:dyDescent="0.25">
      <c r="A6" s="113" t="s">
        <v>798</v>
      </c>
      <c r="B6" s="75"/>
      <c r="C6" s="75"/>
      <c r="D6" s="75"/>
      <c r="E6" s="75"/>
      <c r="F6" s="75"/>
      <c r="G6" s="75"/>
      <c r="H6" s="75"/>
      <c r="I6" s="75"/>
      <c r="J6" s="6" t="s">
        <v>799</v>
      </c>
    </row>
    <row r="7" spans="1:12" ht="15" customHeight="1" x14ac:dyDescent="0.2">
      <c r="A7" s="576" t="s">
        <v>105</v>
      </c>
      <c r="B7" s="626" t="s">
        <v>1279</v>
      </c>
      <c r="C7" s="576"/>
      <c r="D7" s="578" t="s">
        <v>1282</v>
      </c>
      <c r="E7" s="578"/>
      <c r="F7" s="578"/>
      <c r="G7" s="578"/>
      <c r="H7" s="578"/>
      <c r="I7" s="610"/>
      <c r="J7" s="614" t="s">
        <v>106</v>
      </c>
    </row>
    <row r="8" spans="1:12" ht="18.75" customHeight="1" x14ac:dyDescent="0.2">
      <c r="A8" s="656"/>
      <c r="B8" s="662"/>
      <c r="C8" s="656"/>
      <c r="D8" s="657" t="s">
        <v>1283</v>
      </c>
      <c r="E8" s="658"/>
      <c r="F8" s="659" t="s">
        <v>1262</v>
      </c>
      <c r="G8" s="594"/>
      <c r="H8" s="670" t="s">
        <v>1263</v>
      </c>
      <c r="I8" s="594"/>
      <c r="J8" s="669"/>
      <c r="L8" s="573"/>
    </row>
    <row r="9" spans="1:12" ht="23.25" customHeight="1" x14ac:dyDescent="0.2">
      <c r="A9" s="656"/>
      <c r="B9" s="663"/>
      <c r="C9" s="664"/>
      <c r="D9" s="660" t="s">
        <v>1284</v>
      </c>
      <c r="E9" s="661"/>
      <c r="F9" s="660" t="s">
        <v>656</v>
      </c>
      <c r="G9" s="661"/>
      <c r="H9" s="671" t="s">
        <v>657</v>
      </c>
      <c r="I9" s="672"/>
      <c r="J9" s="669"/>
    </row>
    <row r="10" spans="1:12" ht="24" customHeight="1" thickBot="1" x14ac:dyDescent="0.25">
      <c r="A10" s="620"/>
      <c r="B10" s="77" t="s">
        <v>107</v>
      </c>
      <c r="C10" s="77" t="s">
        <v>108</v>
      </c>
      <c r="D10" s="77" t="s">
        <v>107</v>
      </c>
      <c r="E10" s="77" t="s">
        <v>108</v>
      </c>
      <c r="F10" s="77" t="s">
        <v>107</v>
      </c>
      <c r="G10" s="77" t="s">
        <v>108</v>
      </c>
      <c r="H10" s="77" t="s">
        <v>107</v>
      </c>
      <c r="I10" s="77" t="s">
        <v>108</v>
      </c>
      <c r="J10" s="615"/>
    </row>
    <row r="11" spans="1:12" ht="15" customHeight="1" x14ac:dyDescent="0.25">
      <c r="A11" s="78" t="s">
        <v>600</v>
      </c>
      <c r="B11" s="404">
        <v>9727645</v>
      </c>
      <c r="C11" s="404">
        <v>8282663</v>
      </c>
      <c r="D11" s="405">
        <v>5742669</v>
      </c>
      <c r="E11" s="405">
        <v>5007201</v>
      </c>
      <c r="F11" s="405">
        <v>3026133</v>
      </c>
      <c r="G11" s="405">
        <v>2261292</v>
      </c>
      <c r="H11" s="404">
        <v>316892</v>
      </c>
      <c r="I11" s="404">
        <v>333863</v>
      </c>
      <c r="J11" s="79" t="s">
        <v>109</v>
      </c>
    </row>
    <row r="12" spans="1:12" ht="12" customHeight="1" x14ac:dyDescent="0.25">
      <c r="A12" s="348" t="s">
        <v>548</v>
      </c>
      <c r="B12" s="406">
        <v>292129</v>
      </c>
      <c r="C12" s="406">
        <v>229072</v>
      </c>
      <c r="D12" s="407">
        <v>209774</v>
      </c>
      <c r="E12" s="407">
        <v>161887</v>
      </c>
      <c r="F12" s="407">
        <v>61593</v>
      </c>
      <c r="G12" s="407">
        <v>48571</v>
      </c>
      <c r="H12" s="406">
        <v>8362</v>
      </c>
      <c r="I12" s="406">
        <v>9625</v>
      </c>
      <c r="J12" s="9" t="s">
        <v>575</v>
      </c>
    </row>
    <row r="13" spans="1:12" ht="12" customHeight="1" x14ac:dyDescent="0.25">
      <c r="A13" s="348" t="s">
        <v>549</v>
      </c>
      <c r="B13" s="406">
        <v>122373</v>
      </c>
      <c r="C13" s="406">
        <v>104235</v>
      </c>
      <c r="D13" s="407">
        <v>76659</v>
      </c>
      <c r="E13" s="407">
        <v>71285</v>
      </c>
      <c r="F13" s="407">
        <v>42330</v>
      </c>
      <c r="G13" s="407">
        <v>29894</v>
      </c>
      <c r="H13" s="406">
        <v>3384</v>
      </c>
      <c r="I13" s="406">
        <v>3056</v>
      </c>
      <c r="J13" s="9" t="s">
        <v>576</v>
      </c>
    </row>
    <row r="14" spans="1:12" ht="12" customHeight="1" x14ac:dyDescent="0.25">
      <c r="A14" s="349" t="s">
        <v>550</v>
      </c>
      <c r="B14" s="408">
        <v>181503</v>
      </c>
      <c r="C14" s="408">
        <v>137176</v>
      </c>
      <c r="D14" s="409">
        <v>107858</v>
      </c>
      <c r="E14" s="409">
        <v>82815</v>
      </c>
      <c r="F14" s="409">
        <v>63597</v>
      </c>
      <c r="G14" s="409">
        <v>42237</v>
      </c>
      <c r="H14" s="408">
        <v>9420</v>
      </c>
      <c r="I14" s="408">
        <v>11741</v>
      </c>
      <c r="J14" s="70" t="s">
        <v>577</v>
      </c>
      <c r="K14" s="546"/>
    </row>
    <row r="15" spans="1:12" ht="12" customHeight="1" x14ac:dyDescent="0.25">
      <c r="A15" s="348" t="s">
        <v>551</v>
      </c>
      <c r="B15" s="406">
        <v>175014</v>
      </c>
      <c r="C15" s="406">
        <v>132618</v>
      </c>
      <c r="D15" s="407">
        <v>115286</v>
      </c>
      <c r="E15" s="407">
        <v>79248</v>
      </c>
      <c r="F15" s="407">
        <v>38878</v>
      </c>
      <c r="G15" s="407">
        <v>29892</v>
      </c>
      <c r="H15" s="406">
        <v>4672</v>
      </c>
      <c r="I15" s="406">
        <v>4399</v>
      </c>
      <c r="J15" s="9" t="s">
        <v>578</v>
      </c>
    </row>
    <row r="16" spans="1:12" ht="12" customHeight="1" x14ac:dyDescent="0.25">
      <c r="A16" s="348" t="s">
        <v>552</v>
      </c>
      <c r="B16" s="406">
        <v>26360</v>
      </c>
      <c r="C16" s="406">
        <v>18512</v>
      </c>
      <c r="D16" s="407">
        <v>15619</v>
      </c>
      <c r="E16" s="407">
        <v>11852</v>
      </c>
      <c r="F16" s="407">
        <v>9433</v>
      </c>
      <c r="G16" s="407">
        <v>5667</v>
      </c>
      <c r="H16" s="406">
        <v>1309</v>
      </c>
      <c r="I16" s="406">
        <v>994</v>
      </c>
      <c r="J16" s="9" t="s">
        <v>579</v>
      </c>
    </row>
    <row r="17" spans="1:10" ht="12" customHeight="1" x14ac:dyDescent="0.25">
      <c r="A17" s="348" t="s">
        <v>553</v>
      </c>
      <c r="B17" s="406">
        <v>159421</v>
      </c>
      <c r="C17" s="406">
        <v>136503</v>
      </c>
      <c r="D17" s="407">
        <v>106643</v>
      </c>
      <c r="E17" s="407">
        <v>98033</v>
      </c>
      <c r="F17" s="407">
        <v>42952</v>
      </c>
      <c r="G17" s="407">
        <v>29842</v>
      </c>
      <c r="H17" s="406">
        <v>9826</v>
      </c>
      <c r="I17" s="406">
        <v>8628</v>
      </c>
      <c r="J17" s="9" t="s">
        <v>580</v>
      </c>
    </row>
    <row r="18" spans="1:10" ht="12" customHeight="1" x14ac:dyDescent="0.25">
      <c r="A18" s="348" t="s">
        <v>554</v>
      </c>
      <c r="B18" s="406">
        <v>1508905</v>
      </c>
      <c r="C18" s="406">
        <v>1239412</v>
      </c>
      <c r="D18" s="407">
        <v>670271</v>
      </c>
      <c r="E18" s="407">
        <v>446304</v>
      </c>
      <c r="F18" s="407">
        <v>545556</v>
      </c>
      <c r="G18" s="407">
        <v>473164</v>
      </c>
      <c r="H18" s="406">
        <v>31226</v>
      </c>
      <c r="I18" s="406">
        <v>34896</v>
      </c>
      <c r="J18" s="9" t="s">
        <v>581</v>
      </c>
    </row>
    <row r="19" spans="1:10" ht="12" customHeight="1" x14ac:dyDescent="0.25">
      <c r="A19" s="348" t="s">
        <v>555</v>
      </c>
      <c r="B19" s="406">
        <v>92496</v>
      </c>
      <c r="C19" s="406">
        <v>69131</v>
      </c>
      <c r="D19" s="407">
        <v>50077</v>
      </c>
      <c r="E19" s="407">
        <v>43156</v>
      </c>
      <c r="F19" s="407">
        <v>40291</v>
      </c>
      <c r="G19" s="407">
        <v>24207</v>
      </c>
      <c r="H19" s="406">
        <v>2125</v>
      </c>
      <c r="I19" s="406">
        <v>1748</v>
      </c>
      <c r="J19" s="21" t="s">
        <v>608</v>
      </c>
    </row>
    <row r="20" spans="1:10" ht="12" customHeight="1" x14ac:dyDescent="0.25">
      <c r="A20" s="348" t="s">
        <v>556</v>
      </c>
      <c r="B20" s="406">
        <v>126081</v>
      </c>
      <c r="C20" s="406">
        <v>110616</v>
      </c>
      <c r="D20" s="407">
        <v>88193</v>
      </c>
      <c r="E20" s="407">
        <v>79570</v>
      </c>
      <c r="F20" s="407">
        <v>20733</v>
      </c>
      <c r="G20" s="407">
        <v>16067</v>
      </c>
      <c r="H20" s="406">
        <v>4753</v>
      </c>
      <c r="I20" s="406">
        <v>4140</v>
      </c>
      <c r="J20" s="21" t="s">
        <v>582</v>
      </c>
    </row>
    <row r="21" spans="1:10" ht="12" customHeight="1" x14ac:dyDescent="0.25">
      <c r="A21" s="348" t="s">
        <v>557</v>
      </c>
      <c r="B21" s="406">
        <v>1132957</v>
      </c>
      <c r="C21" s="406">
        <v>897811</v>
      </c>
      <c r="D21" s="407">
        <v>667306</v>
      </c>
      <c r="E21" s="407">
        <v>559921</v>
      </c>
      <c r="F21" s="407">
        <v>445045</v>
      </c>
      <c r="G21" s="407">
        <v>307034</v>
      </c>
      <c r="H21" s="406">
        <v>15350</v>
      </c>
      <c r="I21" s="406">
        <v>16183</v>
      </c>
      <c r="J21" s="9" t="s">
        <v>583</v>
      </c>
    </row>
    <row r="22" spans="1:10" ht="12" customHeight="1" x14ac:dyDescent="0.25">
      <c r="A22" s="348" t="s">
        <v>558</v>
      </c>
      <c r="B22" s="406">
        <v>28800</v>
      </c>
      <c r="C22" s="406">
        <v>24392</v>
      </c>
      <c r="D22" s="407">
        <v>11013</v>
      </c>
      <c r="E22" s="407">
        <v>13033</v>
      </c>
      <c r="F22" s="407">
        <v>15201</v>
      </c>
      <c r="G22" s="407">
        <v>6882</v>
      </c>
      <c r="H22" s="406">
        <v>925</v>
      </c>
      <c r="I22" s="406">
        <v>650</v>
      </c>
      <c r="J22" s="9" t="s">
        <v>584</v>
      </c>
    </row>
    <row r="23" spans="1:10" ht="12" customHeight="1" x14ac:dyDescent="0.25">
      <c r="A23" s="348" t="s">
        <v>559</v>
      </c>
      <c r="B23" s="406">
        <v>60965</v>
      </c>
      <c r="C23" s="406">
        <v>45490</v>
      </c>
      <c r="D23" s="407">
        <v>42296</v>
      </c>
      <c r="E23" s="407">
        <v>34834</v>
      </c>
      <c r="F23" s="407">
        <v>17145</v>
      </c>
      <c r="G23" s="407">
        <v>9446</v>
      </c>
      <c r="H23" s="406">
        <v>1524</v>
      </c>
      <c r="I23" s="406">
        <v>1210</v>
      </c>
      <c r="J23" s="9" t="s">
        <v>585</v>
      </c>
    </row>
    <row r="24" spans="1:10" ht="12" customHeight="1" x14ac:dyDescent="0.25">
      <c r="A24" s="348" t="s">
        <v>560</v>
      </c>
      <c r="B24" s="406">
        <v>44275</v>
      </c>
      <c r="C24" s="406">
        <v>35133</v>
      </c>
      <c r="D24" s="407">
        <v>23255</v>
      </c>
      <c r="E24" s="407">
        <v>21601</v>
      </c>
      <c r="F24" s="407">
        <v>11182</v>
      </c>
      <c r="G24" s="407">
        <v>7450</v>
      </c>
      <c r="H24" s="406">
        <v>1133</v>
      </c>
      <c r="I24" s="406">
        <v>919</v>
      </c>
      <c r="J24" s="9" t="s">
        <v>586</v>
      </c>
    </row>
    <row r="25" spans="1:10" ht="12" customHeight="1" x14ac:dyDescent="0.25">
      <c r="A25" s="348" t="s">
        <v>561</v>
      </c>
      <c r="B25" s="406">
        <v>3933</v>
      </c>
      <c r="C25" s="406">
        <v>3511</v>
      </c>
      <c r="D25" s="407">
        <v>1657</v>
      </c>
      <c r="E25" s="407">
        <v>1399</v>
      </c>
      <c r="F25" s="407">
        <v>1440</v>
      </c>
      <c r="G25" s="407">
        <v>1221</v>
      </c>
      <c r="H25" s="406">
        <v>386</v>
      </c>
      <c r="I25" s="406">
        <v>512</v>
      </c>
      <c r="J25" s="9" t="s">
        <v>587</v>
      </c>
    </row>
    <row r="26" spans="1:10" ht="12" customHeight="1" x14ac:dyDescent="0.25">
      <c r="A26" s="348" t="s">
        <v>562</v>
      </c>
      <c r="B26" s="406">
        <v>153910</v>
      </c>
      <c r="C26" s="406">
        <v>131200</v>
      </c>
      <c r="D26" s="407">
        <v>97746</v>
      </c>
      <c r="E26" s="407">
        <v>87122</v>
      </c>
      <c r="F26" s="407">
        <v>45065</v>
      </c>
      <c r="G26" s="407">
        <v>34566</v>
      </c>
      <c r="H26" s="406">
        <v>4559</v>
      </c>
      <c r="I26" s="406">
        <v>4855</v>
      </c>
      <c r="J26" s="9" t="s">
        <v>588</v>
      </c>
    </row>
    <row r="27" spans="1:10" ht="12" customHeight="1" x14ac:dyDescent="0.25">
      <c r="A27" s="348" t="s">
        <v>563</v>
      </c>
      <c r="B27" s="406">
        <v>9725</v>
      </c>
      <c r="C27" s="406">
        <v>7328</v>
      </c>
      <c r="D27" s="407">
        <v>4987</v>
      </c>
      <c r="E27" s="407">
        <v>3904</v>
      </c>
      <c r="F27" s="407">
        <v>3184</v>
      </c>
      <c r="G27" s="407">
        <v>2508</v>
      </c>
      <c r="H27" s="406">
        <v>113</v>
      </c>
      <c r="I27" s="406">
        <v>119</v>
      </c>
      <c r="J27" s="9" t="s">
        <v>563</v>
      </c>
    </row>
    <row r="28" spans="1:10" ht="12" customHeight="1" x14ac:dyDescent="0.25">
      <c r="A28" s="348" t="s">
        <v>564</v>
      </c>
      <c r="B28" s="406">
        <v>1612872</v>
      </c>
      <c r="C28" s="406">
        <v>1667160</v>
      </c>
      <c r="D28" s="407">
        <v>935194</v>
      </c>
      <c r="E28" s="407">
        <v>1067388</v>
      </c>
      <c r="F28" s="407">
        <v>588235</v>
      </c>
      <c r="G28" s="407">
        <v>496417</v>
      </c>
      <c r="H28" s="406">
        <v>84871</v>
      </c>
      <c r="I28" s="406">
        <v>97907</v>
      </c>
      <c r="J28" s="9" t="s">
        <v>589</v>
      </c>
    </row>
    <row r="29" spans="1:10" ht="12" customHeight="1" x14ac:dyDescent="0.25">
      <c r="A29" s="348" t="s">
        <v>565</v>
      </c>
      <c r="B29" s="406">
        <v>493008</v>
      </c>
      <c r="C29" s="406">
        <v>444413</v>
      </c>
      <c r="D29" s="407">
        <v>361860</v>
      </c>
      <c r="E29" s="407">
        <v>333559</v>
      </c>
      <c r="F29" s="407">
        <v>106455</v>
      </c>
      <c r="G29" s="407">
        <v>88929</v>
      </c>
      <c r="H29" s="410">
        <v>7952</v>
      </c>
      <c r="I29" s="410">
        <v>8465</v>
      </c>
      <c r="J29" s="9" t="s">
        <v>590</v>
      </c>
    </row>
    <row r="30" spans="1:10" ht="12" customHeight="1" x14ac:dyDescent="0.25">
      <c r="A30" s="348" t="s">
        <v>566</v>
      </c>
      <c r="B30" s="406">
        <v>819825</v>
      </c>
      <c r="C30" s="406">
        <v>570194</v>
      </c>
      <c r="D30" s="407">
        <v>512805</v>
      </c>
      <c r="E30" s="407">
        <v>404200</v>
      </c>
      <c r="F30" s="407">
        <v>288459</v>
      </c>
      <c r="G30" s="407">
        <v>150700</v>
      </c>
      <c r="H30" s="406">
        <v>18396</v>
      </c>
      <c r="I30" s="406">
        <v>15266</v>
      </c>
      <c r="J30" s="9" t="s">
        <v>591</v>
      </c>
    </row>
    <row r="31" spans="1:10" ht="12" customHeight="1" x14ac:dyDescent="0.25">
      <c r="A31" s="348" t="s">
        <v>567</v>
      </c>
      <c r="B31" s="406">
        <v>204522</v>
      </c>
      <c r="C31" s="406">
        <v>175713</v>
      </c>
      <c r="D31" s="407">
        <v>118268</v>
      </c>
      <c r="E31" s="407">
        <v>97874</v>
      </c>
      <c r="F31" s="407">
        <v>68214</v>
      </c>
      <c r="G31" s="407">
        <v>56873</v>
      </c>
      <c r="H31" s="406">
        <v>11284</v>
      </c>
      <c r="I31" s="406">
        <v>10322</v>
      </c>
      <c r="J31" s="9" t="s">
        <v>592</v>
      </c>
    </row>
    <row r="32" spans="1:10" ht="12" customHeight="1" x14ac:dyDescent="0.25">
      <c r="A32" s="348" t="s">
        <v>568</v>
      </c>
      <c r="B32" s="406">
        <v>226603</v>
      </c>
      <c r="C32" s="406">
        <v>195428</v>
      </c>
      <c r="D32" s="407">
        <v>106078</v>
      </c>
      <c r="E32" s="407">
        <v>90193</v>
      </c>
      <c r="F32" s="407">
        <v>73173</v>
      </c>
      <c r="G32" s="407">
        <v>61250</v>
      </c>
      <c r="H32" s="406">
        <v>8614</v>
      </c>
      <c r="I32" s="406">
        <v>10399</v>
      </c>
      <c r="J32" s="9" t="s">
        <v>593</v>
      </c>
    </row>
    <row r="33" spans="1:14" ht="12" customHeight="1" x14ac:dyDescent="0.25">
      <c r="A33" s="348" t="s">
        <v>569</v>
      </c>
      <c r="B33" s="406">
        <v>296622</v>
      </c>
      <c r="C33" s="406">
        <v>246677</v>
      </c>
      <c r="D33" s="407">
        <v>181684</v>
      </c>
      <c r="E33" s="407">
        <v>167730</v>
      </c>
      <c r="F33" s="407">
        <v>103728</v>
      </c>
      <c r="G33" s="407">
        <v>68181</v>
      </c>
      <c r="H33" s="406">
        <v>11210</v>
      </c>
      <c r="I33" s="406">
        <v>10766</v>
      </c>
      <c r="J33" s="9" t="s">
        <v>594</v>
      </c>
    </row>
    <row r="34" spans="1:14" ht="12" customHeight="1" x14ac:dyDescent="0.25">
      <c r="A34" s="348" t="s">
        <v>570</v>
      </c>
      <c r="B34" s="406">
        <v>397526</v>
      </c>
      <c r="C34" s="406">
        <v>404839</v>
      </c>
      <c r="D34" s="407">
        <v>332189</v>
      </c>
      <c r="E34" s="407">
        <v>354932</v>
      </c>
      <c r="F34" s="407">
        <v>50402</v>
      </c>
      <c r="G34" s="407">
        <v>33675</v>
      </c>
      <c r="H34" s="406">
        <v>14935</v>
      </c>
      <c r="I34" s="406">
        <v>16232</v>
      </c>
      <c r="J34" s="9" t="s">
        <v>595</v>
      </c>
    </row>
    <row r="35" spans="1:14" ht="12" customHeight="1" x14ac:dyDescent="0.25">
      <c r="A35" s="348" t="s">
        <v>571</v>
      </c>
      <c r="B35" s="406">
        <v>81031</v>
      </c>
      <c r="C35" s="406">
        <v>57376</v>
      </c>
      <c r="D35" s="407">
        <v>44958</v>
      </c>
      <c r="E35" s="407">
        <v>33580</v>
      </c>
      <c r="F35" s="407">
        <v>31358</v>
      </c>
      <c r="G35" s="407">
        <v>19555</v>
      </c>
      <c r="H35" s="406">
        <v>3168</v>
      </c>
      <c r="I35" s="406">
        <v>3436</v>
      </c>
      <c r="J35" s="9" t="s">
        <v>596</v>
      </c>
    </row>
    <row r="36" spans="1:14" ht="12" customHeight="1" x14ac:dyDescent="0.25">
      <c r="A36" s="348" t="s">
        <v>572</v>
      </c>
      <c r="B36" s="406">
        <v>43976</v>
      </c>
      <c r="C36" s="406">
        <v>32752</v>
      </c>
      <c r="D36" s="407">
        <v>24753</v>
      </c>
      <c r="E36" s="407">
        <v>17180</v>
      </c>
      <c r="F36" s="407">
        <v>13327</v>
      </c>
      <c r="G36" s="407">
        <v>7500</v>
      </c>
      <c r="H36" s="406">
        <v>1790</v>
      </c>
      <c r="I36" s="406">
        <v>1516</v>
      </c>
      <c r="J36" s="9" t="s">
        <v>597</v>
      </c>
    </row>
    <row r="37" spans="1:14" ht="12" customHeight="1" x14ac:dyDescent="0.25">
      <c r="A37" s="348" t="s">
        <v>573</v>
      </c>
      <c r="B37" s="406">
        <v>1159927</v>
      </c>
      <c r="C37" s="406">
        <v>985406</v>
      </c>
      <c r="D37" s="407">
        <v>672116</v>
      </c>
      <c r="E37" s="407">
        <v>552070</v>
      </c>
      <c r="F37" s="407">
        <v>217038</v>
      </c>
      <c r="G37" s="407">
        <v>148518</v>
      </c>
      <c r="H37" s="406">
        <v>46335</v>
      </c>
      <c r="I37" s="406">
        <v>46322</v>
      </c>
      <c r="J37" s="9" t="s">
        <v>598</v>
      </c>
    </row>
    <row r="38" spans="1:14" ht="12" customHeight="1" x14ac:dyDescent="0.25">
      <c r="A38" s="348" t="s">
        <v>574</v>
      </c>
      <c r="B38" s="406">
        <v>272885</v>
      </c>
      <c r="C38" s="406">
        <v>180564</v>
      </c>
      <c r="D38" s="407">
        <v>164124</v>
      </c>
      <c r="E38" s="407">
        <v>92531</v>
      </c>
      <c r="F38" s="407">
        <v>82119</v>
      </c>
      <c r="G38" s="407">
        <v>61046</v>
      </c>
      <c r="H38" s="406">
        <v>9270</v>
      </c>
      <c r="I38" s="406">
        <v>9558</v>
      </c>
      <c r="J38" s="9" t="s">
        <v>599</v>
      </c>
    </row>
    <row r="39" spans="1:14" ht="12.75" x14ac:dyDescent="0.2">
      <c r="A39" s="665" t="s">
        <v>1280</v>
      </c>
      <c r="B39" s="665"/>
      <c r="C39" s="665"/>
      <c r="D39" s="665"/>
      <c r="E39" s="665"/>
      <c r="F39" s="666" t="s">
        <v>1281</v>
      </c>
      <c r="G39" s="666"/>
      <c r="H39" s="666"/>
      <c r="I39" s="666"/>
      <c r="J39" s="666"/>
      <c r="K39" s="560"/>
      <c r="L39" s="560"/>
      <c r="M39" s="560"/>
      <c r="N39" s="560"/>
    </row>
    <row r="40" spans="1:14" ht="21" customHeight="1" x14ac:dyDescent="0.2">
      <c r="A40" s="667" t="s">
        <v>1302</v>
      </c>
      <c r="B40" s="667"/>
      <c r="C40" s="667"/>
      <c r="D40" s="667"/>
      <c r="E40" s="667"/>
      <c r="F40" s="668" t="s">
        <v>1303</v>
      </c>
      <c r="G40" s="668"/>
      <c r="H40" s="668"/>
      <c r="I40" s="668"/>
      <c r="J40" s="668"/>
      <c r="K40" s="561"/>
      <c r="L40" s="561"/>
      <c r="M40" s="561"/>
      <c r="N40" s="561"/>
    </row>
    <row r="41" spans="1:14" ht="6.75" customHeight="1" x14ac:dyDescent="0.2">
      <c r="A41" s="562"/>
      <c r="B41" s="562"/>
      <c r="C41" s="562"/>
      <c r="D41" s="562"/>
      <c r="E41" s="562"/>
      <c r="F41" s="563"/>
      <c r="G41" s="563"/>
      <c r="H41" s="563"/>
      <c r="I41" s="563"/>
      <c r="J41" s="563"/>
      <c r="K41" s="561"/>
      <c r="L41" s="561"/>
      <c r="M41" s="561"/>
      <c r="N41" s="561"/>
    </row>
    <row r="42" spans="1:14" ht="12.75" x14ac:dyDescent="0.2">
      <c r="A42" s="583" t="s">
        <v>1332</v>
      </c>
      <c r="B42" s="655"/>
      <c r="C42" s="655"/>
      <c r="D42" s="655"/>
      <c r="E42" s="655"/>
      <c r="F42" s="655"/>
      <c r="G42" s="655"/>
      <c r="H42" s="655"/>
      <c r="I42" s="655"/>
      <c r="J42" s="655"/>
    </row>
    <row r="43" spans="1:14" ht="12.75" x14ac:dyDescent="0.2">
      <c r="A43" s="584" t="s">
        <v>1333</v>
      </c>
      <c r="B43" s="655"/>
      <c r="C43" s="655"/>
      <c r="D43" s="655"/>
      <c r="E43" s="655"/>
      <c r="F43" s="655"/>
      <c r="G43" s="655"/>
      <c r="H43" s="655"/>
      <c r="I43" s="655"/>
      <c r="J43" s="655"/>
      <c r="K43" s="268"/>
    </row>
  </sheetData>
  <mergeCells count="16">
    <mergeCell ref="A42:J42"/>
    <mergeCell ref="A43:J43"/>
    <mergeCell ref="A7:A10"/>
    <mergeCell ref="D8:E8"/>
    <mergeCell ref="F8:G8"/>
    <mergeCell ref="D9:E9"/>
    <mergeCell ref="F9:G9"/>
    <mergeCell ref="D7:I7"/>
    <mergeCell ref="B7:C9"/>
    <mergeCell ref="A39:E39"/>
    <mergeCell ref="F39:J39"/>
    <mergeCell ref="A40:E40"/>
    <mergeCell ref="F40:J40"/>
    <mergeCell ref="J7:J10"/>
    <mergeCell ref="H8:I8"/>
    <mergeCell ref="H9:I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>
      <selection activeCell="A30" sqref="A30"/>
    </sheetView>
  </sheetViews>
  <sheetFormatPr defaultRowHeight="14.25" x14ac:dyDescent="0.2"/>
  <cols>
    <col min="1" max="1" width="11.7109375" style="73" customWidth="1"/>
    <col min="2" max="2" width="7" style="73" customWidth="1"/>
    <col min="3" max="12" width="5.5703125" style="73" customWidth="1"/>
    <col min="13" max="13" width="11.5703125" style="73" customWidth="1"/>
    <col min="14" max="14" width="9.140625" style="73"/>
  </cols>
  <sheetData>
    <row r="1" spans="1:15" ht="15" customHeight="1" x14ac:dyDescent="0.2">
      <c r="A1" s="1" t="s">
        <v>6</v>
      </c>
      <c r="B1" s="324"/>
      <c r="C1" s="324"/>
      <c r="D1" s="324"/>
      <c r="E1" s="68"/>
      <c r="F1" s="71"/>
      <c r="G1" s="71"/>
      <c r="H1" s="71"/>
      <c r="I1" s="71"/>
      <c r="J1" s="72"/>
      <c r="K1" s="72"/>
      <c r="L1" s="72"/>
      <c r="M1" s="3" t="s">
        <v>0</v>
      </c>
      <c r="O1" s="567" t="s">
        <v>910</v>
      </c>
    </row>
    <row r="2" spans="1:15" ht="9" customHeight="1" x14ac:dyDescent="0.25">
      <c r="A2" s="164"/>
      <c r="B2" s="324"/>
      <c r="C2" s="324"/>
      <c r="D2" s="324"/>
      <c r="E2" s="68"/>
      <c r="F2" s="71"/>
      <c r="G2" s="71"/>
      <c r="H2" s="71"/>
      <c r="I2" s="71"/>
      <c r="J2" s="72"/>
      <c r="K2" s="72"/>
      <c r="L2" s="72"/>
      <c r="M2" s="3"/>
    </row>
    <row r="3" spans="1:15" ht="26.25" customHeight="1" x14ac:dyDescent="0.2">
      <c r="A3" s="675" t="s">
        <v>1305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</row>
    <row r="4" spans="1:15" ht="28.5" customHeight="1" x14ac:dyDescent="0.2">
      <c r="A4" s="676" t="s">
        <v>1304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</row>
    <row r="5" spans="1:15" ht="15" customHeight="1" x14ac:dyDescent="0.2">
      <c r="A5" s="113" t="s">
        <v>1018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6" t="s">
        <v>1019</v>
      </c>
    </row>
    <row r="6" spans="1:15" ht="15" thickBot="1" x14ac:dyDescent="0.25">
      <c r="A6" s="76" t="s">
        <v>110</v>
      </c>
      <c r="B6" s="76"/>
      <c r="C6" s="75"/>
      <c r="D6" s="75"/>
      <c r="E6" s="75"/>
      <c r="F6" s="75"/>
      <c r="G6" s="75"/>
      <c r="H6" s="75"/>
      <c r="I6" s="75"/>
      <c r="J6" s="75"/>
      <c r="K6" s="75"/>
      <c r="L6" s="75"/>
      <c r="M6" s="6" t="s">
        <v>540</v>
      </c>
    </row>
    <row r="7" spans="1:15" ht="27" customHeight="1" x14ac:dyDescent="0.2">
      <c r="A7" s="576" t="s">
        <v>105</v>
      </c>
      <c r="B7" s="677" t="s">
        <v>973</v>
      </c>
      <c r="C7" s="628" t="s">
        <v>730</v>
      </c>
      <c r="D7" s="578"/>
      <c r="E7" s="578"/>
      <c r="F7" s="578"/>
      <c r="G7" s="578"/>
      <c r="H7" s="578"/>
      <c r="I7" s="578"/>
      <c r="J7" s="578"/>
      <c r="K7" s="578"/>
      <c r="L7" s="610"/>
      <c r="M7" s="614" t="s">
        <v>106</v>
      </c>
    </row>
    <row r="8" spans="1:15" ht="176.25" customHeight="1" thickBot="1" x14ac:dyDescent="0.25">
      <c r="A8" s="620"/>
      <c r="B8" s="678"/>
      <c r="C8" s="81" t="s">
        <v>601</v>
      </c>
      <c r="D8" s="82" t="s">
        <v>602</v>
      </c>
      <c r="E8" s="82" t="s">
        <v>951</v>
      </c>
      <c r="F8" s="82" t="s">
        <v>603</v>
      </c>
      <c r="G8" s="82" t="s">
        <v>604</v>
      </c>
      <c r="H8" s="82" t="s">
        <v>605</v>
      </c>
      <c r="I8" s="82" t="s">
        <v>606</v>
      </c>
      <c r="J8" s="82" t="s">
        <v>952</v>
      </c>
      <c r="K8" s="82" t="s">
        <v>953</v>
      </c>
      <c r="L8" s="82" t="s">
        <v>607</v>
      </c>
      <c r="M8" s="615"/>
    </row>
    <row r="9" spans="1:15" ht="18" customHeight="1" x14ac:dyDescent="0.2">
      <c r="A9" s="350" t="s">
        <v>600</v>
      </c>
      <c r="B9" s="259">
        <v>53.420817793999575</v>
      </c>
      <c r="C9" s="259">
        <v>79.107025669802084</v>
      </c>
      <c r="D9" s="259">
        <v>64.958537424815177</v>
      </c>
      <c r="E9" s="259">
        <v>63.45321868495698</v>
      </c>
      <c r="F9" s="259">
        <v>53.356404596808574</v>
      </c>
      <c r="G9" s="259">
        <v>50.991445232583985</v>
      </c>
      <c r="H9" s="259">
        <v>18.897131319133994</v>
      </c>
      <c r="I9" s="259">
        <v>25.496297702565109</v>
      </c>
      <c r="J9" s="259">
        <v>44.632449914357792</v>
      </c>
      <c r="K9" s="259">
        <v>77.951008110057785</v>
      </c>
      <c r="L9" s="259">
        <v>44.428371085634836</v>
      </c>
      <c r="M9" s="67" t="s">
        <v>109</v>
      </c>
    </row>
    <row r="10" spans="1:15" ht="13.5" customHeight="1" x14ac:dyDescent="0.2">
      <c r="A10" s="348" t="s">
        <v>548</v>
      </c>
      <c r="B10" s="260">
        <v>56.442295532757001</v>
      </c>
      <c r="C10" s="260">
        <v>71.537992632053218</v>
      </c>
      <c r="D10" s="260">
        <v>58.347889605233902</v>
      </c>
      <c r="E10" s="260">
        <v>70.100039489272078</v>
      </c>
      <c r="F10" s="260">
        <v>50.719811595487407</v>
      </c>
      <c r="G10" s="260">
        <v>37.697288547146904</v>
      </c>
      <c r="H10" s="260">
        <v>11.861536377184663</v>
      </c>
      <c r="I10" s="260">
        <v>21.769795265697724</v>
      </c>
      <c r="J10" s="260">
        <v>63.225896082245072</v>
      </c>
      <c r="K10" s="260">
        <v>75.343247469156239</v>
      </c>
      <c r="L10" s="260">
        <v>49.421779633793768</v>
      </c>
      <c r="M10" s="9" t="s">
        <v>575</v>
      </c>
    </row>
    <row r="11" spans="1:15" ht="13.5" customHeight="1" x14ac:dyDescent="0.2">
      <c r="A11" s="348" t="s">
        <v>549</v>
      </c>
      <c r="B11" s="260">
        <v>51.816227761855835</v>
      </c>
      <c r="C11" s="260">
        <v>80.420260717296841</v>
      </c>
      <c r="D11" s="260">
        <v>64.614571636171476</v>
      </c>
      <c r="E11" s="260">
        <v>60.723851832494937</v>
      </c>
      <c r="F11" s="260">
        <v>60.46578700699402</v>
      </c>
      <c r="G11" s="260">
        <v>64.399177723789947</v>
      </c>
      <c r="H11" s="260">
        <v>28.390330188679247</v>
      </c>
      <c r="I11" s="260">
        <v>19.896220570012389</v>
      </c>
      <c r="J11" s="260">
        <v>30.32178217821782</v>
      </c>
      <c r="K11" s="260">
        <v>81.109053273777093</v>
      </c>
      <c r="L11" s="260">
        <v>38.237873574849893</v>
      </c>
      <c r="M11" s="9" t="s">
        <v>576</v>
      </c>
    </row>
    <row r="12" spans="1:15" ht="13.5" customHeight="1" x14ac:dyDescent="0.2">
      <c r="A12" s="349" t="s">
        <v>550</v>
      </c>
      <c r="B12" s="259">
        <v>56.567002145033641</v>
      </c>
      <c r="C12" s="259">
        <v>79.677062809361331</v>
      </c>
      <c r="D12" s="259">
        <v>68.643095536086776</v>
      </c>
      <c r="E12" s="259">
        <v>62.813918305597582</v>
      </c>
      <c r="F12" s="259">
        <v>56.807499477752245</v>
      </c>
      <c r="G12" s="259">
        <v>59.283025325119773</v>
      </c>
      <c r="H12" s="259">
        <v>15.544717681000137</v>
      </c>
      <c r="I12" s="259">
        <v>29.218696947976007</v>
      </c>
      <c r="J12" s="259">
        <v>58.216986620127983</v>
      </c>
      <c r="K12" s="259">
        <v>86.163693313359659</v>
      </c>
      <c r="L12" s="259">
        <v>42.58319232938522</v>
      </c>
      <c r="M12" s="70" t="s">
        <v>577</v>
      </c>
    </row>
    <row r="13" spans="1:15" ht="13.5" customHeight="1" x14ac:dyDescent="0.2">
      <c r="A13" s="348" t="s">
        <v>551</v>
      </c>
      <c r="B13" s="260">
        <v>59.262648174612153</v>
      </c>
      <c r="C13" s="260">
        <v>67.023565317456345</v>
      </c>
      <c r="D13" s="260">
        <v>64.944157359559924</v>
      </c>
      <c r="E13" s="260">
        <v>59.716768587061473</v>
      </c>
      <c r="F13" s="260">
        <v>51.203664252236905</v>
      </c>
      <c r="G13" s="260">
        <v>54.900054024851428</v>
      </c>
      <c r="H13" s="260">
        <v>17.52477973568282</v>
      </c>
      <c r="I13" s="260">
        <v>24.458111130225358</v>
      </c>
      <c r="J13" s="260">
        <v>68.178545716342697</v>
      </c>
      <c r="K13" s="260">
        <v>79.488053444221009</v>
      </c>
      <c r="L13" s="260">
        <v>47.843450479233226</v>
      </c>
      <c r="M13" s="9" t="s">
        <v>578</v>
      </c>
    </row>
    <row r="14" spans="1:15" ht="13.5" customHeight="1" x14ac:dyDescent="0.2">
      <c r="A14" s="348" t="s">
        <v>552</v>
      </c>
      <c r="B14" s="260">
        <v>56.85632121145936</v>
      </c>
      <c r="C14" s="260">
        <v>92.092020129403309</v>
      </c>
      <c r="D14" s="260">
        <v>68.441339436280415</v>
      </c>
      <c r="E14" s="260">
        <v>63.1328171530673</v>
      </c>
      <c r="F14" s="260">
        <v>61.066495342113711</v>
      </c>
      <c r="G14" s="260">
        <v>61.387526278906805</v>
      </c>
      <c r="H14" s="260">
        <v>23.931623931623932</v>
      </c>
      <c r="I14" s="260">
        <v>26.256382692824509</v>
      </c>
      <c r="J14" s="260">
        <v>36.082474226804123</v>
      </c>
      <c r="K14" s="260">
        <v>88.736812090105502</v>
      </c>
      <c r="L14" s="260">
        <v>41.089837997054488</v>
      </c>
      <c r="M14" s="9" t="s">
        <v>579</v>
      </c>
    </row>
    <row r="15" spans="1:15" ht="13.5" customHeight="1" x14ac:dyDescent="0.2">
      <c r="A15" s="348" t="s">
        <v>553</v>
      </c>
      <c r="B15" s="260">
        <v>52.103324278371666</v>
      </c>
      <c r="C15" s="260">
        <v>79.418322830828885</v>
      </c>
      <c r="D15" s="260">
        <v>68.779166039440014</v>
      </c>
      <c r="E15" s="260">
        <v>69.021572436356209</v>
      </c>
      <c r="F15" s="260">
        <v>51.903937130005431</v>
      </c>
      <c r="G15" s="260">
        <v>52.03391649672642</v>
      </c>
      <c r="H15" s="260">
        <v>19.489054473087425</v>
      </c>
      <c r="I15" s="260">
        <v>19.605183480683056</v>
      </c>
      <c r="J15" s="260">
        <v>53.207795051456095</v>
      </c>
      <c r="K15" s="260">
        <v>83.289823914823913</v>
      </c>
      <c r="L15" s="260">
        <v>57.203557312252961</v>
      </c>
      <c r="M15" s="9" t="s">
        <v>580</v>
      </c>
    </row>
    <row r="16" spans="1:15" ht="13.5" customHeight="1" x14ac:dyDescent="0.2">
      <c r="A16" s="348" t="s">
        <v>554</v>
      </c>
      <c r="B16" s="260">
        <v>60.029196426572327</v>
      </c>
      <c r="C16" s="260">
        <v>85.244824186657908</v>
      </c>
      <c r="D16" s="260">
        <v>66.560858587908655</v>
      </c>
      <c r="E16" s="260">
        <v>71.405103402268182</v>
      </c>
      <c r="F16" s="260">
        <v>59.828510037820749</v>
      </c>
      <c r="G16" s="260">
        <v>51.288689096649499</v>
      </c>
      <c r="H16" s="260">
        <v>16.448791498166088</v>
      </c>
      <c r="I16" s="260">
        <v>31.592967501331913</v>
      </c>
      <c r="J16" s="260">
        <v>49.064449064449065</v>
      </c>
      <c r="K16" s="260">
        <v>87.257362718639115</v>
      </c>
      <c r="L16" s="260">
        <v>34.639530174159574</v>
      </c>
      <c r="M16" s="9" t="s">
        <v>581</v>
      </c>
    </row>
    <row r="17" spans="1:13" ht="13.5" customHeight="1" x14ac:dyDescent="0.2">
      <c r="A17" s="348" t="s">
        <v>555</v>
      </c>
      <c r="B17" s="260">
        <v>53.7116686151899</v>
      </c>
      <c r="C17" s="260">
        <v>94.32314410480349</v>
      </c>
      <c r="D17" s="260">
        <v>70.500792006823445</v>
      </c>
      <c r="E17" s="260">
        <v>70.854686725078537</v>
      </c>
      <c r="F17" s="260">
        <v>64.426358624310836</v>
      </c>
      <c r="G17" s="260">
        <v>62.209970135538704</v>
      </c>
      <c r="H17" s="260">
        <v>21.950106480073014</v>
      </c>
      <c r="I17" s="260">
        <v>30.471299673641774</v>
      </c>
      <c r="J17" s="260">
        <v>52.660406885759002</v>
      </c>
      <c r="K17" s="260">
        <v>79.553454691742928</v>
      </c>
      <c r="L17" s="260">
        <v>38.733142623620758</v>
      </c>
      <c r="M17" s="21" t="s">
        <v>608</v>
      </c>
    </row>
    <row r="18" spans="1:13" ht="13.5" customHeight="1" x14ac:dyDescent="0.2">
      <c r="A18" s="348" t="s">
        <v>556</v>
      </c>
      <c r="B18" s="260">
        <v>52.569994575681164</v>
      </c>
      <c r="C18" s="260">
        <v>73.467632968922743</v>
      </c>
      <c r="D18" s="260">
        <v>60.163650436769743</v>
      </c>
      <c r="E18" s="260">
        <v>61.780222247165781</v>
      </c>
      <c r="F18" s="260">
        <v>49.202394336240161</v>
      </c>
      <c r="G18" s="260">
        <v>52.822580645161288</v>
      </c>
      <c r="H18" s="260">
        <v>17.713754646840147</v>
      </c>
      <c r="I18" s="260">
        <v>19.146083638426237</v>
      </c>
      <c r="J18" s="260">
        <v>49.856979405034323</v>
      </c>
      <c r="K18" s="260">
        <v>76.572930718411683</v>
      </c>
      <c r="L18" s="260">
        <v>46.893373589702847</v>
      </c>
      <c r="M18" s="21" t="s">
        <v>582</v>
      </c>
    </row>
    <row r="19" spans="1:13" ht="13.5" customHeight="1" x14ac:dyDescent="0.2">
      <c r="A19" s="348" t="s">
        <v>557</v>
      </c>
      <c r="B19" s="260">
        <v>54.375107457707493</v>
      </c>
      <c r="C19" s="260">
        <v>83.003398908229471</v>
      </c>
      <c r="D19" s="260">
        <v>68.53092482405502</v>
      </c>
      <c r="E19" s="260">
        <v>59.112385578561735</v>
      </c>
      <c r="F19" s="260">
        <v>46.619249071592705</v>
      </c>
      <c r="G19" s="260">
        <v>56.775004067171594</v>
      </c>
      <c r="H19" s="260">
        <v>13.074654872001073</v>
      </c>
      <c r="I19" s="260">
        <v>25.174441812811025</v>
      </c>
      <c r="J19" s="260">
        <v>44.744168780548165</v>
      </c>
      <c r="K19" s="260">
        <v>73.98220256599258</v>
      </c>
      <c r="L19" s="260">
        <v>37.365957367449319</v>
      </c>
      <c r="M19" s="9" t="s">
        <v>583</v>
      </c>
    </row>
    <row r="20" spans="1:13" ht="13.5" customHeight="1" x14ac:dyDescent="0.2">
      <c r="A20" s="348" t="s">
        <v>558</v>
      </c>
      <c r="B20" s="260">
        <v>45.799717208683354</v>
      </c>
      <c r="C20" s="260">
        <v>90.844062947067243</v>
      </c>
      <c r="D20" s="260">
        <v>65.759849906191363</v>
      </c>
      <c r="E20" s="260">
        <v>66.311713455953537</v>
      </c>
      <c r="F20" s="260">
        <v>36.659492036160138</v>
      </c>
      <c r="G20" s="260">
        <v>67.722772277227733</v>
      </c>
      <c r="H20" s="260">
        <v>16.802906448683018</v>
      </c>
      <c r="I20" s="260">
        <v>21.994408201304751</v>
      </c>
      <c r="J20" s="260">
        <v>46.400000000000006</v>
      </c>
      <c r="K20" s="260">
        <v>67.588726513569938</v>
      </c>
      <c r="L20" s="260">
        <v>52.912621359223301</v>
      </c>
      <c r="M20" s="9" t="s">
        <v>584</v>
      </c>
    </row>
    <row r="21" spans="1:13" ht="13.5" customHeight="1" x14ac:dyDescent="0.2">
      <c r="A21" s="348" t="s">
        <v>559</v>
      </c>
      <c r="B21" s="260">
        <v>54.837287696097505</v>
      </c>
      <c r="C21" s="260">
        <v>81.799100449775111</v>
      </c>
      <c r="D21" s="260">
        <v>71.159420289855063</v>
      </c>
      <c r="E21" s="260">
        <v>68.567026194144844</v>
      </c>
      <c r="F21" s="260">
        <v>57.927214421067973</v>
      </c>
      <c r="G21" s="260">
        <v>56.633663366336627</v>
      </c>
      <c r="H21" s="260">
        <v>12.985702270815811</v>
      </c>
      <c r="I21" s="260">
        <v>20.484629294755877</v>
      </c>
      <c r="J21" s="260">
        <v>52.607184241019702</v>
      </c>
      <c r="K21" s="260">
        <v>86.912692847124831</v>
      </c>
      <c r="L21" s="260">
        <v>38.473938742611494</v>
      </c>
      <c r="M21" s="9" t="s">
        <v>585</v>
      </c>
    </row>
    <row r="22" spans="1:13" ht="13.5" customHeight="1" x14ac:dyDescent="0.2">
      <c r="A22" s="348" t="s">
        <v>560</v>
      </c>
      <c r="B22" s="260">
        <v>51.843677545924734</v>
      </c>
      <c r="C22" s="260">
        <v>89.312320916905435</v>
      </c>
      <c r="D22" s="260">
        <v>71.226641111643502</v>
      </c>
      <c r="E22" s="260">
        <v>68.996415770609318</v>
      </c>
      <c r="F22" s="260">
        <v>53.788368336025847</v>
      </c>
      <c r="G22" s="260">
        <v>56.92675159235668</v>
      </c>
      <c r="H22" s="260">
        <v>16.344647519582246</v>
      </c>
      <c r="I22" s="260">
        <v>21.906416780439368</v>
      </c>
      <c r="J22" s="260">
        <v>35.062893081761004</v>
      </c>
      <c r="K22" s="260">
        <v>87.964338781575037</v>
      </c>
      <c r="L22" s="260">
        <v>44.596337374258447</v>
      </c>
      <c r="M22" s="9" t="s">
        <v>586</v>
      </c>
    </row>
    <row r="23" spans="1:13" ht="13.5" customHeight="1" x14ac:dyDescent="0.2">
      <c r="A23" s="348" t="s">
        <v>561</v>
      </c>
      <c r="B23" s="260">
        <v>54.221204188481678</v>
      </c>
      <c r="C23" s="260">
        <v>68.896321070234109</v>
      </c>
      <c r="D23" s="260">
        <v>62.5</v>
      </c>
      <c r="E23" s="260">
        <v>61.146496815286625</v>
      </c>
      <c r="F23" s="260">
        <v>59.388038942976351</v>
      </c>
      <c r="G23" s="260">
        <v>39.631336405529957</v>
      </c>
      <c r="H23" s="260">
        <v>16.666666666666664</v>
      </c>
      <c r="I23" s="260">
        <v>24.609375</v>
      </c>
      <c r="J23" s="266" t="s">
        <v>117</v>
      </c>
      <c r="K23" s="260">
        <v>68.478260869565219</v>
      </c>
      <c r="L23" s="266" t="s">
        <v>117</v>
      </c>
      <c r="M23" s="9" t="s">
        <v>587</v>
      </c>
    </row>
    <row r="24" spans="1:13" ht="13.5" customHeight="1" x14ac:dyDescent="0.2">
      <c r="A24" s="348" t="s">
        <v>562</v>
      </c>
      <c r="B24" s="260">
        <v>52.873401562195731</v>
      </c>
      <c r="C24" s="260">
        <v>92.757513301059291</v>
      </c>
      <c r="D24" s="260">
        <v>66.254796124081423</v>
      </c>
      <c r="E24" s="260">
        <v>65.15978176149649</v>
      </c>
      <c r="F24" s="260">
        <v>56.825207440750582</v>
      </c>
      <c r="G24" s="260">
        <v>50</v>
      </c>
      <c r="H24" s="260">
        <v>15.097504717970226</v>
      </c>
      <c r="I24" s="260">
        <v>23.046679980029953</v>
      </c>
      <c r="J24" s="260">
        <v>41.959531416400424</v>
      </c>
      <c r="K24" s="260">
        <v>82.92875295767243</v>
      </c>
      <c r="L24" s="260">
        <v>52.241529794493381</v>
      </c>
      <c r="M24" s="9" t="s">
        <v>588</v>
      </c>
    </row>
    <row r="25" spans="1:13" ht="13.5" customHeight="1" x14ac:dyDescent="0.2">
      <c r="A25" s="348" t="s">
        <v>563</v>
      </c>
      <c r="B25" s="260">
        <v>56.090428523225732</v>
      </c>
      <c r="C25" s="260">
        <v>94.155019059720459</v>
      </c>
      <c r="D25" s="260">
        <v>58.22267620020429</v>
      </c>
      <c r="E25" s="260">
        <v>66.858237547892713</v>
      </c>
      <c r="F25" s="260">
        <v>55.891647855530465</v>
      </c>
      <c r="G25" s="260">
        <v>54.035874439461885</v>
      </c>
      <c r="H25" s="260">
        <v>16.165413533834585</v>
      </c>
      <c r="I25" s="260">
        <v>25.13842746400886</v>
      </c>
      <c r="J25" s="260">
        <v>63.333333333333329</v>
      </c>
      <c r="K25" s="260">
        <v>74.047039740470396</v>
      </c>
      <c r="L25" s="260">
        <v>44.964871194379391</v>
      </c>
      <c r="M25" s="9" t="s">
        <v>563</v>
      </c>
    </row>
    <row r="26" spans="1:13" ht="13.5" customHeight="1" x14ac:dyDescent="0.2">
      <c r="A26" s="348" t="s">
        <v>564</v>
      </c>
      <c r="B26" s="260">
        <v>46.699387740732845</v>
      </c>
      <c r="C26" s="260">
        <v>79.307227281768149</v>
      </c>
      <c r="D26" s="260">
        <v>62.890607436715975</v>
      </c>
      <c r="E26" s="260">
        <v>62.134952397376352</v>
      </c>
      <c r="F26" s="260">
        <v>51.611688673218225</v>
      </c>
      <c r="G26" s="260">
        <v>45.823528280231088</v>
      </c>
      <c r="H26" s="260">
        <v>21.516011980506672</v>
      </c>
      <c r="I26" s="260">
        <v>21.086687394069408</v>
      </c>
      <c r="J26" s="260">
        <v>35.340895801660629</v>
      </c>
      <c r="K26" s="260">
        <v>76.784093869886703</v>
      </c>
      <c r="L26" s="260">
        <v>47.375525407511191</v>
      </c>
      <c r="M26" s="9" t="s">
        <v>589</v>
      </c>
    </row>
    <row r="27" spans="1:13" ht="13.5" customHeight="1" x14ac:dyDescent="0.2">
      <c r="A27" s="348" t="s">
        <v>565</v>
      </c>
      <c r="B27" s="260">
        <v>52.034816420028783</v>
      </c>
      <c r="C27" s="260">
        <v>68.489657575469607</v>
      </c>
      <c r="D27" s="260">
        <v>53.223806571605706</v>
      </c>
      <c r="E27" s="260">
        <v>67.332816869969406</v>
      </c>
      <c r="F27" s="260">
        <v>41.762879484820608</v>
      </c>
      <c r="G27" s="260">
        <v>45.097505360242316</v>
      </c>
      <c r="H27" s="260">
        <v>11.664994984954864</v>
      </c>
      <c r="I27" s="260">
        <v>21.619941015527839</v>
      </c>
      <c r="J27" s="260">
        <v>48.972382787411689</v>
      </c>
      <c r="K27" s="260">
        <v>76.20997445636057</v>
      </c>
      <c r="L27" s="260">
        <v>48.855895196506552</v>
      </c>
      <c r="M27" s="9" t="s">
        <v>590</v>
      </c>
    </row>
    <row r="28" spans="1:13" ht="13.5" customHeight="1" x14ac:dyDescent="0.2">
      <c r="A28" s="348" t="s">
        <v>566</v>
      </c>
      <c r="B28" s="260">
        <v>55.921723436622486</v>
      </c>
      <c r="C28" s="260">
        <v>83.326502986724293</v>
      </c>
      <c r="D28" s="260">
        <v>70.041662409608463</v>
      </c>
      <c r="E28" s="260">
        <v>63.612878534181696</v>
      </c>
      <c r="F28" s="260">
        <v>59.976163444793208</v>
      </c>
      <c r="G28" s="260">
        <v>63.418046164607134</v>
      </c>
      <c r="H28" s="260">
        <v>15.155868658369826</v>
      </c>
      <c r="I28" s="260">
        <v>33.547336082659363</v>
      </c>
      <c r="J28" s="260">
        <v>51.290684624017956</v>
      </c>
      <c r="K28" s="260">
        <v>74.53605606910844</v>
      </c>
      <c r="L28" s="260">
        <v>54.540306995408606</v>
      </c>
      <c r="M28" s="9" t="s">
        <v>591</v>
      </c>
    </row>
    <row r="29" spans="1:13" ht="13.5" customHeight="1" x14ac:dyDescent="0.2">
      <c r="A29" s="348" t="s">
        <v>567</v>
      </c>
      <c r="B29" s="260">
        <v>54.717731861461452</v>
      </c>
      <c r="C29" s="260">
        <v>88.077264653641208</v>
      </c>
      <c r="D29" s="260">
        <v>61.232279171210472</v>
      </c>
      <c r="E29" s="260">
        <v>64.046869395400734</v>
      </c>
      <c r="F29" s="260">
        <v>57.894824707846418</v>
      </c>
      <c r="G29" s="260">
        <v>55.745089351646726</v>
      </c>
      <c r="H29" s="260">
        <v>16.452225268930608</v>
      </c>
      <c r="I29" s="260">
        <v>19.074374797012016</v>
      </c>
      <c r="J29" s="260">
        <v>46.94286668894086</v>
      </c>
      <c r="K29" s="260">
        <v>79.874904348404698</v>
      </c>
      <c r="L29" s="260">
        <v>41.389782065023226</v>
      </c>
      <c r="M29" s="9" t="s">
        <v>592</v>
      </c>
    </row>
    <row r="30" spans="1:13" ht="13.5" customHeight="1" x14ac:dyDescent="0.2">
      <c r="A30" s="348" t="s">
        <v>568</v>
      </c>
      <c r="B30" s="260">
        <v>54.046700735207956</v>
      </c>
      <c r="C30" s="260">
        <v>71.196515989573399</v>
      </c>
      <c r="D30" s="260">
        <v>66.059447810352538</v>
      </c>
      <c r="E30" s="260">
        <v>62.814926120711249</v>
      </c>
      <c r="F30" s="260">
        <v>53.176212198006425</v>
      </c>
      <c r="G30" s="260">
        <v>50.194931773879148</v>
      </c>
      <c r="H30" s="260">
        <v>19.600431965442763</v>
      </c>
      <c r="I30" s="260">
        <v>29.140153912782758</v>
      </c>
      <c r="J30" s="260">
        <v>44.892812105926858</v>
      </c>
      <c r="K30" s="260">
        <v>76.459273016715315</v>
      </c>
      <c r="L30" s="260">
        <v>45.645288994457637</v>
      </c>
      <c r="M30" s="9" t="s">
        <v>593</v>
      </c>
    </row>
    <row r="31" spans="1:13" ht="13.5" customHeight="1" x14ac:dyDescent="0.2">
      <c r="A31" s="348" t="s">
        <v>569</v>
      </c>
      <c r="B31" s="260">
        <v>51.996771737823899</v>
      </c>
      <c r="C31" s="260">
        <v>91.623959000640625</v>
      </c>
      <c r="D31" s="260">
        <v>63.390729265967593</v>
      </c>
      <c r="E31" s="260">
        <v>69.948726861910131</v>
      </c>
      <c r="F31" s="260">
        <v>60.105668306579517</v>
      </c>
      <c r="G31" s="260">
        <v>60.988486737484891</v>
      </c>
      <c r="H31" s="260">
        <v>29.623422712933756</v>
      </c>
      <c r="I31" s="260">
        <v>29.86763758724484</v>
      </c>
      <c r="J31" s="260">
        <v>33.917915878329211</v>
      </c>
      <c r="K31" s="260">
        <v>78.465081405312759</v>
      </c>
      <c r="L31" s="260">
        <v>30.785422970661756</v>
      </c>
      <c r="M31" s="9" t="s">
        <v>594</v>
      </c>
    </row>
    <row r="32" spans="1:13" ht="13.5" customHeight="1" x14ac:dyDescent="0.2">
      <c r="A32" s="348" t="s">
        <v>570</v>
      </c>
      <c r="B32" s="260">
        <v>48.345051308284859</v>
      </c>
      <c r="C32" s="260">
        <v>78.907358605311174</v>
      </c>
      <c r="D32" s="260">
        <v>66.650398568407354</v>
      </c>
      <c r="E32" s="260">
        <v>54.823346736346892</v>
      </c>
      <c r="F32" s="260">
        <v>48.146472438141579</v>
      </c>
      <c r="G32" s="260">
        <v>43.277022815110335</v>
      </c>
      <c r="H32" s="260">
        <v>27.66872231390602</v>
      </c>
      <c r="I32" s="260">
        <v>28.331032047765863</v>
      </c>
      <c r="J32" s="260">
        <v>45.381241130176754</v>
      </c>
      <c r="K32" s="260">
        <v>69.088688106821678</v>
      </c>
      <c r="L32" s="260">
        <v>46.230348083781202</v>
      </c>
      <c r="M32" s="9" t="s">
        <v>595</v>
      </c>
    </row>
    <row r="33" spans="1:13" ht="13.5" customHeight="1" x14ac:dyDescent="0.2">
      <c r="A33" s="348" t="s">
        <v>571</v>
      </c>
      <c r="B33" s="260">
        <v>57.243627288701013</v>
      </c>
      <c r="C33" s="260">
        <v>80.10878010878011</v>
      </c>
      <c r="D33" s="260">
        <v>69.745793054063725</v>
      </c>
      <c r="E33" s="260">
        <v>67.572137060414789</v>
      </c>
      <c r="F33" s="260">
        <v>60.480334615125145</v>
      </c>
      <c r="G33" s="260">
        <v>63.205673758865245</v>
      </c>
      <c r="H33" s="260">
        <v>14.162006133862528</v>
      </c>
      <c r="I33" s="260">
        <v>23.326496363975387</v>
      </c>
      <c r="J33" s="260">
        <v>55.250176180408737</v>
      </c>
      <c r="K33" s="260">
        <v>76.451789627465303</v>
      </c>
      <c r="L33" s="260">
        <v>39.045198765656195</v>
      </c>
      <c r="M33" s="9" t="s">
        <v>596</v>
      </c>
    </row>
    <row r="34" spans="1:13" ht="13.5" customHeight="1" x14ac:dyDescent="0.2">
      <c r="A34" s="348" t="s">
        <v>572</v>
      </c>
      <c r="B34" s="260">
        <v>59.029881000643883</v>
      </c>
      <c r="C34" s="260">
        <v>89.34033325724721</v>
      </c>
      <c r="D34" s="260">
        <v>71.93070549836807</v>
      </c>
      <c r="E34" s="260">
        <v>64.615059221658214</v>
      </c>
      <c r="F34" s="260">
        <v>61.45033023318507</v>
      </c>
      <c r="G34" s="260">
        <v>57.440890125173851</v>
      </c>
      <c r="H34" s="260">
        <v>17.443249701314219</v>
      </c>
      <c r="I34" s="260">
        <v>25.167990226023214</v>
      </c>
      <c r="J34" s="260">
        <v>52.843137254901961</v>
      </c>
      <c r="K34" s="260">
        <v>79.72527472527473</v>
      </c>
      <c r="L34" s="260">
        <v>57.546542553191493</v>
      </c>
      <c r="M34" s="9" t="s">
        <v>597</v>
      </c>
    </row>
    <row r="35" spans="1:13" ht="13.5" customHeight="1" x14ac:dyDescent="0.2">
      <c r="A35" s="348" t="s">
        <v>573</v>
      </c>
      <c r="B35" s="260">
        <v>54.90309479115102</v>
      </c>
      <c r="C35" s="260">
        <v>77.885872414410954</v>
      </c>
      <c r="D35" s="260">
        <v>60.822644010034551</v>
      </c>
      <c r="E35" s="260">
        <v>62.521734486175973</v>
      </c>
      <c r="F35" s="260">
        <v>53.787169302202074</v>
      </c>
      <c r="G35" s="260">
        <v>48.953088648911418</v>
      </c>
      <c r="H35" s="260">
        <v>13.382473695266103</v>
      </c>
      <c r="I35" s="260">
        <v>26.306229818505734</v>
      </c>
      <c r="J35" s="260">
        <v>32.006531945294959</v>
      </c>
      <c r="K35" s="260">
        <v>73.846443164139302</v>
      </c>
      <c r="L35" s="260">
        <v>41.771282243457627</v>
      </c>
      <c r="M35" s="9" t="s">
        <v>598</v>
      </c>
    </row>
    <row r="36" spans="1:13" ht="13.5" customHeight="1" x14ac:dyDescent="0.2">
      <c r="A36" s="348" t="s">
        <v>574</v>
      </c>
      <c r="B36" s="260">
        <v>63.947322280882901</v>
      </c>
      <c r="C36" s="260">
        <v>84.02147884768884</v>
      </c>
      <c r="D36" s="260">
        <v>62.415107482150802</v>
      </c>
      <c r="E36" s="260">
        <v>67.768850432632874</v>
      </c>
      <c r="F36" s="260">
        <v>59.780246686866832</v>
      </c>
      <c r="G36" s="260">
        <v>55.008294719981699</v>
      </c>
      <c r="H36" s="260">
        <v>32.589208757110846</v>
      </c>
      <c r="I36" s="260">
        <v>36.967344858677329</v>
      </c>
      <c r="J36" s="260">
        <v>61.375661375661373</v>
      </c>
      <c r="K36" s="260">
        <v>82.641080378689438</v>
      </c>
      <c r="L36" s="260">
        <v>50.831099195710458</v>
      </c>
      <c r="M36" s="9" t="s">
        <v>599</v>
      </c>
    </row>
    <row r="37" spans="1:13" ht="5.25" customHeight="1" x14ac:dyDescent="0.2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</row>
    <row r="38" spans="1:13" ht="33" customHeight="1" x14ac:dyDescent="0.2">
      <c r="A38" s="673" t="s">
        <v>1285</v>
      </c>
      <c r="B38" s="673"/>
      <c r="C38" s="673"/>
      <c r="D38" s="673"/>
      <c r="E38" s="673"/>
      <c r="F38" s="673"/>
      <c r="G38" s="674" t="s">
        <v>1310</v>
      </c>
      <c r="H38" s="674"/>
      <c r="I38" s="674"/>
      <c r="J38" s="674"/>
      <c r="K38" s="674"/>
      <c r="L38" s="674"/>
      <c r="M38" s="674"/>
    </row>
    <row r="39" spans="1:13" x14ac:dyDescent="0.2">
      <c r="G39" s="561"/>
      <c r="H39" s="561"/>
      <c r="I39" s="561"/>
      <c r="J39" s="561"/>
      <c r="K39" s="561"/>
      <c r="L39" s="561"/>
      <c r="M39" s="561"/>
    </row>
  </sheetData>
  <mergeCells count="8">
    <mergeCell ref="A38:F38"/>
    <mergeCell ref="G38:M38"/>
    <mergeCell ref="A3:M3"/>
    <mergeCell ref="A4:M4"/>
    <mergeCell ref="A7:A8"/>
    <mergeCell ref="B7:B8"/>
    <mergeCell ref="C7:L7"/>
    <mergeCell ref="M7:M8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horizontalDpi="200" verticalDpi="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O11" sqref="O11"/>
    </sheetView>
  </sheetViews>
  <sheetFormatPr defaultRowHeight="14.25" x14ac:dyDescent="0.2"/>
  <cols>
    <col min="1" max="1" width="11.85546875" style="73" customWidth="1"/>
    <col min="2" max="2" width="7.42578125" style="73" customWidth="1"/>
    <col min="3" max="12" width="5.5703125" style="73" customWidth="1"/>
    <col min="13" max="13" width="11.140625" style="73" customWidth="1"/>
    <col min="14" max="14" width="9.140625" style="73"/>
  </cols>
  <sheetData>
    <row r="1" spans="1:15" ht="15" customHeight="1" x14ac:dyDescent="0.2">
      <c r="A1" s="1" t="s">
        <v>6</v>
      </c>
      <c r="B1" s="324"/>
      <c r="C1" s="324"/>
      <c r="D1" s="324"/>
      <c r="E1" s="68"/>
      <c r="F1" s="71"/>
      <c r="G1" s="71"/>
      <c r="H1" s="71"/>
      <c r="I1" s="71"/>
      <c r="J1" s="72"/>
      <c r="K1" s="72"/>
      <c r="L1" s="72"/>
      <c r="M1" s="3" t="s">
        <v>0</v>
      </c>
      <c r="O1" s="567" t="s">
        <v>910</v>
      </c>
    </row>
    <row r="2" spans="1:15" ht="9" customHeight="1" x14ac:dyDescent="0.25">
      <c r="A2" s="164"/>
      <c r="B2" s="324"/>
      <c r="C2" s="324"/>
      <c r="D2" s="324"/>
      <c r="E2" s="68"/>
      <c r="F2" s="71"/>
      <c r="G2" s="71"/>
      <c r="H2" s="71"/>
      <c r="I2" s="71"/>
      <c r="J2" s="72"/>
      <c r="K2" s="72"/>
      <c r="L2" s="72"/>
      <c r="M2" s="3"/>
    </row>
    <row r="3" spans="1:15" x14ac:dyDescent="0.2">
      <c r="A3" s="675" t="s">
        <v>1307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</row>
    <row r="4" spans="1:15" x14ac:dyDescent="0.2">
      <c r="A4" s="676" t="s">
        <v>1306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</row>
    <row r="5" spans="1:15" ht="15" customHeight="1" x14ac:dyDescent="0.2">
      <c r="A5" s="113" t="s">
        <v>1018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6" t="s">
        <v>1019</v>
      </c>
    </row>
    <row r="6" spans="1:15" ht="15" thickBot="1" x14ac:dyDescent="0.25">
      <c r="A6" s="76" t="s">
        <v>110</v>
      </c>
      <c r="B6" s="76"/>
      <c r="C6" s="75"/>
      <c r="D6" s="75"/>
      <c r="E6" s="75"/>
      <c r="F6" s="75"/>
      <c r="G6" s="75"/>
      <c r="H6" s="75"/>
      <c r="I6" s="75"/>
      <c r="J6" s="75"/>
      <c r="K6" s="75"/>
      <c r="L6" s="75"/>
      <c r="M6" s="6" t="s">
        <v>540</v>
      </c>
    </row>
    <row r="7" spans="1:15" ht="27" customHeight="1" x14ac:dyDescent="0.2">
      <c r="A7" s="576" t="s">
        <v>105</v>
      </c>
      <c r="B7" s="677" t="s">
        <v>973</v>
      </c>
      <c r="C7" s="628" t="s">
        <v>730</v>
      </c>
      <c r="D7" s="578"/>
      <c r="E7" s="578"/>
      <c r="F7" s="578"/>
      <c r="G7" s="578"/>
      <c r="H7" s="578"/>
      <c r="I7" s="578"/>
      <c r="J7" s="578"/>
      <c r="K7" s="578"/>
      <c r="L7" s="610"/>
      <c r="M7" s="614" t="s">
        <v>106</v>
      </c>
    </row>
    <row r="8" spans="1:15" ht="175.5" customHeight="1" thickBot="1" x14ac:dyDescent="0.25">
      <c r="A8" s="620"/>
      <c r="B8" s="678"/>
      <c r="C8" s="81" t="s">
        <v>601</v>
      </c>
      <c r="D8" s="82" t="s">
        <v>602</v>
      </c>
      <c r="E8" s="82" t="s">
        <v>951</v>
      </c>
      <c r="F8" s="82" t="s">
        <v>603</v>
      </c>
      <c r="G8" s="82" t="s">
        <v>604</v>
      </c>
      <c r="H8" s="82" t="s">
        <v>605</v>
      </c>
      <c r="I8" s="82" t="s">
        <v>606</v>
      </c>
      <c r="J8" s="82" t="s">
        <v>952</v>
      </c>
      <c r="K8" s="82" t="s">
        <v>953</v>
      </c>
      <c r="L8" s="82" t="s">
        <v>607</v>
      </c>
      <c r="M8" s="615"/>
    </row>
    <row r="9" spans="1:15" ht="14.25" customHeight="1" x14ac:dyDescent="0.2">
      <c r="A9" s="350" t="s">
        <v>600</v>
      </c>
      <c r="B9" s="259">
        <v>57.232836435704684</v>
      </c>
      <c r="C9" s="259">
        <v>76.616027336811783</v>
      </c>
      <c r="D9" s="259">
        <v>66.387661844594064</v>
      </c>
      <c r="E9" s="259">
        <v>67.72844272844273</v>
      </c>
      <c r="F9" s="259">
        <v>56.965912280773125</v>
      </c>
      <c r="G9" s="259">
        <v>52.064768265606752</v>
      </c>
      <c r="H9" s="259">
        <v>23.674736747367472</v>
      </c>
      <c r="I9" s="259">
        <v>31.77400314882664</v>
      </c>
      <c r="J9" s="259">
        <v>63.581352385620306</v>
      </c>
      <c r="K9" s="259">
        <v>65.899555534074793</v>
      </c>
      <c r="L9" s="259">
        <v>46.676011015803134</v>
      </c>
      <c r="M9" s="67" t="s">
        <v>109</v>
      </c>
    </row>
    <row r="10" spans="1:15" ht="13.5" customHeight="1" x14ac:dyDescent="0.2">
      <c r="A10" s="348" t="s">
        <v>548</v>
      </c>
      <c r="B10" s="260">
        <v>55.910279220071892</v>
      </c>
      <c r="C10" s="260">
        <v>71.560574948665305</v>
      </c>
      <c r="D10" s="260">
        <v>60.005709391949758</v>
      </c>
      <c r="E10" s="260">
        <v>68.273329398649096</v>
      </c>
      <c r="F10" s="260">
        <v>53.487449938538404</v>
      </c>
      <c r="G10" s="260">
        <v>45.052347180006755</v>
      </c>
      <c r="H10" s="260">
        <v>14.788169464428458</v>
      </c>
      <c r="I10" s="260">
        <v>27.822990844354017</v>
      </c>
      <c r="J10" s="260">
        <v>68.492633169625989</v>
      </c>
      <c r="K10" s="260">
        <v>64.156711173576952</v>
      </c>
      <c r="L10" s="260">
        <v>40.10928961748634</v>
      </c>
      <c r="M10" s="9" t="s">
        <v>575</v>
      </c>
    </row>
    <row r="11" spans="1:15" ht="13.5" customHeight="1" x14ac:dyDescent="0.2">
      <c r="A11" s="348" t="s">
        <v>549</v>
      </c>
      <c r="B11" s="260">
        <v>58.609326539654404</v>
      </c>
      <c r="C11" s="260">
        <v>87.466863033873338</v>
      </c>
      <c r="D11" s="260">
        <v>67.819485449177563</v>
      </c>
      <c r="E11" s="260">
        <v>70.004679457182974</v>
      </c>
      <c r="F11" s="260">
        <v>62.941055446970473</v>
      </c>
      <c r="G11" s="260">
        <v>62.150349650349646</v>
      </c>
      <c r="H11" s="260">
        <v>35.865191146881287</v>
      </c>
      <c r="I11" s="260">
        <v>35.664411957233256</v>
      </c>
      <c r="J11" s="260">
        <v>55.495867768595041</v>
      </c>
      <c r="K11" s="260">
        <v>56.734407848633495</v>
      </c>
      <c r="L11" s="260">
        <v>42.617866004962778</v>
      </c>
      <c r="M11" s="9" t="s">
        <v>576</v>
      </c>
    </row>
    <row r="12" spans="1:15" ht="13.5" customHeight="1" x14ac:dyDescent="0.2">
      <c r="A12" s="349" t="s">
        <v>550</v>
      </c>
      <c r="B12" s="259">
        <v>60.091275015590448</v>
      </c>
      <c r="C12" s="259">
        <v>81.883626844359824</v>
      </c>
      <c r="D12" s="259">
        <v>65.058210784313729</v>
      </c>
      <c r="E12" s="259">
        <v>64.958820149396672</v>
      </c>
      <c r="F12" s="259">
        <v>58.183800481533645</v>
      </c>
      <c r="G12" s="259">
        <v>63.265798359864931</v>
      </c>
      <c r="H12" s="259">
        <v>19.377593360995853</v>
      </c>
      <c r="I12" s="259">
        <v>34.23778983719783</v>
      </c>
      <c r="J12" s="259">
        <v>68.705948689032979</v>
      </c>
      <c r="K12" s="259">
        <v>68.121806869340887</v>
      </c>
      <c r="L12" s="259">
        <v>42.279345676793092</v>
      </c>
      <c r="M12" s="70" t="s">
        <v>577</v>
      </c>
    </row>
    <row r="13" spans="1:15" ht="13.5" customHeight="1" x14ac:dyDescent="0.2">
      <c r="A13" s="348" t="s">
        <v>551</v>
      </c>
      <c r="B13" s="260">
        <v>56.533372109931655</v>
      </c>
      <c r="C13" s="260">
        <v>81.271639911866544</v>
      </c>
      <c r="D13" s="260">
        <v>64.767457267788529</v>
      </c>
      <c r="E13" s="260">
        <v>64.430769230769229</v>
      </c>
      <c r="F13" s="260">
        <v>51.252196836555363</v>
      </c>
      <c r="G13" s="260">
        <v>53.83986928104575</v>
      </c>
      <c r="H13" s="260">
        <v>36.606107460378816</v>
      </c>
      <c r="I13" s="260">
        <v>37.503234152652006</v>
      </c>
      <c r="J13" s="260">
        <v>73.779385171790238</v>
      </c>
      <c r="K13" s="260">
        <v>70.101651842439651</v>
      </c>
      <c r="L13" s="260">
        <v>70.410367170626358</v>
      </c>
      <c r="M13" s="9" t="s">
        <v>578</v>
      </c>
    </row>
    <row r="14" spans="1:15" ht="13.5" customHeight="1" x14ac:dyDescent="0.2">
      <c r="A14" s="348" t="s">
        <v>552</v>
      </c>
      <c r="B14" s="260">
        <v>62.474336048744952</v>
      </c>
      <c r="C14" s="260">
        <v>89.948600799543115</v>
      </c>
      <c r="D14" s="260">
        <v>69.556313993174058</v>
      </c>
      <c r="E14" s="260">
        <v>65.781409601634323</v>
      </c>
      <c r="F14" s="260">
        <v>66.146599941124521</v>
      </c>
      <c r="G14" s="260">
        <v>60.062893081761004</v>
      </c>
      <c r="H14" s="260">
        <v>39.984767707539987</v>
      </c>
      <c r="I14" s="260">
        <v>33.230054221533692</v>
      </c>
      <c r="J14" s="260">
        <v>72.549019607843135</v>
      </c>
      <c r="K14" s="260">
        <v>77.729885057471265</v>
      </c>
      <c r="L14" s="260">
        <v>50.263157894736842</v>
      </c>
      <c r="M14" s="9" t="s">
        <v>579</v>
      </c>
    </row>
    <row r="15" spans="1:15" ht="13.5" customHeight="1" x14ac:dyDescent="0.2">
      <c r="A15" s="348" t="s">
        <v>553</v>
      </c>
      <c r="B15" s="260">
        <v>59.004863038162483</v>
      </c>
      <c r="C15" s="260">
        <v>85.431140171638745</v>
      </c>
      <c r="D15" s="260">
        <v>72.221691352126143</v>
      </c>
      <c r="E15" s="260">
        <v>73.171655930276629</v>
      </c>
      <c r="F15" s="260">
        <v>60.205032618825726</v>
      </c>
      <c r="G15" s="260">
        <v>57.186466547952172</v>
      </c>
      <c r="H15" s="260">
        <v>25.786849485821129</v>
      </c>
      <c r="I15" s="260">
        <v>25.817148270961631</v>
      </c>
      <c r="J15" s="260">
        <v>67.768595041322314</v>
      </c>
      <c r="K15" s="260">
        <v>73.086359175662423</v>
      </c>
      <c r="L15" s="260">
        <v>53.536396489416624</v>
      </c>
      <c r="M15" s="9" t="s">
        <v>580</v>
      </c>
    </row>
    <row r="16" spans="1:15" ht="13.5" customHeight="1" x14ac:dyDescent="0.2">
      <c r="A16" s="348" t="s">
        <v>554</v>
      </c>
      <c r="B16" s="260">
        <v>53.553086225852056</v>
      </c>
      <c r="C16" s="260">
        <v>71.21382835472258</v>
      </c>
      <c r="D16" s="260">
        <v>65.419757683384418</v>
      </c>
      <c r="E16" s="260">
        <v>65.365597203671598</v>
      </c>
      <c r="F16" s="260">
        <v>55.682255184727367</v>
      </c>
      <c r="G16" s="260">
        <v>48.723286601828057</v>
      </c>
      <c r="H16" s="260">
        <v>19.825351010224548</v>
      </c>
      <c r="I16" s="260">
        <v>28.718958045564758</v>
      </c>
      <c r="J16" s="260">
        <v>64.500650618087178</v>
      </c>
      <c r="K16" s="260">
        <v>63.863124270421409</v>
      </c>
      <c r="L16" s="260">
        <v>41.316541432955866</v>
      </c>
      <c r="M16" s="9" t="s">
        <v>581</v>
      </c>
    </row>
    <row r="17" spans="1:13" ht="13.5" customHeight="1" x14ac:dyDescent="0.2">
      <c r="A17" s="348" t="s">
        <v>555</v>
      </c>
      <c r="B17" s="260">
        <v>62.468603677633418</v>
      </c>
      <c r="C17" s="260">
        <v>76.132288484526498</v>
      </c>
      <c r="D17" s="260">
        <v>63.760440008148301</v>
      </c>
      <c r="E17" s="260">
        <v>73.693467336683412</v>
      </c>
      <c r="F17" s="260">
        <v>67.22229939343427</v>
      </c>
      <c r="G17" s="260">
        <v>61.182994454713494</v>
      </c>
      <c r="H17" s="260">
        <v>21.28982128982129</v>
      </c>
      <c r="I17" s="260">
        <v>31.538461538461537</v>
      </c>
      <c r="J17" s="260">
        <v>68.530559167750326</v>
      </c>
      <c r="K17" s="260">
        <v>71.437699680511173</v>
      </c>
      <c r="L17" s="260">
        <v>42.925736235595394</v>
      </c>
      <c r="M17" s="21" t="s">
        <v>608</v>
      </c>
    </row>
    <row r="18" spans="1:13" ht="13.5" customHeight="1" x14ac:dyDescent="0.2">
      <c r="A18" s="348" t="s">
        <v>556</v>
      </c>
      <c r="B18" s="260">
        <v>56.365712421499062</v>
      </c>
      <c r="C18" s="260">
        <v>70.538403614457835</v>
      </c>
      <c r="D18" s="260">
        <v>61.413259229853111</v>
      </c>
      <c r="E18" s="260">
        <v>68.511861969805892</v>
      </c>
      <c r="F18" s="260">
        <v>52.170835299669662</v>
      </c>
      <c r="G18" s="260">
        <v>49.496147006520452</v>
      </c>
      <c r="H18" s="260">
        <v>27.412437455325232</v>
      </c>
      <c r="I18" s="260">
        <v>33.550613496932513</v>
      </c>
      <c r="J18" s="260">
        <v>46.405228758169933</v>
      </c>
      <c r="K18" s="260">
        <v>77.247466492317756</v>
      </c>
      <c r="L18" s="260">
        <v>46.137787056367429</v>
      </c>
      <c r="M18" s="21" t="s">
        <v>582</v>
      </c>
    </row>
    <row r="19" spans="1:13" ht="13.5" customHeight="1" x14ac:dyDescent="0.2">
      <c r="A19" s="348" t="s">
        <v>557</v>
      </c>
      <c r="B19" s="260">
        <v>59.17529940338715</v>
      </c>
      <c r="C19" s="260">
        <v>92.79124985403449</v>
      </c>
      <c r="D19" s="260">
        <v>69.239608560272828</v>
      </c>
      <c r="E19" s="260">
        <v>64.344582170306779</v>
      </c>
      <c r="F19" s="260">
        <v>58.704660826724066</v>
      </c>
      <c r="G19" s="260">
        <v>57.402274008644994</v>
      </c>
      <c r="H19" s="260">
        <v>19.651932850762361</v>
      </c>
      <c r="I19" s="260">
        <v>34.7958584568931</v>
      </c>
      <c r="J19" s="260">
        <v>56.168745025205624</v>
      </c>
      <c r="K19" s="260">
        <v>60.712381748810948</v>
      </c>
      <c r="L19" s="260">
        <v>39.393939393939391</v>
      </c>
      <c r="M19" s="9" t="s">
        <v>583</v>
      </c>
    </row>
    <row r="20" spans="1:13" ht="13.5" customHeight="1" x14ac:dyDescent="0.2">
      <c r="A20" s="348" t="s">
        <v>558</v>
      </c>
      <c r="B20" s="260">
        <v>68.83575601141149</v>
      </c>
      <c r="C20" s="260">
        <v>85.313341022683588</v>
      </c>
      <c r="D20" s="260">
        <v>71.332335329341305</v>
      </c>
      <c r="E20" s="260">
        <v>78.452012383900922</v>
      </c>
      <c r="F20" s="260">
        <v>55.476508077664143</v>
      </c>
      <c r="G20" s="260">
        <v>62.621359223300978</v>
      </c>
      <c r="H20" s="260">
        <v>28.37573385518591</v>
      </c>
      <c r="I20" s="260">
        <v>43.788819875776397</v>
      </c>
      <c r="J20" s="266" t="s">
        <v>117</v>
      </c>
      <c r="K20" s="260">
        <v>62.812911725955203</v>
      </c>
      <c r="L20" s="260">
        <v>63.78378378378379</v>
      </c>
      <c r="M20" s="9" t="s">
        <v>584</v>
      </c>
    </row>
    <row r="21" spans="1:13" ht="13.5" customHeight="1" x14ac:dyDescent="0.2">
      <c r="A21" s="348" t="s">
        <v>559</v>
      </c>
      <c r="B21" s="260">
        <v>64.476702643751651</v>
      </c>
      <c r="C21" s="260">
        <v>81.664098613251156</v>
      </c>
      <c r="D21" s="260">
        <v>69.107856191744347</v>
      </c>
      <c r="E21" s="260">
        <v>72.402444757874946</v>
      </c>
      <c r="F21" s="260">
        <v>67.07586206896552</v>
      </c>
      <c r="G21" s="260">
        <v>60.166840458811265</v>
      </c>
      <c r="H21" s="260">
        <v>19.305019305019304</v>
      </c>
      <c r="I21" s="260">
        <v>33.963453056080652</v>
      </c>
      <c r="J21" s="260">
        <v>71.7408906882591</v>
      </c>
      <c r="K21" s="260">
        <v>72.667720804156318</v>
      </c>
      <c r="L21" s="260">
        <v>26.732673267326735</v>
      </c>
      <c r="M21" s="9" t="s">
        <v>585</v>
      </c>
    </row>
    <row r="22" spans="1:13" ht="13.5" customHeight="1" x14ac:dyDescent="0.2">
      <c r="A22" s="348" t="s">
        <v>560</v>
      </c>
      <c r="B22" s="260">
        <v>60.015027908973806</v>
      </c>
      <c r="C22" s="260">
        <v>90.574374079528724</v>
      </c>
      <c r="D22" s="260">
        <v>74.351297405189626</v>
      </c>
      <c r="E22" s="260">
        <v>76.237623762376245</v>
      </c>
      <c r="F22" s="260">
        <v>55.033557046979865</v>
      </c>
      <c r="G22" s="260">
        <v>61.188118811881189</v>
      </c>
      <c r="H22" s="260">
        <v>25.498007968127489</v>
      </c>
      <c r="I22" s="260">
        <v>28.238866396761132</v>
      </c>
      <c r="J22" s="260">
        <v>78.202247191011224</v>
      </c>
      <c r="K22" s="260">
        <v>70.568356374807991</v>
      </c>
      <c r="L22" s="260">
        <v>47.119078104993598</v>
      </c>
      <c r="M22" s="9" t="s">
        <v>586</v>
      </c>
    </row>
    <row r="23" spans="1:13" ht="13.5" customHeight="1" x14ac:dyDescent="0.2">
      <c r="A23" s="348" t="s">
        <v>561</v>
      </c>
      <c r="B23" s="260">
        <v>54.114994363021417</v>
      </c>
      <c r="C23" s="260">
        <v>75.352112676056336</v>
      </c>
      <c r="D23" s="260">
        <v>48.951048951048953</v>
      </c>
      <c r="E23" s="260">
        <v>71.759259259259252</v>
      </c>
      <c r="F23" s="260">
        <v>46.291560102301787</v>
      </c>
      <c r="G23" s="260">
        <v>58.490566037735846</v>
      </c>
      <c r="H23" s="260">
        <v>36.283185840707965</v>
      </c>
      <c r="I23" s="260">
        <v>29.381443298969074</v>
      </c>
      <c r="J23" s="260">
        <v>73.991031390134538</v>
      </c>
      <c r="K23" s="260">
        <v>67.58620689655173</v>
      </c>
      <c r="L23" s="260">
        <v>30</v>
      </c>
      <c r="M23" s="9" t="s">
        <v>587</v>
      </c>
    </row>
    <row r="24" spans="1:13" ht="13.5" customHeight="1" x14ac:dyDescent="0.2">
      <c r="A24" s="348" t="s">
        <v>562</v>
      </c>
      <c r="B24" s="260">
        <v>56.592281900264972</v>
      </c>
      <c r="C24" s="260">
        <v>63.26483843862195</v>
      </c>
      <c r="D24" s="260">
        <v>58.404396437369719</v>
      </c>
      <c r="E24" s="260">
        <v>63.98233095480802</v>
      </c>
      <c r="F24" s="260">
        <v>58.980927981781953</v>
      </c>
      <c r="G24" s="260">
        <v>48.484848484848484</v>
      </c>
      <c r="H24" s="260">
        <v>20.052083333333336</v>
      </c>
      <c r="I24" s="260">
        <v>36.183678965795849</v>
      </c>
      <c r="J24" s="260">
        <v>56.623307671887446</v>
      </c>
      <c r="K24" s="260">
        <v>59.083592660156668</v>
      </c>
      <c r="L24" s="260">
        <v>43.081180811808117</v>
      </c>
      <c r="M24" s="9" t="s">
        <v>588</v>
      </c>
    </row>
    <row r="25" spans="1:13" ht="13.5" customHeight="1" x14ac:dyDescent="0.2">
      <c r="A25" s="348" t="s">
        <v>563</v>
      </c>
      <c r="B25" s="260">
        <v>55.928333040576149</v>
      </c>
      <c r="C25" s="260">
        <v>74.878640776699029</v>
      </c>
      <c r="D25" s="260">
        <v>53.86666666666666</v>
      </c>
      <c r="E25" s="260">
        <v>68.145161290322577</v>
      </c>
      <c r="F25" s="260">
        <v>47.348066298342538</v>
      </c>
      <c r="G25" s="260">
        <v>55.428571428571431</v>
      </c>
      <c r="H25" s="260">
        <v>18.848167539267017</v>
      </c>
      <c r="I25" s="260">
        <v>33.333333333333329</v>
      </c>
      <c r="J25" s="266" t="s">
        <v>117</v>
      </c>
      <c r="K25" s="260">
        <v>62.411847672778563</v>
      </c>
      <c r="L25" s="260">
        <v>57.534246575342465</v>
      </c>
      <c r="M25" s="9" t="s">
        <v>563</v>
      </c>
    </row>
    <row r="26" spans="1:13" ht="13.5" customHeight="1" x14ac:dyDescent="0.2">
      <c r="A26" s="348" t="s">
        <v>564</v>
      </c>
      <c r="B26" s="260">
        <v>54.232601793017487</v>
      </c>
      <c r="C26" s="260">
        <v>73.419011691932795</v>
      </c>
      <c r="D26" s="260">
        <v>68.148358896102209</v>
      </c>
      <c r="E26" s="260">
        <v>66.324121100191277</v>
      </c>
      <c r="F26" s="260">
        <v>52.764372230185685</v>
      </c>
      <c r="G26" s="260">
        <v>51.190548423726021</v>
      </c>
      <c r="H26" s="260">
        <v>22.748455819802494</v>
      </c>
      <c r="I26" s="260">
        <v>26.273295501800941</v>
      </c>
      <c r="J26" s="260">
        <v>63.924255154139466</v>
      </c>
      <c r="K26" s="260">
        <v>65.505487976484574</v>
      </c>
      <c r="L26" s="260">
        <v>50.503292212215243</v>
      </c>
      <c r="M26" s="9" t="s">
        <v>589</v>
      </c>
    </row>
    <row r="27" spans="1:13" ht="13.5" customHeight="1" x14ac:dyDescent="0.2">
      <c r="A27" s="348" t="s">
        <v>565</v>
      </c>
      <c r="B27" s="260">
        <v>54.485014126028744</v>
      </c>
      <c r="C27" s="260">
        <v>74.004015639860512</v>
      </c>
      <c r="D27" s="260">
        <v>57.434092025544459</v>
      </c>
      <c r="E27" s="260">
        <v>64.267000119090156</v>
      </c>
      <c r="F27" s="260">
        <v>51.802599485448894</v>
      </c>
      <c r="G27" s="260">
        <v>42.895732036736902</v>
      </c>
      <c r="H27" s="260">
        <v>26.96998123827392</v>
      </c>
      <c r="I27" s="260">
        <v>28.933055798025919</v>
      </c>
      <c r="J27" s="260">
        <v>62.358572671888602</v>
      </c>
      <c r="K27" s="260">
        <v>70.470560133763286</v>
      </c>
      <c r="L27" s="260">
        <v>43.357025697102245</v>
      </c>
      <c r="M27" s="9" t="s">
        <v>590</v>
      </c>
    </row>
    <row r="28" spans="1:13" ht="13.5" customHeight="1" x14ac:dyDescent="0.2">
      <c r="A28" s="348" t="s">
        <v>566</v>
      </c>
      <c r="B28" s="260">
        <v>65.684410429935397</v>
      </c>
      <c r="C28" s="260">
        <v>87.715253465402895</v>
      </c>
      <c r="D28" s="260">
        <v>66.499693883230364</v>
      </c>
      <c r="E28" s="260">
        <v>73.310396911974479</v>
      </c>
      <c r="F28" s="260">
        <v>63.362780643074778</v>
      </c>
      <c r="G28" s="260">
        <v>68.632576376409077</v>
      </c>
      <c r="H28" s="260">
        <v>19.525716045580534</v>
      </c>
      <c r="I28" s="260">
        <v>40.152252303817754</v>
      </c>
      <c r="J28" s="260">
        <v>68.780899553840584</v>
      </c>
      <c r="K28" s="260">
        <v>70.984593495503333</v>
      </c>
      <c r="L28" s="260">
        <v>54.81350281308606</v>
      </c>
      <c r="M28" s="9" t="s">
        <v>591</v>
      </c>
    </row>
    <row r="29" spans="1:13" ht="13.5" customHeight="1" x14ac:dyDescent="0.2">
      <c r="A29" s="348" t="s">
        <v>567</v>
      </c>
      <c r="B29" s="260">
        <v>54.53324486157635</v>
      </c>
      <c r="C29" s="260">
        <v>71.476561307069787</v>
      </c>
      <c r="D29" s="260">
        <v>59.953903774128491</v>
      </c>
      <c r="E29" s="260">
        <v>72.841517337677459</v>
      </c>
      <c r="F29" s="260">
        <v>58.866396761133601</v>
      </c>
      <c r="G29" s="260">
        <v>51.84324144802391</v>
      </c>
      <c r="H29" s="260">
        <v>29.991883116883116</v>
      </c>
      <c r="I29" s="260">
        <v>33.597122302158269</v>
      </c>
      <c r="J29" s="260">
        <v>68.97999506050877</v>
      </c>
      <c r="K29" s="260">
        <v>73.404557825892681</v>
      </c>
      <c r="L29" s="260">
        <v>38.856564634454841</v>
      </c>
      <c r="M29" s="9" t="s">
        <v>592</v>
      </c>
    </row>
    <row r="30" spans="1:13" ht="13.5" customHeight="1" x14ac:dyDescent="0.2">
      <c r="A30" s="348" t="s">
        <v>568</v>
      </c>
      <c r="B30" s="260">
        <v>54.434880935554183</v>
      </c>
      <c r="C30" s="260">
        <v>73.258904837852199</v>
      </c>
      <c r="D30" s="260">
        <v>63.312836279784776</v>
      </c>
      <c r="E30" s="260">
        <v>67.903126916002449</v>
      </c>
      <c r="F30" s="260">
        <v>53.385830294624284</v>
      </c>
      <c r="G30" s="260">
        <v>48.451548451548454</v>
      </c>
      <c r="H30" s="260">
        <v>20.31387762299418</v>
      </c>
      <c r="I30" s="260">
        <v>31.061022539857063</v>
      </c>
      <c r="J30" s="260">
        <v>70.290581162324656</v>
      </c>
      <c r="K30" s="260">
        <v>58.77937873226319</v>
      </c>
      <c r="L30" s="260">
        <v>39.476334340382678</v>
      </c>
      <c r="M30" s="9" t="s">
        <v>593</v>
      </c>
    </row>
    <row r="31" spans="1:13" ht="13.5" customHeight="1" x14ac:dyDescent="0.2">
      <c r="A31" s="348" t="s">
        <v>569</v>
      </c>
      <c r="B31" s="260">
        <v>60.338900232099547</v>
      </c>
      <c r="C31" s="260">
        <v>86.677367576243981</v>
      </c>
      <c r="D31" s="260">
        <v>61.773177317731779</v>
      </c>
      <c r="E31" s="260">
        <v>74.809160305343511</v>
      </c>
      <c r="F31" s="260">
        <v>68.411528150134046</v>
      </c>
      <c r="G31" s="260">
        <v>70.061774898297429</v>
      </c>
      <c r="H31" s="260">
        <v>36.636860407352209</v>
      </c>
      <c r="I31" s="260">
        <v>41.131016320731831</v>
      </c>
      <c r="J31" s="260">
        <v>53.868194842406879</v>
      </c>
      <c r="K31" s="260">
        <v>66.521862847386899</v>
      </c>
      <c r="L31" s="260">
        <v>29.556809024979856</v>
      </c>
      <c r="M31" s="9" t="s">
        <v>594</v>
      </c>
    </row>
    <row r="32" spans="1:13" ht="13.5" customHeight="1" x14ac:dyDescent="0.2">
      <c r="A32" s="348" t="s">
        <v>570</v>
      </c>
      <c r="B32" s="260">
        <v>59.94742914233381</v>
      </c>
      <c r="C32" s="260">
        <v>80.750507099391484</v>
      </c>
      <c r="D32" s="260">
        <v>60.055096418732781</v>
      </c>
      <c r="E32" s="260">
        <v>71.71122615417346</v>
      </c>
      <c r="F32" s="260">
        <v>62.048975048696789</v>
      </c>
      <c r="G32" s="260">
        <v>44.277053095719268</v>
      </c>
      <c r="H32" s="260">
        <v>35.583551224150227</v>
      </c>
      <c r="I32" s="260">
        <v>39.140775977404488</v>
      </c>
      <c r="J32" s="260">
        <v>54.654255319148938</v>
      </c>
      <c r="K32" s="260">
        <v>69.812570995834903</v>
      </c>
      <c r="L32" s="260">
        <v>61.074505828687279</v>
      </c>
      <c r="M32" s="9" t="s">
        <v>595</v>
      </c>
    </row>
    <row r="33" spans="1:13" ht="13.5" customHeight="1" x14ac:dyDescent="0.2">
      <c r="A33" s="348" t="s">
        <v>571</v>
      </c>
      <c r="B33" s="260">
        <v>61.591342093374969</v>
      </c>
      <c r="C33" s="260">
        <v>79.803788903924229</v>
      </c>
      <c r="D33" s="260">
        <v>60.868167202572344</v>
      </c>
      <c r="E33" s="260">
        <v>70.44198895027624</v>
      </c>
      <c r="F33" s="260">
        <v>63.726461843409318</v>
      </c>
      <c r="G33" s="260">
        <v>65.962795374560073</v>
      </c>
      <c r="H33" s="260">
        <v>14.718888186986733</v>
      </c>
      <c r="I33" s="260">
        <v>26.309880239520961</v>
      </c>
      <c r="J33" s="260">
        <v>66.984839977540716</v>
      </c>
      <c r="K33" s="260">
        <v>70.909808565225973</v>
      </c>
      <c r="L33" s="260">
        <v>38.045171339563858</v>
      </c>
      <c r="M33" s="9" t="s">
        <v>596</v>
      </c>
    </row>
    <row r="34" spans="1:13" ht="13.5" customHeight="1" x14ac:dyDescent="0.2">
      <c r="A34" s="348" t="s">
        <v>572</v>
      </c>
      <c r="B34" s="260">
        <v>63.989052672012292</v>
      </c>
      <c r="C34" s="260">
        <v>84.4559585492228</v>
      </c>
      <c r="D34" s="260">
        <v>68.450479233226829</v>
      </c>
      <c r="E34" s="260">
        <v>75.24813895781638</v>
      </c>
      <c r="F34" s="260">
        <v>61.915740934814501</v>
      </c>
      <c r="G34" s="260">
        <v>60.524225575853855</v>
      </c>
      <c r="H34" s="260">
        <v>19.672131147540984</v>
      </c>
      <c r="I34" s="260">
        <v>39.392168322618353</v>
      </c>
      <c r="J34" s="260">
        <v>73.373493975903614</v>
      </c>
      <c r="K34" s="260">
        <v>74.868585732165201</v>
      </c>
      <c r="L34" s="260">
        <v>58.187599364069953</v>
      </c>
      <c r="M34" s="9" t="s">
        <v>597</v>
      </c>
    </row>
    <row r="35" spans="1:13" ht="13.5" customHeight="1" x14ac:dyDescent="0.2">
      <c r="A35" s="348" t="s">
        <v>573</v>
      </c>
      <c r="B35" s="260">
        <v>59.372025079604761</v>
      </c>
      <c r="C35" s="260">
        <v>66.918423106947699</v>
      </c>
      <c r="D35" s="260">
        <v>58.935101964916626</v>
      </c>
      <c r="E35" s="260">
        <v>66.900898598867158</v>
      </c>
      <c r="F35" s="260">
        <v>53.802545528651095</v>
      </c>
      <c r="G35" s="260">
        <v>43.769940501853924</v>
      </c>
      <c r="H35" s="260">
        <v>22.880250456561441</v>
      </c>
      <c r="I35" s="260">
        <v>38.138295725184676</v>
      </c>
      <c r="J35" s="260">
        <v>69.389155799588195</v>
      </c>
      <c r="K35" s="260">
        <v>69.391014181861522</v>
      </c>
      <c r="L35" s="260">
        <v>50.976033344911428</v>
      </c>
      <c r="M35" s="9" t="s">
        <v>598</v>
      </c>
    </row>
    <row r="36" spans="1:13" ht="13.5" customHeight="1" x14ac:dyDescent="0.2">
      <c r="A36" s="348" t="s">
        <v>574</v>
      </c>
      <c r="B36" s="260">
        <v>57.360090525551108</v>
      </c>
      <c r="C36" s="260">
        <v>71.459102389741602</v>
      </c>
      <c r="D36" s="260">
        <v>65.494949494949495</v>
      </c>
      <c r="E36" s="260">
        <v>67.702873667088383</v>
      </c>
      <c r="F36" s="260">
        <v>56.270114304738648</v>
      </c>
      <c r="G36" s="260">
        <v>52.852916314454781</v>
      </c>
      <c r="H36" s="260">
        <v>33.915211970074814</v>
      </c>
      <c r="I36" s="260">
        <v>33.395029737666889</v>
      </c>
      <c r="J36" s="260">
        <v>68.325487558843307</v>
      </c>
      <c r="K36" s="260">
        <v>74.702553685432378</v>
      </c>
      <c r="L36" s="260">
        <v>60.821917808219183</v>
      </c>
      <c r="M36" s="9" t="s">
        <v>599</v>
      </c>
    </row>
    <row r="37" spans="1:13" ht="6.75" customHeight="1" x14ac:dyDescent="0.2"/>
    <row r="38" spans="1:13" ht="19.5" customHeight="1" x14ac:dyDescent="0.2">
      <c r="A38" s="679" t="s">
        <v>1286</v>
      </c>
      <c r="B38" s="679"/>
      <c r="C38" s="679"/>
      <c r="D38" s="679"/>
      <c r="E38" s="679"/>
      <c r="F38" s="679"/>
      <c r="G38" s="679"/>
      <c r="H38" s="680" t="s">
        <v>1298</v>
      </c>
      <c r="I38" s="680"/>
      <c r="J38" s="680"/>
      <c r="K38" s="680"/>
      <c r="L38" s="680"/>
      <c r="M38" s="680"/>
    </row>
  </sheetData>
  <mergeCells count="8">
    <mergeCell ref="A38:G38"/>
    <mergeCell ref="H38:M38"/>
    <mergeCell ref="A3:M3"/>
    <mergeCell ref="A4:M4"/>
    <mergeCell ref="A7:A8"/>
    <mergeCell ref="B7:B8"/>
    <mergeCell ref="C7:L7"/>
    <mergeCell ref="M7:M8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horizontalDpi="200" verticalDpi="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workbookViewId="0">
      <selection activeCell="G11" sqref="G11"/>
    </sheetView>
  </sheetViews>
  <sheetFormatPr defaultRowHeight="14.25" x14ac:dyDescent="0.2"/>
  <cols>
    <col min="1" max="1" width="11.7109375" style="267" customWidth="1"/>
    <col min="2" max="2" width="7.42578125" style="267" customWidth="1"/>
    <col min="3" max="4" width="5.42578125" style="267" customWidth="1"/>
    <col min="5" max="5" width="5.7109375" style="267" customWidth="1"/>
    <col min="6" max="6" width="5.5703125" style="267" customWidth="1"/>
    <col min="7" max="7" width="5.85546875" style="267" customWidth="1"/>
    <col min="8" max="12" width="5.42578125" style="267" customWidth="1"/>
    <col min="13" max="13" width="11.42578125" style="267" customWidth="1"/>
    <col min="14" max="14" width="9.140625" style="73"/>
  </cols>
  <sheetData>
    <row r="1" spans="1:15" ht="15" customHeight="1" x14ac:dyDescent="0.2">
      <c r="A1" s="1" t="s">
        <v>6</v>
      </c>
      <c r="B1" s="383"/>
      <c r="C1" s="383"/>
      <c r="D1" s="383"/>
      <c r="E1" s="68"/>
      <c r="F1" s="2"/>
      <c r="G1" s="2"/>
      <c r="H1" s="2"/>
      <c r="I1" s="2"/>
      <c r="J1" s="72"/>
      <c r="K1" s="72"/>
      <c r="L1" s="72"/>
      <c r="M1" s="3" t="s">
        <v>0</v>
      </c>
      <c r="O1" s="567" t="s">
        <v>910</v>
      </c>
    </row>
    <row r="2" spans="1:15" ht="9" customHeight="1" x14ac:dyDescent="0.25">
      <c r="A2" s="412"/>
      <c r="B2" s="383"/>
      <c r="C2" s="383"/>
      <c r="D2" s="383"/>
      <c r="E2" s="68"/>
      <c r="F2" s="2"/>
      <c r="G2" s="2"/>
      <c r="H2" s="2"/>
      <c r="I2" s="2"/>
      <c r="J2" s="72"/>
      <c r="K2" s="72"/>
      <c r="L2" s="72"/>
      <c r="M2" s="3"/>
    </row>
    <row r="3" spans="1:15" x14ac:dyDescent="0.2">
      <c r="A3" s="681" t="s">
        <v>1308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</row>
    <row r="4" spans="1:15" x14ac:dyDescent="0.2">
      <c r="A4" s="676" t="s">
        <v>1309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</row>
    <row r="5" spans="1:15" ht="15" customHeight="1" x14ac:dyDescent="0.2">
      <c r="A5" s="113" t="s">
        <v>1018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6" t="s">
        <v>1019</v>
      </c>
    </row>
    <row r="6" spans="1:15" ht="15" thickBot="1" x14ac:dyDescent="0.25">
      <c r="A6" s="76" t="s">
        <v>110</v>
      </c>
      <c r="B6" s="76"/>
      <c r="C6" s="75"/>
      <c r="D6" s="75"/>
      <c r="E6" s="75"/>
      <c r="F6" s="75"/>
      <c r="G6" s="75"/>
      <c r="H6" s="75"/>
      <c r="I6" s="75"/>
      <c r="J6" s="75"/>
      <c r="K6" s="75"/>
      <c r="L6" s="75"/>
      <c r="M6" s="6" t="s">
        <v>540</v>
      </c>
    </row>
    <row r="7" spans="1:15" ht="27" customHeight="1" x14ac:dyDescent="0.2">
      <c r="A7" s="576" t="s">
        <v>105</v>
      </c>
      <c r="B7" s="677" t="s">
        <v>973</v>
      </c>
      <c r="C7" s="628" t="s">
        <v>730</v>
      </c>
      <c r="D7" s="578"/>
      <c r="E7" s="578"/>
      <c r="F7" s="578"/>
      <c r="G7" s="578"/>
      <c r="H7" s="578"/>
      <c r="I7" s="578"/>
      <c r="J7" s="578"/>
      <c r="K7" s="578"/>
      <c r="L7" s="610"/>
      <c r="M7" s="614" t="s">
        <v>106</v>
      </c>
    </row>
    <row r="8" spans="1:15" ht="177.75" customHeight="1" thickBot="1" x14ac:dyDescent="0.25">
      <c r="A8" s="620"/>
      <c r="B8" s="678"/>
      <c r="C8" s="81" t="s">
        <v>601</v>
      </c>
      <c r="D8" s="82" t="s">
        <v>602</v>
      </c>
      <c r="E8" s="82" t="s">
        <v>951</v>
      </c>
      <c r="F8" s="82" t="s">
        <v>603</v>
      </c>
      <c r="G8" s="82" t="s">
        <v>604</v>
      </c>
      <c r="H8" s="82" t="s">
        <v>605</v>
      </c>
      <c r="I8" s="82" t="s">
        <v>606</v>
      </c>
      <c r="J8" s="82" t="s">
        <v>952</v>
      </c>
      <c r="K8" s="82" t="s">
        <v>953</v>
      </c>
      <c r="L8" s="82" t="s">
        <v>607</v>
      </c>
      <c r="M8" s="615"/>
    </row>
    <row r="9" spans="1:15" ht="14.25" customHeight="1" x14ac:dyDescent="0.2">
      <c r="A9" s="350" t="s">
        <v>600</v>
      </c>
      <c r="B9" s="413">
        <v>48.696053046077246</v>
      </c>
      <c r="C9" s="413">
        <v>67.482389534351839</v>
      </c>
      <c r="D9" s="413">
        <v>55.815821605295291</v>
      </c>
      <c r="E9" s="413">
        <v>55.615478791823577</v>
      </c>
      <c r="F9" s="413">
        <v>47.017480330513216</v>
      </c>
      <c r="G9" s="413">
        <v>45.195844307422966</v>
      </c>
      <c r="H9" s="413">
        <v>22.157927534941692</v>
      </c>
      <c r="I9" s="413">
        <v>30.746748919479828</v>
      </c>
      <c r="J9" s="413">
        <v>56.872967821504652</v>
      </c>
      <c r="K9" s="413">
        <v>60.689356498700761</v>
      </c>
      <c r="L9" s="413">
        <v>39.658058345289341</v>
      </c>
      <c r="M9" s="67" t="s">
        <v>109</v>
      </c>
    </row>
    <row r="10" spans="1:15" ht="13.5" customHeight="1" x14ac:dyDescent="0.2">
      <c r="A10" s="348" t="s">
        <v>548</v>
      </c>
      <c r="B10" s="414">
        <v>46.48913103908378</v>
      </c>
      <c r="C10" s="414">
        <v>73.93364928909952</v>
      </c>
      <c r="D10" s="414">
        <v>52.612519399896527</v>
      </c>
      <c r="E10" s="414">
        <v>56.229508196721312</v>
      </c>
      <c r="F10" s="414">
        <v>45.037531276063383</v>
      </c>
      <c r="G10" s="414">
        <v>39.527513684817059</v>
      </c>
      <c r="H10" s="414">
        <v>20.192307692307693</v>
      </c>
      <c r="I10" s="414">
        <v>29.900586286005609</v>
      </c>
      <c r="J10" s="414">
        <v>51.5370705244123</v>
      </c>
      <c r="K10" s="414">
        <v>59.773371104815865</v>
      </c>
      <c r="L10" s="414">
        <v>44.285714285714285</v>
      </c>
      <c r="M10" s="9" t="s">
        <v>575</v>
      </c>
    </row>
    <row r="11" spans="1:15" ht="13.5" customHeight="1" x14ac:dyDescent="0.2">
      <c r="A11" s="348" t="s">
        <v>549</v>
      </c>
      <c r="B11" s="414">
        <v>52.546583850931668</v>
      </c>
      <c r="C11" s="414">
        <v>68.825910931174079</v>
      </c>
      <c r="D11" s="414">
        <v>56.535947712418299</v>
      </c>
      <c r="E11" s="414">
        <v>58.641975308641982</v>
      </c>
      <c r="F11" s="414">
        <v>55.726872246696033</v>
      </c>
      <c r="G11" s="414">
        <v>56.48</v>
      </c>
      <c r="H11" s="414">
        <v>26.415094339622641</v>
      </c>
      <c r="I11" s="414">
        <v>33.25917686318131</v>
      </c>
      <c r="J11" s="414">
        <v>51.592356687898089</v>
      </c>
      <c r="K11" s="414">
        <v>56.449834619625136</v>
      </c>
      <c r="L11" s="414">
        <v>28.49462365591398</v>
      </c>
      <c r="M11" s="9" t="s">
        <v>576</v>
      </c>
    </row>
    <row r="12" spans="1:15" ht="13.5" customHeight="1" x14ac:dyDescent="0.2">
      <c r="A12" s="349" t="s">
        <v>550</v>
      </c>
      <c r="B12" s="413">
        <v>44.515854638249607</v>
      </c>
      <c r="C12" s="413">
        <v>67.749699157641402</v>
      </c>
      <c r="D12" s="413">
        <v>51.784439685938608</v>
      </c>
      <c r="E12" s="413">
        <v>53.709380748007362</v>
      </c>
      <c r="F12" s="413">
        <v>42.331670822942641</v>
      </c>
      <c r="G12" s="413">
        <v>51.082862523540484</v>
      </c>
      <c r="H12" s="413">
        <v>14.634146341463413</v>
      </c>
      <c r="I12" s="413">
        <v>29.19768403639371</v>
      </c>
      <c r="J12" s="413">
        <v>52.105896510228646</v>
      </c>
      <c r="K12" s="413">
        <v>51.640513552068477</v>
      </c>
      <c r="L12" s="413">
        <v>33.492822966507177</v>
      </c>
      <c r="M12" s="70" t="s">
        <v>577</v>
      </c>
    </row>
    <row r="13" spans="1:15" ht="13.5" customHeight="1" x14ac:dyDescent="0.2">
      <c r="A13" s="348" t="s">
        <v>551</v>
      </c>
      <c r="B13" s="414">
        <v>51.504795502149705</v>
      </c>
      <c r="C13" s="266" t="s">
        <v>117</v>
      </c>
      <c r="D13" s="414">
        <v>60.660980810234541</v>
      </c>
      <c r="E13" s="414">
        <v>53.800592300098714</v>
      </c>
      <c r="F13" s="266" t="s">
        <v>117</v>
      </c>
      <c r="G13" s="414">
        <v>40.943683409436829</v>
      </c>
      <c r="H13" s="266" t="s">
        <v>117</v>
      </c>
      <c r="I13" s="414">
        <v>33.735498839907194</v>
      </c>
      <c r="J13" s="414">
        <v>59.310344827586206</v>
      </c>
      <c r="K13" s="414">
        <v>63.464669488765878</v>
      </c>
      <c r="L13" s="266" t="s">
        <v>117</v>
      </c>
      <c r="M13" s="9" t="s">
        <v>578</v>
      </c>
    </row>
    <row r="14" spans="1:15" ht="13.5" customHeight="1" x14ac:dyDescent="0.2">
      <c r="A14" s="348" t="s">
        <v>552</v>
      </c>
      <c r="B14" s="414">
        <v>56.838905775075986</v>
      </c>
      <c r="C14" s="414">
        <v>90.816326530612244</v>
      </c>
      <c r="D14" s="414">
        <v>64</v>
      </c>
      <c r="E14" s="414">
        <v>57.435897435897431</v>
      </c>
      <c r="F14" s="414">
        <v>65.053763440860209</v>
      </c>
      <c r="G14" s="414">
        <v>54.646840148698885</v>
      </c>
      <c r="H14" s="414">
        <v>31.382978723404253</v>
      </c>
      <c r="I14" s="414">
        <v>37.460317460317462</v>
      </c>
      <c r="J14" s="414">
        <v>63.909774436090231</v>
      </c>
      <c r="K14" s="414">
        <v>71.551724137931032</v>
      </c>
      <c r="L14" s="414">
        <v>57.142857142857139</v>
      </c>
      <c r="M14" s="9" t="s">
        <v>579</v>
      </c>
    </row>
    <row r="15" spans="1:15" ht="13.5" customHeight="1" x14ac:dyDescent="0.2">
      <c r="A15" s="348" t="s">
        <v>553</v>
      </c>
      <c r="B15" s="414">
        <v>53.245908746071315</v>
      </c>
      <c r="C15" s="414">
        <v>75</v>
      </c>
      <c r="D15" s="414">
        <v>62.21259580139953</v>
      </c>
      <c r="E15" s="414">
        <v>62.95140436914847</v>
      </c>
      <c r="F15" s="414">
        <v>53.640614562458254</v>
      </c>
      <c r="G15" s="414">
        <v>46.918971373119845</v>
      </c>
      <c r="H15" s="414">
        <v>22.576079263977352</v>
      </c>
      <c r="I15" s="414">
        <v>31.036623215394165</v>
      </c>
      <c r="J15" s="414">
        <v>64.073226544622429</v>
      </c>
      <c r="K15" s="414">
        <v>69.44876985362815</v>
      </c>
      <c r="L15" s="414">
        <v>31.491712707182316</v>
      </c>
      <c r="M15" s="9" t="s">
        <v>580</v>
      </c>
    </row>
    <row r="16" spans="1:15" ht="13.5" customHeight="1" x14ac:dyDescent="0.2">
      <c r="A16" s="348" t="s">
        <v>554</v>
      </c>
      <c r="B16" s="414">
        <v>47.224826835243945</v>
      </c>
      <c r="C16" s="414">
        <v>62.178919397697072</v>
      </c>
      <c r="D16" s="414">
        <v>57.432532074915201</v>
      </c>
      <c r="E16" s="414">
        <v>51.826484018264843</v>
      </c>
      <c r="F16" s="414">
        <v>49.574187357562671</v>
      </c>
      <c r="G16" s="414">
        <v>42.351598173515981</v>
      </c>
      <c r="H16" s="414">
        <v>25.521023765996343</v>
      </c>
      <c r="I16" s="414">
        <v>38.7994831434277</v>
      </c>
      <c r="J16" s="414">
        <v>48.387096774193552</v>
      </c>
      <c r="K16" s="414">
        <v>56.931940943464163</v>
      </c>
      <c r="L16" s="414">
        <v>41.897233201581031</v>
      </c>
      <c r="M16" s="9" t="s">
        <v>581</v>
      </c>
    </row>
    <row r="17" spans="1:13" ht="13.5" customHeight="1" x14ac:dyDescent="0.2">
      <c r="A17" s="348" t="s">
        <v>555</v>
      </c>
      <c r="B17" s="414">
        <v>54.86702814355796</v>
      </c>
      <c r="C17" s="414">
        <v>59.401709401709404</v>
      </c>
      <c r="D17" s="414">
        <v>52.017937219730939</v>
      </c>
      <c r="E17" s="414">
        <v>61.94968553459119</v>
      </c>
      <c r="F17" s="414">
        <v>58.943089430894311</v>
      </c>
      <c r="G17" s="414">
        <v>59.228971962616825</v>
      </c>
      <c r="H17" s="414">
        <v>21.875</v>
      </c>
      <c r="I17" s="414">
        <v>33.082706766917291</v>
      </c>
      <c r="J17" s="414">
        <v>54.861111111111114</v>
      </c>
      <c r="K17" s="414">
        <v>66.824085005903186</v>
      </c>
      <c r="L17" s="414">
        <v>38.82352941176471</v>
      </c>
      <c r="M17" s="21" t="s">
        <v>608</v>
      </c>
    </row>
    <row r="18" spans="1:13" ht="13.5" customHeight="1" x14ac:dyDescent="0.2">
      <c r="A18" s="348" t="s">
        <v>556</v>
      </c>
      <c r="B18" s="414">
        <v>53.446530979422015</v>
      </c>
      <c r="C18" s="414">
        <v>71.962616822429908</v>
      </c>
      <c r="D18" s="414">
        <v>57.334525939177105</v>
      </c>
      <c r="E18" s="414">
        <v>63.493530499075788</v>
      </c>
      <c r="F18" s="414">
        <v>55.439642324888226</v>
      </c>
      <c r="G18" s="414">
        <v>48.337349397590366</v>
      </c>
      <c r="H18" s="414">
        <v>33.059548254620125</v>
      </c>
      <c r="I18" s="414">
        <v>34.549689440993788</v>
      </c>
      <c r="J18" s="414">
        <v>58.235294117647065</v>
      </c>
      <c r="K18" s="414">
        <v>65.789473684210535</v>
      </c>
      <c r="L18" s="414">
        <v>50</v>
      </c>
      <c r="M18" s="21" t="s">
        <v>582</v>
      </c>
    </row>
    <row r="19" spans="1:13" ht="13.5" customHeight="1" x14ac:dyDescent="0.2">
      <c r="A19" s="348" t="s">
        <v>557</v>
      </c>
      <c r="B19" s="414">
        <v>48.679161513335231</v>
      </c>
      <c r="C19" s="414">
        <v>73.580246913580254</v>
      </c>
      <c r="D19" s="414">
        <v>56.565028002489115</v>
      </c>
      <c r="E19" s="414">
        <v>53.771597134428994</v>
      </c>
      <c r="F19" s="414">
        <v>50.904307793488982</v>
      </c>
      <c r="G19" s="414">
        <v>47.854077253218883</v>
      </c>
      <c r="H19" s="414">
        <v>24.773413897280967</v>
      </c>
      <c r="I19" s="414">
        <v>34.089651355838406</v>
      </c>
      <c r="J19" s="414">
        <v>55.125448028673837</v>
      </c>
      <c r="K19" s="414">
        <v>63.828797394742963</v>
      </c>
      <c r="L19" s="414">
        <v>26.666666666666668</v>
      </c>
      <c r="M19" s="9" t="s">
        <v>583</v>
      </c>
    </row>
    <row r="20" spans="1:13" ht="13.5" customHeight="1" x14ac:dyDescent="0.2">
      <c r="A20" s="348" t="s">
        <v>558</v>
      </c>
      <c r="B20" s="414">
        <v>58.730158730158735</v>
      </c>
      <c r="C20" s="414">
        <v>76.995305164319248</v>
      </c>
      <c r="D20" s="414">
        <v>58.796296296296291</v>
      </c>
      <c r="E20" s="414">
        <v>70.792079207920793</v>
      </c>
      <c r="F20" s="414">
        <v>56.916996047430835</v>
      </c>
      <c r="G20" s="414">
        <v>63.492063492063487</v>
      </c>
      <c r="H20" s="414">
        <v>43.243243243243242</v>
      </c>
      <c r="I20" s="414">
        <v>31.439393939393938</v>
      </c>
      <c r="J20" s="414">
        <v>60</v>
      </c>
      <c r="K20" s="414">
        <v>72.180451127819538</v>
      </c>
      <c r="L20" s="414">
        <v>16.666666666666664</v>
      </c>
      <c r="M20" s="9" t="s">
        <v>584</v>
      </c>
    </row>
    <row r="21" spans="1:13" ht="13.5" customHeight="1" x14ac:dyDescent="0.2">
      <c r="A21" s="348" t="s">
        <v>559</v>
      </c>
      <c r="B21" s="414">
        <v>55.742501828822242</v>
      </c>
      <c r="C21" s="414">
        <v>77.192982456140342</v>
      </c>
      <c r="D21" s="414">
        <v>61.031518624641834</v>
      </c>
      <c r="E21" s="414">
        <v>66.770186335403722</v>
      </c>
      <c r="F21" s="414">
        <v>61.51315789473685</v>
      </c>
      <c r="G21" s="414">
        <v>53.770491803278688</v>
      </c>
      <c r="H21" s="414">
        <v>34</v>
      </c>
      <c r="I21" s="414">
        <v>32.75529865125241</v>
      </c>
      <c r="J21" s="414">
        <v>58.59375</v>
      </c>
      <c r="K21" s="414">
        <v>68.34319526627219</v>
      </c>
      <c r="L21" s="266" t="s">
        <v>117</v>
      </c>
      <c r="M21" s="9" t="s">
        <v>585</v>
      </c>
    </row>
    <row r="22" spans="1:13" ht="13.5" customHeight="1" x14ac:dyDescent="0.2">
      <c r="A22" s="348" t="s">
        <v>560</v>
      </c>
      <c r="B22" s="414">
        <v>55.214424951267063</v>
      </c>
      <c r="C22" s="414">
        <v>79.166666666666657</v>
      </c>
      <c r="D22" s="414">
        <v>72.636815920398007</v>
      </c>
      <c r="E22" s="414">
        <v>71.541501976284579</v>
      </c>
      <c r="F22" s="414">
        <v>50.930232558139529</v>
      </c>
      <c r="G22" s="414">
        <v>51.811594202898547</v>
      </c>
      <c r="H22" s="414">
        <v>40.769230769230766</v>
      </c>
      <c r="I22" s="414">
        <v>34.860050890585242</v>
      </c>
      <c r="J22" s="414">
        <v>71.15384615384616</v>
      </c>
      <c r="K22" s="414">
        <v>69.948186528497416</v>
      </c>
      <c r="L22" s="414">
        <v>48.07692307692308</v>
      </c>
      <c r="M22" s="9" t="s">
        <v>586</v>
      </c>
    </row>
    <row r="23" spans="1:13" ht="13.5" customHeight="1" x14ac:dyDescent="0.2">
      <c r="A23" s="348" t="s">
        <v>561</v>
      </c>
      <c r="B23" s="414">
        <v>42.98440979955457</v>
      </c>
      <c r="C23" s="414">
        <v>73.68421052631578</v>
      </c>
      <c r="D23" s="414">
        <v>50</v>
      </c>
      <c r="E23" s="414">
        <v>57.664233576642332</v>
      </c>
      <c r="F23" s="414">
        <v>55.000000000000007</v>
      </c>
      <c r="G23" s="414">
        <v>49.193548387096776</v>
      </c>
      <c r="H23" s="414">
        <v>20.23121387283237</v>
      </c>
      <c r="I23" s="414">
        <v>23.200000000000003</v>
      </c>
      <c r="J23" s="266" t="s">
        <v>117</v>
      </c>
      <c r="K23" s="266" t="s">
        <v>117</v>
      </c>
      <c r="L23" s="266" t="s">
        <v>117</v>
      </c>
      <c r="M23" s="9" t="s">
        <v>587</v>
      </c>
    </row>
    <row r="24" spans="1:13" ht="13.5" customHeight="1" x14ac:dyDescent="0.2">
      <c r="A24" s="348" t="s">
        <v>562</v>
      </c>
      <c r="B24" s="414">
        <v>48.427873380072235</v>
      </c>
      <c r="C24" s="414">
        <v>73.543689320388353</v>
      </c>
      <c r="D24" s="414">
        <v>51.447527141133897</v>
      </c>
      <c r="E24" s="414">
        <v>51.637630662020904</v>
      </c>
      <c r="F24" s="414">
        <v>52.695652173913047</v>
      </c>
      <c r="G24" s="414">
        <v>45.690672963400239</v>
      </c>
      <c r="H24" s="414">
        <v>19.660194174757279</v>
      </c>
      <c r="I24" s="414">
        <v>31.941309255079009</v>
      </c>
      <c r="J24" s="414">
        <v>52.083333333333336</v>
      </c>
      <c r="K24" s="414">
        <v>58.043758043758039</v>
      </c>
      <c r="L24" s="414">
        <v>29.455445544554454</v>
      </c>
      <c r="M24" s="9" t="s">
        <v>588</v>
      </c>
    </row>
    <row r="25" spans="1:13" ht="13.5" customHeight="1" x14ac:dyDescent="0.2">
      <c r="A25" s="348" t="s">
        <v>563</v>
      </c>
      <c r="B25" s="414">
        <v>48.706896551724135</v>
      </c>
      <c r="C25" s="414">
        <v>53.333333333333336</v>
      </c>
      <c r="D25" s="414">
        <v>53.846153846153847</v>
      </c>
      <c r="E25" s="414">
        <v>54.54545454545454</v>
      </c>
      <c r="F25" s="414">
        <v>22.222222222222221</v>
      </c>
      <c r="G25" s="414">
        <v>50</v>
      </c>
      <c r="H25" s="414">
        <v>0</v>
      </c>
      <c r="I25" s="414">
        <v>25</v>
      </c>
      <c r="J25" s="266" t="s">
        <v>117</v>
      </c>
      <c r="K25" s="414">
        <v>70</v>
      </c>
      <c r="L25" s="414">
        <v>50</v>
      </c>
      <c r="M25" s="9" t="s">
        <v>563</v>
      </c>
    </row>
    <row r="26" spans="1:13" ht="13.5" customHeight="1" x14ac:dyDescent="0.2">
      <c r="A26" s="348" t="s">
        <v>564</v>
      </c>
      <c r="B26" s="414">
        <v>46.433925308297496</v>
      </c>
      <c r="C26" s="414">
        <v>67.194674012855828</v>
      </c>
      <c r="D26" s="414">
        <v>57.062460029844388</v>
      </c>
      <c r="E26" s="414">
        <v>54.668428826867768</v>
      </c>
      <c r="F26" s="414">
        <v>42.303016268164185</v>
      </c>
      <c r="G26" s="414">
        <v>41.439549424848451</v>
      </c>
      <c r="H26" s="414">
        <v>18.281485542003566</v>
      </c>
      <c r="I26" s="414">
        <v>22.118106020041306</v>
      </c>
      <c r="J26" s="414">
        <v>63.391510450333975</v>
      </c>
      <c r="K26" s="414">
        <v>60.307340977211098</v>
      </c>
      <c r="L26" s="414">
        <v>44.870565675934806</v>
      </c>
      <c r="M26" s="9" t="s">
        <v>589</v>
      </c>
    </row>
    <row r="27" spans="1:13" ht="12.75" customHeight="1" x14ac:dyDescent="0.2">
      <c r="A27" s="348" t="s">
        <v>565</v>
      </c>
      <c r="B27" s="414">
        <v>48.437595175732476</v>
      </c>
      <c r="C27" s="414">
        <v>81.15183246073299</v>
      </c>
      <c r="D27" s="414">
        <v>55.460122699386503</v>
      </c>
      <c r="E27" s="414">
        <v>63.713405238828969</v>
      </c>
      <c r="F27" s="414">
        <v>49.084668192219674</v>
      </c>
      <c r="G27" s="414">
        <v>35.537818320030404</v>
      </c>
      <c r="H27" s="414">
        <v>15.723270440251572</v>
      </c>
      <c r="I27" s="414">
        <v>27.549111318989709</v>
      </c>
      <c r="J27" s="414">
        <v>53.36481700118064</v>
      </c>
      <c r="K27" s="414">
        <v>61.275626423690213</v>
      </c>
      <c r="L27" s="266" t="s">
        <v>117</v>
      </c>
      <c r="M27" s="9" t="s">
        <v>590</v>
      </c>
    </row>
    <row r="28" spans="1:13" ht="13.5" customHeight="1" x14ac:dyDescent="0.2">
      <c r="A28" s="348" t="s">
        <v>566</v>
      </c>
      <c r="B28" s="414">
        <v>54.649159289406455</v>
      </c>
      <c r="C28" s="414">
        <v>70.068027210884352</v>
      </c>
      <c r="D28" s="414">
        <v>55.573649148778678</v>
      </c>
      <c r="E28" s="414">
        <v>59.02265902265902</v>
      </c>
      <c r="F28" s="414">
        <v>54.478203434610307</v>
      </c>
      <c r="G28" s="414">
        <v>56.404458084315948</v>
      </c>
      <c r="H28" s="414">
        <v>17.977528089887642</v>
      </c>
      <c r="I28" s="414">
        <v>38.201813621454754</v>
      </c>
      <c r="J28" s="414">
        <v>61.803444782168185</v>
      </c>
      <c r="K28" s="414">
        <v>68.675820339771931</v>
      </c>
      <c r="L28" s="414">
        <v>46.911764705882355</v>
      </c>
      <c r="M28" s="9" t="s">
        <v>591</v>
      </c>
    </row>
    <row r="29" spans="1:13" ht="13.5" customHeight="1" x14ac:dyDescent="0.2">
      <c r="A29" s="348" t="s">
        <v>567</v>
      </c>
      <c r="B29" s="414">
        <v>52.226233453670275</v>
      </c>
      <c r="C29" s="414">
        <v>72.172102706453856</v>
      </c>
      <c r="D29" s="414">
        <v>51.002227171492208</v>
      </c>
      <c r="E29" s="414">
        <v>55.880579010856458</v>
      </c>
      <c r="F29" s="414">
        <v>41.267787839586028</v>
      </c>
      <c r="G29" s="414">
        <v>53.86416861826698</v>
      </c>
      <c r="H29" s="414">
        <v>20.355731225296442</v>
      </c>
      <c r="I29" s="414">
        <v>40.287032291132753</v>
      </c>
      <c r="J29" s="414">
        <v>60.056657223796037</v>
      </c>
      <c r="K29" s="414">
        <v>69.082840236686394</v>
      </c>
      <c r="L29" s="414">
        <v>49.118942731277535</v>
      </c>
      <c r="M29" s="9" t="s">
        <v>592</v>
      </c>
    </row>
    <row r="30" spans="1:13" ht="13.5" customHeight="1" x14ac:dyDescent="0.2">
      <c r="A30" s="348" t="s">
        <v>568</v>
      </c>
      <c r="B30" s="414">
        <v>45.308226383336844</v>
      </c>
      <c r="C30" s="414">
        <v>73.91304347826086</v>
      </c>
      <c r="D30" s="414">
        <v>56.690259521402083</v>
      </c>
      <c r="E30" s="414">
        <v>57.133333333333333</v>
      </c>
      <c r="F30" s="414">
        <v>47.930354796320628</v>
      </c>
      <c r="G30" s="414">
        <v>38.708473310936917</v>
      </c>
      <c r="H30" s="414">
        <v>19.857433808553971</v>
      </c>
      <c r="I30" s="414">
        <v>27.205463858850315</v>
      </c>
      <c r="J30" s="414">
        <v>58.95372233400402</v>
      </c>
      <c r="K30" s="414">
        <v>53.203803224472921</v>
      </c>
      <c r="L30" s="414">
        <v>39.75903614457831</v>
      </c>
      <c r="M30" s="9" t="s">
        <v>593</v>
      </c>
    </row>
    <row r="31" spans="1:13" ht="13.5" customHeight="1" x14ac:dyDescent="0.2">
      <c r="A31" s="348" t="s">
        <v>569</v>
      </c>
      <c r="B31" s="414">
        <v>51.010192937750276</v>
      </c>
      <c r="C31" s="414">
        <v>69.172932330827066</v>
      </c>
      <c r="D31" s="414">
        <v>54.962845010615716</v>
      </c>
      <c r="E31" s="414">
        <v>61.234991423670671</v>
      </c>
      <c r="F31" s="414">
        <v>57.442837144190385</v>
      </c>
      <c r="G31" s="414">
        <v>57.991202346041057</v>
      </c>
      <c r="H31" s="414">
        <v>34.841628959276015</v>
      </c>
      <c r="I31" s="414">
        <v>36.071309563478842</v>
      </c>
      <c r="J31" s="414">
        <v>53.898635477582843</v>
      </c>
      <c r="K31" s="414">
        <v>63.649155722326455</v>
      </c>
      <c r="L31" s="414">
        <v>27.22298221614227</v>
      </c>
      <c r="M31" s="9" t="s">
        <v>594</v>
      </c>
    </row>
    <row r="32" spans="1:13" ht="13.5" customHeight="1" x14ac:dyDescent="0.2">
      <c r="A32" s="348" t="s">
        <v>570</v>
      </c>
      <c r="B32" s="414">
        <v>47.919273590656786</v>
      </c>
      <c r="C32" s="414">
        <v>68.371546149323919</v>
      </c>
      <c r="D32" s="414">
        <v>53.964300539643006</v>
      </c>
      <c r="E32" s="414">
        <v>52.857756768371289</v>
      </c>
      <c r="F32" s="414">
        <v>50.197472353870452</v>
      </c>
      <c r="G32" s="414">
        <v>45.796064400715565</v>
      </c>
      <c r="H32" s="414">
        <v>28.205128205128204</v>
      </c>
      <c r="I32" s="414">
        <v>33.470072720492261</v>
      </c>
      <c r="J32" s="414">
        <v>52.049180327868847</v>
      </c>
      <c r="K32" s="414">
        <v>50.700546188553787</v>
      </c>
      <c r="L32" s="414">
        <v>47.526881720430111</v>
      </c>
      <c r="M32" s="9" t="s">
        <v>595</v>
      </c>
    </row>
    <row r="33" spans="1:16" ht="13.5" customHeight="1" x14ac:dyDescent="0.2">
      <c r="A33" s="348" t="s">
        <v>571</v>
      </c>
      <c r="B33" s="414">
        <v>47.970926711084196</v>
      </c>
      <c r="C33" s="414">
        <v>64.948453608247419</v>
      </c>
      <c r="D33" s="414">
        <v>50.793650793650791</v>
      </c>
      <c r="E33" s="414">
        <v>53.024193548387103</v>
      </c>
      <c r="F33" s="414">
        <v>42.74285714285714</v>
      </c>
      <c r="G33" s="414">
        <v>58.585858585858588</v>
      </c>
      <c r="H33" s="414">
        <v>18.137254901960784</v>
      </c>
      <c r="I33" s="414">
        <v>29.657089898053751</v>
      </c>
      <c r="J33" s="414">
        <v>57.399103139013455</v>
      </c>
      <c r="K33" s="414">
        <v>57.319078947368418</v>
      </c>
      <c r="L33" s="414">
        <v>33.974358974358978</v>
      </c>
      <c r="M33" s="9" t="s">
        <v>596</v>
      </c>
    </row>
    <row r="34" spans="1:16" ht="13.5" customHeight="1" x14ac:dyDescent="0.2">
      <c r="A34" s="348" t="s">
        <v>572</v>
      </c>
      <c r="B34" s="414">
        <v>54.143980641258317</v>
      </c>
      <c r="C34" s="414">
        <v>79.354838709677423</v>
      </c>
      <c r="D34" s="414">
        <v>63.071895424836597</v>
      </c>
      <c r="E34" s="414">
        <v>58.536585365853654</v>
      </c>
      <c r="F34" s="414">
        <v>50.613496932515332</v>
      </c>
      <c r="G34" s="414">
        <v>51.008064516129039</v>
      </c>
      <c r="H34" s="414">
        <v>22.222222222222221</v>
      </c>
      <c r="I34" s="414">
        <v>36.096718480138165</v>
      </c>
      <c r="J34" s="414">
        <v>76.923076923076934</v>
      </c>
      <c r="K34" s="414">
        <v>64.254703328509407</v>
      </c>
      <c r="L34" s="414">
        <v>50.485436893203882</v>
      </c>
      <c r="M34" s="9" t="s">
        <v>597</v>
      </c>
    </row>
    <row r="35" spans="1:16" ht="13.5" customHeight="1" x14ac:dyDescent="0.2">
      <c r="A35" s="348" t="s">
        <v>573</v>
      </c>
      <c r="B35" s="414">
        <v>50.007015120282325</v>
      </c>
      <c r="C35" s="414">
        <v>60.691520185435579</v>
      </c>
      <c r="D35" s="414">
        <v>53.308978502177887</v>
      </c>
      <c r="E35" s="414">
        <v>54.573850959393134</v>
      </c>
      <c r="F35" s="414">
        <v>42.361849096705633</v>
      </c>
      <c r="G35" s="414">
        <v>49.379278338554357</v>
      </c>
      <c r="H35" s="414">
        <v>21.560283687943262</v>
      </c>
      <c r="I35" s="414">
        <v>31.101329044273257</v>
      </c>
      <c r="J35" s="414">
        <v>49.25181701581873</v>
      </c>
      <c r="K35" s="414">
        <v>62.107219608526457</v>
      </c>
      <c r="L35" s="414">
        <v>38.129032258064512</v>
      </c>
      <c r="M35" s="9" t="s">
        <v>598</v>
      </c>
      <c r="P35" s="506"/>
    </row>
    <row r="36" spans="1:16" ht="13.5" customHeight="1" x14ac:dyDescent="0.2">
      <c r="A36" s="348" t="s">
        <v>574</v>
      </c>
      <c r="B36" s="414">
        <v>49.235181644359464</v>
      </c>
      <c r="C36" s="414">
        <v>69.044006069802734</v>
      </c>
      <c r="D36" s="414">
        <v>55.916892502258349</v>
      </c>
      <c r="E36" s="414">
        <v>53.724928366762178</v>
      </c>
      <c r="F36" s="414">
        <v>52.692867540029113</v>
      </c>
      <c r="G36" s="414">
        <v>41.394753678822774</v>
      </c>
      <c r="H36" s="414">
        <v>28.75816993464052</v>
      </c>
      <c r="I36" s="414">
        <v>34.072978303747533</v>
      </c>
      <c r="J36" s="414">
        <v>57.807308970099669</v>
      </c>
      <c r="K36" s="414">
        <v>60.639777468706534</v>
      </c>
      <c r="L36" s="414">
        <v>41.666666666666671</v>
      </c>
      <c r="M36" s="9" t="s">
        <v>599</v>
      </c>
      <c r="P36" s="506"/>
    </row>
    <row r="37" spans="1:16" ht="6" customHeight="1" x14ac:dyDescent="0.2"/>
    <row r="38" spans="1:16" ht="21.75" customHeight="1" x14ac:dyDescent="0.2">
      <c r="A38" s="679" t="s">
        <v>1287</v>
      </c>
      <c r="B38" s="679"/>
      <c r="C38" s="679"/>
      <c r="D38" s="679"/>
      <c r="E38" s="679"/>
      <c r="F38" s="679"/>
      <c r="G38" s="679"/>
      <c r="H38" s="680" t="s">
        <v>1299</v>
      </c>
      <c r="I38" s="680"/>
      <c r="J38" s="680"/>
      <c r="K38" s="680"/>
      <c r="L38" s="680"/>
      <c r="M38" s="680"/>
    </row>
  </sheetData>
  <mergeCells count="8">
    <mergeCell ref="A38:G38"/>
    <mergeCell ref="H38:M38"/>
    <mergeCell ref="A3:M3"/>
    <mergeCell ref="A4:M4"/>
    <mergeCell ref="A7:A8"/>
    <mergeCell ref="B7:B8"/>
    <mergeCell ref="C7:L7"/>
    <mergeCell ref="M7:M8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zoomScaleNormal="100" workbookViewId="0">
      <selection activeCell="J9" sqref="J9"/>
    </sheetView>
  </sheetViews>
  <sheetFormatPr defaultColWidth="9.140625" defaultRowHeight="12.75" x14ac:dyDescent="0.2"/>
  <cols>
    <col min="1" max="1" width="13.7109375" style="2" customWidth="1"/>
    <col min="2" max="7" width="9.7109375" style="2" customWidth="1"/>
    <col min="8" max="8" width="13.7109375" style="2" customWidth="1"/>
    <col min="9" max="10" width="9.140625" style="2"/>
    <col min="11" max="11" width="11.7109375" style="71" customWidth="1"/>
    <col min="12" max="12" width="10.140625" style="71" customWidth="1"/>
    <col min="13" max="13" width="13.85546875" style="71" customWidth="1"/>
    <col min="14" max="16384" width="9.140625" style="2"/>
  </cols>
  <sheetData>
    <row r="1" spans="1:16" ht="15" customHeight="1" x14ac:dyDescent="0.2">
      <c r="A1" s="1" t="s">
        <v>6</v>
      </c>
      <c r="B1" s="87"/>
      <c r="H1" s="3" t="s">
        <v>0</v>
      </c>
      <c r="J1" s="567" t="s">
        <v>910</v>
      </c>
      <c r="K1" s="368"/>
      <c r="L1" s="89"/>
      <c r="M1" s="369"/>
      <c r="N1" s="89"/>
      <c r="O1" s="89"/>
      <c r="P1" s="89"/>
    </row>
    <row r="2" spans="1:16" ht="9" customHeight="1" x14ac:dyDescent="0.2">
      <c r="H2" s="3"/>
      <c r="K2" s="89"/>
      <c r="L2" s="89"/>
      <c r="M2" s="369"/>
      <c r="N2" s="89"/>
      <c r="O2" s="89"/>
      <c r="P2" s="89"/>
    </row>
    <row r="3" spans="1:16" ht="15" customHeight="1" x14ac:dyDescent="0.2">
      <c r="A3" s="1" t="s">
        <v>488</v>
      </c>
      <c r="K3" s="368"/>
      <c r="L3" s="89"/>
      <c r="M3" s="89"/>
      <c r="N3" s="89"/>
      <c r="O3" s="89"/>
      <c r="P3" s="89"/>
    </row>
    <row r="4" spans="1:16" ht="15" customHeight="1" x14ac:dyDescent="0.2">
      <c r="A4" s="238" t="s">
        <v>792</v>
      </c>
      <c r="B4" s="12"/>
      <c r="K4" s="374"/>
      <c r="L4" s="89"/>
      <c r="M4" s="89"/>
      <c r="N4" s="89"/>
      <c r="O4" s="89"/>
      <c r="P4" s="89"/>
    </row>
    <row r="5" spans="1:16" ht="15" customHeight="1" x14ac:dyDescent="0.2">
      <c r="A5" s="5" t="s">
        <v>975</v>
      </c>
      <c r="H5" s="6" t="s">
        <v>976</v>
      </c>
      <c r="K5" s="371"/>
      <c r="L5" s="89"/>
      <c r="M5" s="6"/>
      <c r="N5" s="89"/>
      <c r="O5" s="89"/>
      <c r="P5" s="89"/>
    </row>
    <row r="6" spans="1:16" ht="15" customHeight="1" thickBot="1" x14ac:dyDescent="0.25">
      <c r="A6" s="5" t="s">
        <v>798</v>
      </c>
      <c r="H6" s="6" t="s">
        <v>799</v>
      </c>
      <c r="K6" s="371"/>
      <c r="L6" s="89"/>
      <c r="M6" s="6"/>
      <c r="N6" s="89"/>
      <c r="O6" s="89"/>
      <c r="P6" s="89"/>
    </row>
    <row r="7" spans="1:16" ht="15" customHeight="1" x14ac:dyDescent="0.2">
      <c r="A7" s="593" t="s">
        <v>462</v>
      </c>
      <c r="B7" s="590" t="s">
        <v>474</v>
      </c>
      <c r="C7" s="579"/>
      <c r="D7" s="579"/>
      <c r="E7" s="579"/>
      <c r="F7" s="579"/>
      <c r="G7" s="580"/>
      <c r="H7" s="581" t="s">
        <v>463</v>
      </c>
      <c r="K7" s="316"/>
      <c r="L7" s="307"/>
      <c r="M7" s="275"/>
      <c r="N7" s="89"/>
      <c r="O7" s="89"/>
      <c r="P7" s="89"/>
    </row>
    <row r="8" spans="1:16" ht="15" customHeight="1" thickBot="1" x14ac:dyDescent="0.25">
      <c r="A8" s="577"/>
      <c r="B8" s="17" t="s">
        <v>10</v>
      </c>
      <c r="C8" s="17" t="s">
        <v>9</v>
      </c>
      <c r="D8" s="17" t="s">
        <v>11</v>
      </c>
      <c r="E8" s="17" t="s">
        <v>50</v>
      </c>
      <c r="F8" s="295" t="s">
        <v>12</v>
      </c>
      <c r="G8" s="303" t="s">
        <v>993</v>
      </c>
      <c r="H8" s="582"/>
      <c r="K8" s="316"/>
      <c r="L8" s="318"/>
      <c r="M8" s="275"/>
      <c r="N8" s="89"/>
      <c r="O8" s="89"/>
      <c r="P8" s="89"/>
    </row>
    <row r="9" spans="1:16" x14ac:dyDescent="0.2">
      <c r="A9" s="16" t="s">
        <v>8</v>
      </c>
      <c r="B9" s="49">
        <v>960034</v>
      </c>
      <c r="C9" s="50">
        <v>830908</v>
      </c>
      <c r="D9" s="50">
        <v>921054</v>
      </c>
      <c r="E9" s="50">
        <v>995257</v>
      </c>
      <c r="F9" s="50">
        <v>1004469</v>
      </c>
      <c r="G9" s="50">
        <v>1006455</v>
      </c>
      <c r="H9" s="240" t="s">
        <v>183</v>
      </c>
      <c r="I9" s="87"/>
      <c r="J9" s="87"/>
      <c r="K9" s="145"/>
      <c r="L9" s="147"/>
      <c r="M9" s="375"/>
      <c r="N9" s="89"/>
      <c r="O9" s="89"/>
      <c r="P9" s="89"/>
    </row>
    <row r="10" spans="1:16" ht="12" customHeight="1" x14ac:dyDescent="0.2">
      <c r="A10" s="8" t="s">
        <v>1</v>
      </c>
      <c r="B10" s="27">
        <v>466393</v>
      </c>
      <c r="C10" s="27">
        <v>403781</v>
      </c>
      <c r="D10" s="27">
        <v>449235</v>
      </c>
      <c r="E10" s="27">
        <v>485627</v>
      </c>
      <c r="F10" s="27">
        <v>490108</v>
      </c>
      <c r="G10" s="27">
        <v>491324</v>
      </c>
      <c r="H10" s="9" t="s">
        <v>464</v>
      </c>
      <c r="I10" s="87"/>
      <c r="J10" s="87"/>
      <c r="K10" s="45"/>
      <c r="L10" s="248"/>
      <c r="M10" s="21"/>
      <c r="N10" s="89"/>
      <c r="O10" s="89"/>
      <c r="P10" s="89"/>
    </row>
    <row r="11" spans="1:16" ht="12" customHeight="1" x14ac:dyDescent="0.2">
      <c r="A11" s="8" t="s">
        <v>2</v>
      </c>
      <c r="B11" s="27">
        <v>493641</v>
      </c>
      <c r="C11" s="27">
        <v>427127</v>
      </c>
      <c r="D11" s="27">
        <v>471819</v>
      </c>
      <c r="E11" s="27">
        <v>509630</v>
      </c>
      <c r="F11" s="27">
        <v>514361</v>
      </c>
      <c r="G11" s="27">
        <v>515131</v>
      </c>
      <c r="H11" s="86" t="s">
        <v>465</v>
      </c>
      <c r="I11" s="87"/>
      <c r="J11" s="87"/>
      <c r="K11" s="45"/>
      <c r="L11" s="248"/>
      <c r="M11" s="322"/>
      <c r="N11" s="89"/>
      <c r="O11" s="89"/>
      <c r="P11" s="89"/>
    </row>
    <row r="12" spans="1:16" ht="12" customHeight="1" x14ac:dyDescent="0.2">
      <c r="A12" s="8" t="s">
        <v>133</v>
      </c>
      <c r="B12" s="46">
        <f>B10/B9</f>
        <v>0.48580883593706059</v>
      </c>
      <c r="C12" s="46">
        <f t="shared" ref="C12:G12" si="0">C10/C9</f>
        <v>0.4859515132842625</v>
      </c>
      <c r="D12" s="46">
        <f t="shared" si="0"/>
        <v>0.48774013250037457</v>
      </c>
      <c r="E12" s="46">
        <f t="shared" si="0"/>
        <v>0.48794130561252019</v>
      </c>
      <c r="F12" s="46">
        <f t="shared" si="0"/>
        <v>0.4879274522160465</v>
      </c>
      <c r="G12" s="46">
        <f t="shared" si="0"/>
        <v>0.48817284429010738</v>
      </c>
      <c r="H12" s="9" t="s">
        <v>466</v>
      </c>
      <c r="I12" s="87"/>
      <c r="J12" s="87"/>
      <c r="K12" s="45"/>
      <c r="L12" s="48"/>
      <c r="M12" s="21"/>
      <c r="N12" s="89"/>
      <c r="O12" s="89"/>
      <c r="P12" s="89"/>
    </row>
    <row r="13" spans="1:16" ht="24" customHeight="1" x14ac:dyDescent="0.2">
      <c r="B13" s="585" t="s">
        <v>921</v>
      </c>
      <c r="C13" s="586"/>
      <c r="D13" s="586"/>
      <c r="E13" s="586"/>
      <c r="F13" s="586"/>
      <c r="G13" s="594"/>
      <c r="H13" s="51"/>
      <c r="K13" s="89"/>
      <c r="L13" s="309"/>
      <c r="M13" s="376"/>
      <c r="N13" s="89"/>
      <c r="O13" s="89"/>
      <c r="P13" s="89"/>
    </row>
    <row r="14" spans="1:16" x14ac:dyDescent="0.2">
      <c r="A14" s="13" t="s">
        <v>8</v>
      </c>
      <c r="B14" s="43">
        <v>473269</v>
      </c>
      <c r="C14" s="43">
        <v>465380</v>
      </c>
      <c r="D14" s="43">
        <v>551428</v>
      </c>
      <c r="E14" s="43">
        <v>563346</v>
      </c>
      <c r="F14" s="43">
        <v>555089</v>
      </c>
      <c r="G14" s="496">
        <v>545711</v>
      </c>
      <c r="H14" s="70" t="s">
        <v>183</v>
      </c>
      <c r="I14" s="87"/>
      <c r="J14" s="23"/>
      <c r="K14" s="377"/>
      <c r="L14" s="147"/>
      <c r="M14" s="300"/>
      <c r="N14" s="89"/>
      <c r="O14" s="89"/>
      <c r="P14" s="89"/>
    </row>
    <row r="15" spans="1:16" ht="12" customHeight="1" x14ac:dyDescent="0.2">
      <c r="A15" s="10" t="s">
        <v>1</v>
      </c>
      <c r="B15" s="27">
        <v>229244</v>
      </c>
      <c r="C15" s="27">
        <v>225831</v>
      </c>
      <c r="D15" s="27">
        <v>269136</v>
      </c>
      <c r="E15" s="27">
        <v>274520</v>
      </c>
      <c r="F15" s="27">
        <v>270338</v>
      </c>
      <c r="G15" s="27">
        <v>265644</v>
      </c>
      <c r="H15" s="55" t="s">
        <v>464</v>
      </c>
      <c r="I15" s="87"/>
      <c r="J15" s="23"/>
      <c r="K15" s="19"/>
      <c r="L15" s="248"/>
      <c r="M15" s="56"/>
      <c r="N15" s="89"/>
      <c r="O15" s="89"/>
      <c r="P15" s="89"/>
    </row>
    <row r="16" spans="1:16" ht="12" customHeight="1" x14ac:dyDescent="0.2">
      <c r="A16" s="10" t="s">
        <v>2</v>
      </c>
      <c r="B16" s="27">
        <v>244025</v>
      </c>
      <c r="C16" s="27">
        <v>239549</v>
      </c>
      <c r="D16" s="27">
        <v>282292</v>
      </c>
      <c r="E16" s="27">
        <v>288826</v>
      </c>
      <c r="F16" s="27">
        <v>284751</v>
      </c>
      <c r="G16" s="27">
        <v>280067</v>
      </c>
      <c r="H16" s="167" t="s">
        <v>465</v>
      </c>
      <c r="I16" s="87"/>
      <c r="K16" s="19"/>
      <c r="L16" s="248"/>
      <c r="M16" s="378"/>
      <c r="N16" s="89"/>
      <c r="O16" s="89"/>
      <c r="P16" s="89"/>
    </row>
    <row r="17" spans="1:16" ht="12" customHeight="1" x14ac:dyDescent="0.2">
      <c r="A17" s="10" t="s">
        <v>133</v>
      </c>
      <c r="B17" s="46">
        <f>B15/B14</f>
        <v>0.4843841451690265</v>
      </c>
      <c r="C17" s="46">
        <f t="shared" ref="C17:G17" si="1">C15/C14</f>
        <v>0.48526150672568652</v>
      </c>
      <c r="D17" s="46">
        <f t="shared" si="1"/>
        <v>0.48807097209427158</v>
      </c>
      <c r="E17" s="46">
        <f t="shared" si="1"/>
        <v>0.48730265236639647</v>
      </c>
      <c r="F17" s="46">
        <f t="shared" si="1"/>
        <v>0.48701739721017712</v>
      </c>
      <c r="G17" s="46">
        <f t="shared" si="1"/>
        <v>0.48678512985811173</v>
      </c>
      <c r="H17" s="55" t="s">
        <v>466</v>
      </c>
      <c r="I17" s="87"/>
      <c r="J17" s="87"/>
      <c r="K17" s="19"/>
      <c r="L17" s="48"/>
      <c r="M17" s="56"/>
      <c r="N17" s="89"/>
      <c r="O17" s="89"/>
      <c r="P17" s="89"/>
    </row>
    <row r="18" spans="1:16" ht="24.75" customHeight="1" x14ac:dyDescent="0.2">
      <c r="B18" s="585" t="s">
        <v>922</v>
      </c>
      <c r="C18" s="586"/>
      <c r="D18" s="586"/>
      <c r="E18" s="586"/>
      <c r="F18" s="586"/>
      <c r="G18" s="587"/>
      <c r="H18" s="51"/>
      <c r="K18" s="89"/>
      <c r="L18" s="309"/>
      <c r="M18" s="376"/>
      <c r="N18" s="89"/>
      <c r="O18" s="89"/>
      <c r="P18" s="89"/>
    </row>
    <row r="19" spans="1:16" x14ac:dyDescent="0.2">
      <c r="A19" s="13" t="s">
        <v>8</v>
      </c>
      <c r="B19" s="43">
        <v>443306</v>
      </c>
      <c r="C19" s="43">
        <v>324106</v>
      </c>
      <c r="D19" s="43">
        <v>328823</v>
      </c>
      <c r="E19" s="43">
        <v>389600</v>
      </c>
      <c r="F19" s="43">
        <v>407259</v>
      </c>
      <c r="G19" s="496">
        <v>418860</v>
      </c>
      <c r="H19" s="70" t="s">
        <v>183</v>
      </c>
      <c r="I19" s="87"/>
      <c r="J19" s="87"/>
      <c r="K19" s="377"/>
      <c r="L19" s="147"/>
      <c r="M19" s="300"/>
      <c r="N19" s="89"/>
      <c r="O19" s="89"/>
      <c r="P19" s="89"/>
    </row>
    <row r="20" spans="1:16" ht="12" customHeight="1" x14ac:dyDescent="0.2">
      <c r="A20" s="10" t="s">
        <v>1</v>
      </c>
      <c r="B20" s="27">
        <v>212962</v>
      </c>
      <c r="C20" s="27">
        <v>155197</v>
      </c>
      <c r="D20" s="27">
        <v>158299</v>
      </c>
      <c r="E20" s="27">
        <v>188383</v>
      </c>
      <c r="F20" s="27">
        <v>197270</v>
      </c>
      <c r="G20" s="27">
        <v>203411</v>
      </c>
      <c r="H20" s="55" t="s">
        <v>464</v>
      </c>
      <c r="K20" s="19"/>
      <c r="L20" s="248"/>
      <c r="M20" s="56"/>
      <c r="N20" s="89"/>
      <c r="O20" s="89"/>
      <c r="P20" s="89"/>
    </row>
    <row r="21" spans="1:16" ht="12" customHeight="1" x14ac:dyDescent="0.2">
      <c r="A21" s="10" t="s">
        <v>2</v>
      </c>
      <c r="B21" s="27">
        <v>230344</v>
      </c>
      <c r="C21" s="27">
        <v>168909</v>
      </c>
      <c r="D21" s="27">
        <v>170524</v>
      </c>
      <c r="E21" s="27">
        <v>201217</v>
      </c>
      <c r="F21" s="27">
        <v>209989</v>
      </c>
      <c r="G21" s="27">
        <v>215449</v>
      </c>
      <c r="H21" s="167" t="s">
        <v>465</v>
      </c>
      <c r="K21" s="19"/>
      <c r="L21" s="248"/>
      <c r="M21" s="378"/>
      <c r="N21" s="89"/>
      <c r="O21" s="89"/>
      <c r="P21" s="89"/>
    </row>
    <row r="22" spans="1:16" ht="12" customHeight="1" x14ac:dyDescent="0.2">
      <c r="A22" s="10" t="s">
        <v>133</v>
      </c>
      <c r="B22" s="46">
        <f>B20/B19</f>
        <v>0.48039503187414562</v>
      </c>
      <c r="C22" s="46">
        <f t="shared" ref="C22:G22" si="2">C20/C19</f>
        <v>0.4788464267862983</v>
      </c>
      <c r="D22" s="46">
        <f t="shared" si="2"/>
        <v>0.4814109718602409</v>
      </c>
      <c r="E22" s="46">
        <f t="shared" si="2"/>
        <v>0.48352926078028746</v>
      </c>
      <c r="F22" s="46">
        <f t="shared" si="2"/>
        <v>0.48438462992837483</v>
      </c>
      <c r="G22" s="46">
        <f t="shared" si="2"/>
        <v>0.48563004345127248</v>
      </c>
      <c r="H22" s="55" t="s">
        <v>466</v>
      </c>
      <c r="I22" s="87"/>
      <c r="J22" s="87"/>
      <c r="K22" s="19"/>
      <c r="L22" s="48"/>
      <c r="M22" s="56"/>
      <c r="N22" s="89"/>
      <c r="O22" s="89"/>
      <c r="P22" s="89"/>
    </row>
    <row r="23" spans="1:16" ht="41.25" customHeight="1" x14ac:dyDescent="0.2">
      <c r="B23" s="585" t="s">
        <v>923</v>
      </c>
      <c r="C23" s="586"/>
      <c r="D23" s="586"/>
      <c r="E23" s="586"/>
      <c r="F23" s="586"/>
      <c r="G23" s="587"/>
      <c r="H23" s="51"/>
      <c r="K23" s="89"/>
      <c r="L23" s="309"/>
      <c r="M23" s="376"/>
      <c r="N23" s="89"/>
      <c r="O23" s="89"/>
      <c r="P23" s="89"/>
    </row>
    <row r="24" spans="1:16" x14ac:dyDescent="0.2">
      <c r="A24" s="13" t="s">
        <v>8</v>
      </c>
      <c r="B24" s="43">
        <v>43114.000000000007</v>
      </c>
      <c r="C24" s="43">
        <v>41152</v>
      </c>
      <c r="D24" s="43">
        <v>40495</v>
      </c>
      <c r="E24" s="43">
        <v>41997</v>
      </c>
      <c r="F24" s="43">
        <v>41798</v>
      </c>
      <c r="G24" s="496">
        <v>41566</v>
      </c>
      <c r="H24" s="70" t="s">
        <v>183</v>
      </c>
      <c r="I24" s="87"/>
      <c r="J24" s="87"/>
      <c r="K24" s="377"/>
      <c r="L24" s="147"/>
      <c r="M24" s="300"/>
      <c r="N24" s="89"/>
      <c r="O24" s="89"/>
      <c r="P24" s="89"/>
    </row>
    <row r="25" spans="1:16" ht="12" customHeight="1" x14ac:dyDescent="0.2">
      <c r="A25" s="10" t="s">
        <v>1</v>
      </c>
      <c r="B25" s="27">
        <v>23902</v>
      </c>
      <c r="C25" s="27">
        <v>22523</v>
      </c>
      <c r="D25" s="27">
        <v>21541</v>
      </c>
      <c r="E25" s="27">
        <v>22451</v>
      </c>
      <c r="F25" s="27">
        <v>22222</v>
      </c>
      <c r="G25" s="27">
        <v>21996</v>
      </c>
      <c r="H25" s="55" t="s">
        <v>464</v>
      </c>
      <c r="K25" s="19"/>
      <c r="L25" s="248"/>
      <c r="M25" s="56"/>
      <c r="N25" s="89"/>
      <c r="O25" s="89"/>
      <c r="P25" s="89"/>
    </row>
    <row r="26" spans="1:16" ht="12" customHeight="1" x14ac:dyDescent="0.2">
      <c r="A26" s="10" t="s">
        <v>2</v>
      </c>
      <c r="B26" s="27">
        <v>19212</v>
      </c>
      <c r="C26" s="27">
        <v>18629</v>
      </c>
      <c r="D26" s="27">
        <v>18954</v>
      </c>
      <c r="E26" s="27">
        <v>19546</v>
      </c>
      <c r="F26" s="27">
        <v>19576</v>
      </c>
      <c r="G26" s="27">
        <v>19570</v>
      </c>
      <c r="H26" s="167" t="s">
        <v>465</v>
      </c>
      <c r="K26" s="19"/>
      <c r="L26" s="248"/>
      <c r="M26" s="378"/>
      <c r="N26" s="89"/>
      <c r="O26" s="89"/>
      <c r="P26" s="89"/>
    </row>
    <row r="27" spans="1:16" ht="12" customHeight="1" x14ac:dyDescent="0.2">
      <c r="A27" s="10" t="s">
        <v>133</v>
      </c>
      <c r="B27" s="46">
        <f>B25/B24</f>
        <v>0.55439068516027268</v>
      </c>
      <c r="C27" s="46">
        <f t="shared" ref="C27:G27" si="3">C25/C24</f>
        <v>0.54731240279937787</v>
      </c>
      <c r="D27" s="46">
        <f t="shared" si="3"/>
        <v>0.53194221508828254</v>
      </c>
      <c r="E27" s="46">
        <f t="shared" si="3"/>
        <v>0.53458580374788678</v>
      </c>
      <c r="F27" s="46">
        <f t="shared" si="3"/>
        <v>0.53165223216421842</v>
      </c>
      <c r="G27" s="46">
        <f t="shared" si="3"/>
        <v>0.52918250493191554</v>
      </c>
      <c r="H27" s="55" t="s">
        <v>466</v>
      </c>
      <c r="I27" s="87"/>
      <c r="J27" s="87"/>
      <c r="K27" s="19"/>
      <c r="L27" s="48"/>
      <c r="M27" s="56"/>
      <c r="N27" s="89"/>
      <c r="O27" s="89"/>
      <c r="P27" s="89"/>
    </row>
    <row r="28" spans="1:16" ht="32.25" customHeight="1" x14ac:dyDescent="0.2">
      <c r="B28" s="585" t="s">
        <v>924</v>
      </c>
      <c r="C28" s="591"/>
      <c r="D28" s="591"/>
      <c r="E28" s="591"/>
      <c r="F28" s="591"/>
      <c r="G28" s="592"/>
      <c r="H28" s="51"/>
      <c r="K28" s="89"/>
      <c r="L28" s="318"/>
      <c r="M28" s="376"/>
      <c r="N28" s="89"/>
      <c r="O28" s="89"/>
      <c r="P28" s="89"/>
    </row>
    <row r="29" spans="1:16" x14ac:dyDescent="0.2">
      <c r="A29" s="13" t="s">
        <v>8</v>
      </c>
      <c r="B29" s="43">
        <v>345</v>
      </c>
      <c r="C29" s="43">
        <v>270</v>
      </c>
      <c r="D29" s="43">
        <v>308</v>
      </c>
      <c r="E29" s="43">
        <v>314</v>
      </c>
      <c r="F29" s="43">
        <v>323</v>
      </c>
      <c r="G29" s="43">
        <v>318</v>
      </c>
      <c r="H29" s="70" t="s">
        <v>183</v>
      </c>
      <c r="I29" s="87"/>
      <c r="J29" s="87"/>
      <c r="K29" s="377"/>
      <c r="L29" s="147"/>
      <c r="M29" s="300"/>
      <c r="N29" s="89"/>
      <c r="O29" s="89"/>
      <c r="P29" s="89"/>
    </row>
    <row r="30" spans="1:16" ht="12" customHeight="1" x14ac:dyDescent="0.2">
      <c r="A30" s="10" t="s">
        <v>1</v>
      </c>
      <c r="B30" s="27">
        <v>285</v>
      </c>
      <c r="C30" s="27">
        <v>230</v>
      </c>
      <c r="D30" s="27">
        <v>259</v>
      </c>
      <c r="E30" s="27">
        <v>273</v>
      </c>
      <c r="F30" s="27">
        <v>278</v>
      </c>
      <c r="G30" s="27">
        <v>273</v>
      </c>
      <c r="H30" s="55" t="s">
        <v>464</v>
      </c>
      <c r="K30" s="19"/>
      <c r="L30" s="248"/>
      <c r="M30" s="56"/>
      <c r="N30" s="89"/>
      <c r="O30" s="89"/>
      <c r="P30" s="89"/>
    </row>
    <row r="31" spans="1:16" ht="12" customHeight="1" x14ac:dyDescent="0.2">
      <c r="A31" s="10" t="s">
        <v>2</v>
      </c>
      <c r="B31" s="27">
        <v>60</v>
      </c>
      <c r="C31" s="27">
        <v>40</v>
      </c>
      <c r="D31" s="27">
        <v>49</v>
      </c>
      <c r="E31" s="27">
        <v>41</v>
      </c>
      <c r="F31" s="27">
        <v>45</v>
      </c>
      <c r="G31" s="27">
        <v>45</v>
      </c>
      <c r="H31" s="167" t="s">
        <v>465</v>
      </c>
      <c r="K31" s="19"/>
      <c r="L31" s="248"/>
      <c r="M31" s="378"/>
      <c r="N31" s="89"/>
      <c r="O31" s="89"/>
      <c r="P31" s="89"/>
    </row>
    <row r="32" spans="1:16" ht="12" customHeight="1" x14ac:dyDescent="0.2">
      <c r="A32" s="10" t="s">
        <v>133</v>
      </c>
      <c r="B32" s="46">
        <f>B30/B29</f>
        <v>0.82608695652173914</v>
      </c>
      <c r="C32" s="46">
        <f t="shared" ref="C32:G32" si="4">C30/C29</f>
        <v>0.85185185185185186</v>
      </c>
      <c r="D32" s="46">
        <f t="shared" si="4"/>
        <v>0.84090909090909094</v>
      </c>
      <c r="E32" s="46">
        <f t="shared" si="4"/>
        <v>0.86942675159235672</v>
      </c>
      <c r="F32" s="46">
        <f t="shared" si="4"/>
        <v>0.86068111455108354</v>
      </c>
      <c r="G32" s="46">
        <f t="shared" si="4"/>
        <v>0.85849056603773588</v>
      </c>
      <c r="H32" s="55" t="s">
        <v>466</v>
      </c>
      <c r="I32" s="87"/>
      <c r="J32" s="87"/>
      <c r="K32" s="19"/>
      <c r="L32" s="48"/>
      <c r="M32" s="56"/>
      <c r="N32" s="89"/>
      <c r="O32" s="89"/>
      <c r="P32" s="89"/>
    </row>
    <row r="33" spans="1:16" ht="7.5" customHeight="1" x14ac:dyDescent="0.2">
      <c r="A33" s="19"/>
      <c r="B33" s="14"/>
      <c r="C33" s="14"/>
      <c r="D33" s="14"/>
      <c r="E33" s="14"/>
      <c r="F33" s="14"/>
      <c r="G33" s="14"/>
      <c r="H33" s="21"/>
      <c r="K33" s="19"/>
      <c r="L33" s="14"/>
      <c r="M33" s="21"/>
      <c r="N33" s="89"/>
      <c r="O33" s="89"/>
      <c r="P33" s="89"/>
    </row>
    <row r="34" spans="1:16" ht="15" customHeight="1" x14ac:dyDescent="0.2">
      <c r="A34" s="583" t="s">
        <v>494</v>
      </c>
      <c r="B34" s="583"/>
      <c r="C34" s="583"/>
      <c r="D34" s="583"/>
      <c r="E34" s="583"/>
      <c r="F34" s="583"/>
      <c r="G34" s="583"/>
      <c r="H34" s="583"/>
      <c r="K34" s="379"/>
      <c r="L34" s="379"/>
      <c r="M34" s="379"/>
      <c r="N34" s="89"/>
      <c r="O34" s="89"/>
      <c r="P34" s="89"/>
    </row>
    <row r="35" spans="1:16" ht="15" customHeight="1" x14ac:dyDescent="0.2">
      <c r="A35" s="584" t="s">
        <v>925</v>
      </c>
      <c r="B35" s="584"/>
      <c r="C35" s="584"/>
      <c r="D35" s="584"/>
      <c r="E35" s="584"/>
      <c r="F35" s="584"/>
      <c r="G35" s="584"/>
      <c r="H35" s="584"/>
      <c r="K35" s="370"/>
      <c r="L35" s="370"/>
      <c r="M35" s="370"/>
      <c r="N35" s="89"/>
      <c r="O35" s="89"/>
      <c r="P35" s="89"/>
    </row>
    <row r="37" spans="1:16" x14ac:dyDescent="0.2">
      <c r="B37" s="24"/>
      <c r="C37" s="24"/>
      <c r="D37" s="24"/>
      <c r="E37" s="24"/>
      <c r="F37" s="24"/>
      <c r="G37" s="24"/>
      <c r="L37" s="328"/>
    </row>
  </sheetData>
  <mergeCells count="9">
    <mergeCell ref="B28:G28"/>
    <mergeCell ref="A34:H34"/>
    <mergeCell ref="A35:H35"/>
    <mergeCell ref="A7:A8"/>
    <mergeCell ref="B7:G7"/>
    <mergeCell ref="H7:H8"/>
    <mergeCell ref="B13:G13"/>
    <mergeCell ref="B18:G18"/>
    <mergeCell ref="B23:G23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defaultRowHeight="14.25" x14ac:dyDescent="0.2"/>
  <cols>
    <col min="1" max="1" width="14.7109375" style="73" customWidth="1"/>
    <col min="2" max="4" width="9.5703125" style="73" customWidth="1"/>
    <col min="5" max="7" width="9.5703125" customWidth="1"/>
    <col min="8" max="8" width="14.7109375" customWidth="1"/>
  </cols>
  <sheetData>
    <row r="1" spans="1:10" ht="15" customHeight="1" x14ac:dyDescent="0.2">
      <c r="A1" s="1" t="s">
        <v>6</v>
      </c>
      <c r="B1" s="324"/>
      <c r="C1" s="68"/>
      <c r="D1" s="68"/>
      <c r="E1" s="68"/>
      <c r="F1" s="72"/>
      <c r="G1" s="72"/>
      <c r="H1" s="3" t="s">
        <v>0</v>
      </c>
      <c r="J1" s="567" t="s">
        <v>910</v>
      </c>
    </row>
    <row r="2" spans="1:10" ht="9" customHeight="1" x14ac:dyDescent="0.25">
      <c r="A2" s="164"/>
      <c r="B2" s="324"/>
      <c r="C2" s="68"/>
      <c r="D2" s="68"/>
      <c r="E2" s="68"/>
      <c r="F2" s="72"/>
      <c r="G2" s="72"/>
      <c r="H2" s="3"/>
    </row>
    <row r="3" spans="1:10" ht="15" customHeight="1" x14ac:dyDescent="0.2">
      <c r="A3" s="383" t="s">
        <v>1020</v>
      </c>
      <c r="B3" s="383"/>
      <c r="C3" s="383"/>
      <c r="D3" s="383"/>
      <c r="E3" s="383"/>
      <c r="F3" s="383"/>
      <c r="G3" s="383"/>
      <c r="H3" s="383"/>
      <c r="I3" s="268"/>
    </row>
    <row r="4" spans="1:10" ht="15" customHeight="1" x14ac:dyDescent="0.2">
      <c r="A4" s="11" t="s">
        <v>1151</v>
      </c>
      <c r="B4" s="383"/>
      <c r="C4" s="383"/>
      <c r="D4" s="383"/>
      <c r="E4" s="383"/>
      <c r="F4" s="383"/>
      <c r="G4" s="383"/>
      <c r="H4" s="383"/>
      <c r="I4" s="268"/>
    </row>
    <row r="5" spans="1:10" ht="15" customHeight="1" x14ac:dyDescent="0.2">
      <c r="A5" s="113" t="s">
        <v>1021</v>
      </c>
      <c r="B5" s="75"/>
      <c r="C5" s="75"/>
      <c r="D5" s="75"/>
      <c r="E5" s="75"/>
      <c r="F5" s="75"/>
      <c r="G5" s="75"/>
      <c r="H5" s="6" t="s">
        <v>1019</v>
      </c>
      <c r="I5" s="268"/>
    </row>
    <row r="6" spans="1:10" ht="15" customHeight="1" thickBot="1" x14ac:dyDescent="0.25">
      <c r="A6" s="113" t="s">
        <v>801</v>
      </c>
      <c r="B6" s="75"/>
      <c r="C6" s="75"/>
      <c r="D6" s="75"/>
      <c r="E6" s="75"/>
      <c r="F6" s="75"/>
      <c r="G6" s="75"/>
      <c r="H6" s="6" t="s">
        <v>802</v>
      </c>
      <c r="I6" s="268"/>
    </row>
    <row r="7" spans="1:10" ht="48.75" customHeight="1" x14ac:dyDescent="0.2">
      <c r="A7" s="576" t="s">
        <v>105</v>
      </c>
      <c r="B7" s="626" t="s">
        <v>1289</v>
      </c>
      <c r="C7" s="576"/>
      <c r="D7" s="626" t="s">
        <v>1288</v>
      </c>
      <c r="E7" s="576"/>
      <c r="F7" s="626" t="s">
        <v>1290</v>
      </c>
      <c r="G7" s="576"/>
      <c r="H7" s="614" t="s">
        <v>106</v>
      </c>
      <c r="I7" s="268"/>
    </row>
    <row r="8" spans="1:10" ht="30" customHeight="1" x14ac:dyDescent="0.2">
      <c r="A8" s="656"/>
      <c r="B8" s="660" t="s">
        <v>1291</v>
      </c>
      <c r="C8" s="672"/>
      <c r="D8" s="660" t="s">
        <v>1292</v>
      </c>
      <c r="E8" s="672"/>
      <c r="F8" s="660" t="s">
        <v>1293</v>
      </c>
      <c r="G8" s="672"/>
      <c r="H8" s="669"/>
      <c r="I8" s="268"/>
    </row>
    <row r="9" spans="1:10" ht="24" customHeight="1" thickBot="1" x14ac:dyDescent="0.25">
      <c r="A9" s="620"/>
      <c r="B9" s="77" t="s">
        <v>107</v>
      </c>
      <c r="C9" s="77" t="s">
        <v>108</v>
      </c>
      <c r="D9" s="77" t="s">
        <v>107</v>
      </c>
      <c r="E9" s="77" t="s">
        <v>108</v>
      </c>
      <c r="F9" s="77" t="s">
        <v>107</v>
      </c>
      <c r="G9" s="77" t="s">
        <v>108</v>
      </c>
      <c r="H9" s="615"/>
      <c r="I9" s="268"/>
    </row>
    <row r="10" spans="1:10" ht="15" customHeight="1" x14ac:dyDescent="0.2">
      <c r="A10" s="78" t="s">
        <v>600</v>
      </c>
      <c r="B10" s="415">
        <v>1407981</v>
      </c>
      <c r="C10" s="415">
        <v>62183</v>
      </c>
      <c r="D10" s="415">
        <v>1600443</v>
      </c>
      <c r="E10" s="415">
        <v>268695</v>
      </c>
      <c r="F10" s="415">
        <v>1196119</v>
      </c>
      <c r="G10" s="415">
        <v>549223</v>
      </c>
      <c r="H10" s="79" t="s">
        <v>109</v>
      </c>
      <c r="I10" s="268"/>
    </row>
    <row r="11" spans="1:10" ht="12" customHeight="1" x14ac:dyDescent="0.2">
      <c r="A11" s="348" t="s">
        <v>548</v>
      </c>
      <c r="B11" s="416" t="s">
        <v>24</v>
      </c>
      <c r="C11" s="416" t="s">
        <v>24</v>
      </c>
      <c r="D11" s="417">
        <v>62458</v>
      </c>
      <c r="E11" s="417">
        <v>12909</v>
      </c>
      <c r="F11" s="417">
        <v>33840</v>
      </c>
      <c r="G11" s="417">
        <v>17252</v>
      </c>
      <c r="H11" s="9" t="s">
        <v>575</v>
      </c>
      <c r="I11" s="268"/>
    </row>
    <row r="12" spans="1:10" ht="12" customHeight="1" x14ac:dyDescent="0.2">
      <c r="A12" s="348" t="s">
        <v>549</v>
      </c>
      <c r="B12" s="417">
        <v>18731</v>
      </c>
      <c r="C12" s="417">
        <v>75</v>
      </c>
      <c r="D12" s="417">
        <v>20808</v>
      </c>
      <c r="E12" s="417">
        <v>1532</v>
      </c>
      <c r="F12" s="417">
        <v>14598</v>
      </c>
      <c r="G12" s="417">
        <v>3629</v>
      </c>
      <c r="H12" s="9" t="s">
        <v>576</v>
      </c>
      <c r="I12" s="268"/>
    </row>
    <row r="13" spans="1:10" ht="12" customHeight="1" x14ac:dyDescent="0.2">
      <c r="A13" s="349" t="s">
        <v>550</v>
      </c>
      <c r="B13" s="418">
        <v>29924</v>
      </c>
      <c r="C13" s="418">
        <v>157</v>
      </c>
      <c r="D13" s="418">
        <v>29834</v>
      </c>
      <c r="E13" s="418">
        <v>1800</v>
      </c>
      <c r="F13" s="418">
        <v>27296</v>
      </c>
      <c r="G13" s="418">
        <v>7785</v>
      </c>
      <c r="H13" s="70" t="s">
        <v>577</v>
      </c>
      <c r="I13" s="268"/>
    </row>
    <row r="14" spans="1:10" ht="12" customHeight="1" x14ac:dyDescent="0.2">
      <c r="A14" s="348" t="s">
        <v>551</v>
      </c>
      <c r="B14" s="417">
        <v>38851</v>
      </c>
      <c r="C14" s="417">
        <v>2803</v>
      </c>
      <c r="D14" s="417">
        <v>30619</v>
      </c>
      <c r="E14" s="417">
        <v>14144</v>
      </c>
      <c r="F14" s="417">
        <v>16985</v>
      </c>
      <c r="G14" s="417">
        <v>10376</v>
      </c>
      <c r="H14" s="9" t="s">
        <v>578</v>
      </c>
      <c r="I14" s="268"/>
    </row>
    <row r="15" spans="1:10" ht="12" customHeight="1" x14ac:dyDescent="0.2">
      <c r="A15" s="348" t="s">
        <v>552</v>
      </c>
      <c r="B15" s="417">
        <v>8285</v>
      </c>
      <c r="C15" s="417">
        <v>47</v>
      </c>
      <c r="D15" s="417">
        <v>7381</v>
      </c>
      <c r="E15" s="417">
        <v>803</v>
      </c>
      <c r="F15" s="417">
        <v>3956</v>
      </c>
      <c r="G15" s="417">
        <v>862</v>
      </c>
      <c r="H15" s="9" t="s">
        <v>579</v>
      </c>
      <c r="I15" s="268"/>
    </row>
    <row r="16" spans="1:10" ht="12" customHeight="1" x14ac:dyDescent="0.2">
      <c r="A16" s="348" t="s">
        <v>553</v>
      </c>
      <c r="B16" s="416" t="s">
        <v>24</v>
      </c>
      <c r="C16" s="416" t="s">
        <v>24</v>
      </c>
      <c r="D16" s="417">
        <v>22530</v>
      </c>
      <c r="E16" s="417">
        <v>5930</v>
      </c>
      <c r="F16" s="417">
        <v>16136</v>
      </c>
      <c r="G16" s="417">
        <v>5675</v>
      </c>
      <c r="H16" s="9" t="s">
        <v>580</v>
      </c>
      <c r="I16" s="268"/>
    </row>
    <row r="17" spans="1:9" ht="12" customHeight="1" x14ac:dyDescent="0.2">
      <c r="A17" s="348" t="s">
        <v>554</v>
      </c>
      <c r="B17" s="417">
        <v>105074</v>
      </c>
      <c r="C17" s="417">
        <v>10239</v>
      </c>
      <c r="D17" s="417">
        <v>207408</v>
      </c>
      <c r="E17" s="417">
        <v>39865</v>
      </c>
      <c r="F17" s="417">
        <v>145845</v>
      </c>
      <c r="G17" s="417">
        <v>96290</v>
      </c>
      <c r="H17" s="9" t="s">
        <v>581</v>
      </c>
      <c r="I17" s="268"/>
    </row>
    <row r="18" spans="1:9" ht="12" customHeight="1" x14ac:dyDescent="0.2">
      <c r="A18" s="348" t="s">
        <v>555</v>
      </c>
      <c r="B18" s="417">
        <v>13256</v>
      </c>
      <c r="C18" s="417">
        <v>156</v>
      </c>
      <c r="D18" s="417">
        <v>11818</v>
      </c>
      <c r="E18" s="417">
        <v>814</v>
      </c>
      <c r="F18" s="417">
        <v>18461</v>
      </c>
      <c r="G18" s="417">
        <v>6628</v>
      </c>
      <c r="H18" s="21" t="s">
        <v>608</v>
      </c>
      <c r="I18" s="268"/>
    </row>
    <row r="19" spans="1:9" ht="12" customHeight="1" x14ac:dyDescent="0.2">
      <c r="A19" s="348" t="s">
        <v>556</v>
      </c>
      <c r="B19" s="417">
        <v>19231</v>
      </c>
      <c r="C19" s="417">
        <v>322</v>
      </c>
      <c r="D19" s="417">
        <v>32006</v>
      </c>
      <c r="E19" s="417">
        <v>5833</v>
      </c>
      <c r="F19" s="416" t="s">
        <v>24</v>
      </c>
      <c r="G19" s="416" t="s">
        <v>24</v>
      </c>
      <c r="H19" s="21" t="s">
        <v>582</v>
      </c>
      <c r="I19" s="268"/>
    </row>
    <row r="20" spans="1:9" ht="12" customHeight="1" x14ac:dyDescent="0.2">
      <c r="A20" s="348" t="s">
        <v>557</v>
      </c>
      <c r="B20" s="417">
        <v>126992</v>
      </c>
      <c r="C20" s="417">
        <v>1709</v>
      </c>
      <c r="D20" s="417">
        <v>240527</v>
      </c>
      <c r="E20" s="417">
        <v>11123</v>
      </c>
      <c r="F20" s="417">
        <v>134992</v>
      </c>
      <c r="G20" s="417">
        <v>40393</v>
      </c>
      <c r="H20" s="9" t="s">
        <v>583</v>
      </c>
      <c r="I20" s="268"/>
    </row>
    <row r="21" spans="1:9" ht="12" customHeight="1" x14ac:dyDescent="0.2">
      <c r="A21" s="348" t="s">
        <v>558</v>
      </c>
      <c r="B21" s="417">
        <v>2624</v>
      </c>
      <c r="C21" s="417">
        <v>37</v>
      </c>
      <c r="D21" s="417">
        <v>4597</v>
      </c>
      <c r="E21" s="417">
        <v>520</v>
      </c>
      <c r="F21" s="417">
        <v>2577</v>
      </c>
      <c r="G21" s="417">
        <v>958</v>
      </c>
      <c r="H21" s="9" t="s">
        <v>584</v>
      </c>
      <c r="I21" s="268"/>
    </row>
    <row r="22" spans="1:9" ht="12" customHeight="1" x14ac:dyDescent="0.2">
      <c r="A22" s="348" t="s">
        <v>559</v>
      </c>
      <c r="B22" s="417">
        <v>14918</v>
      </c>
      <c r="C22" s="417">
        <v>131</v>
      </c>
      <c r="D22" s="417">
        <v>8252</v>
      </c>
      <c r="E22" s="417">
        <v>295</v>
      </c>
      <c r="F22" s="417">
        <v>17170</v>
      </c>
      <c r="G22" s="417">
        <v>3679</v>
      </c>
      <c r="H22" s="9" t="s">
        <v>585</v>
      </c>
      <c r="I22" s="268"/>
    </row>
    <row r="23" spans="1:9" ht="12" customHeight="1" x14ac:dyDescent="0.2">
      <c r="A23" s="348" t="s">
        <v>560</v>
      </c>
      <c r="B23" s="417">
        <v>11328</v>
      </c>
      <c r="C23" s="417">
        <v>102</v>
      </c>
      <c r="D23" s="417">
        <v>9642</v>
      </c>
      <c r="E23" s="417">
        <v>815</v>
      </c>
      <c r="F23" s="417">
        <v>6005</v>
      </c>
      <c r="G23" s="417">
        <v>1084</v>
      </c>
      <c r="H23" s="9" t="s">
        <v>586</v>
      </c>
      <c r="I23" s="268"/>
    </row>
    <row r="24" spans="1:9" ht="12" customHeight="1" x14ac:dyDescent="0.2">
      <c r="A24" s="348" t="s">
        <v>561</v>
      </c>
      <c r="B24" s="417">
        <v>2281</v>
      </c>
      <c r="C24" s="417">
        <v>194</v>
      </c>
      <c r="D24" s="417">
        <v>3778</v>
      </c>
      <c r="E24" s="417">
        <v>1231</v>
      </c>
      <c r="F24" s="417">
        <v>1566</v>
      </c>
      <c r="G24" s="417">
        <v>1008</v>
      </c>
      <c r="H24" s="9" t="s">
        <v>587</v>
      </c>
      <c r="I24" s="268"/>
    </row>
    <row r="25" spans="1:9" ht="12" customHeight="1" x14ac:dyDescent="0.2">
      <c r="A25" s="348" t="s">
        <v>562</v>
      </c>
      <c r="B25" s="417">
        <v>26246</v>
      </c>
      <c r="C25" s="417">
        <v>116</v>
      </c>
      <c r="D25" s="417">
        <v>35907</v>
      </c>
      <c r="E25" s="417">
        <v>1645</v>
      </c>
      <c r="F25" s="417">
        <v>28679</v>
      </c>
      <c r="G25" s="417">
        <v>9017</v>
      </c>
      <c r="H25" s="9" t="s">
        <v>588</v>
      </c>
      <c r="I25" s="268"/>
    </row>
    <row r="26" spans="1:9" ht="12" customHeight="1" x14ac:dyDescent="0.2">
      <c r="A26" s="348" t="s">
        <v>563</v>
      </c>
      <c r="B26" s="417">
        <v>893</v>
      </c>
      <c r="C26" s="417">
        <v>5</v>
      </c>
      <c r="D26" s="417">
        <v>1847</v>
      </c>
      <c r="E26" s="417">
        <v>296</v>
      </c>
      <c r="F26" s="417">
        <v>1388</v>
      </c>
      <c r="G26" s="417">
        <v>572</v>
      </c>
      <c r="H26" s="9" t="s">
        <v>563</v>
      </c>
      <c r="I26" s="268"/>
    </row>
    <row r="27" spans="1:9" ht="12" customHeight="1" x14ac:dyDescent="0.2">
      <c r="A27" s="348" t="s">
        <v>564</v>
      </c>
      <c r="B27" s="417">
        <v>534995</v>
      </c>
      <c r="C27" s="417">
        <v>29108</v>
      </c>
      <c r="D27" s="417">
        <v>224425</v>
      </c>
      <c r="E27" s="417">
        <v>32337</v>
      </c>
      <c r="F27" s="417">
        <v>279762</v>
      </c>
      <c r="G27" s="417">
        <v>141363</v>
      </c>
      <c r="H27" s="9" t="s">
        <v>589</v>
      </c>
      <c r="I27" s="268"/>
    </row>
    <row r="28" spans="1:9" ht="12" customHeight="1" x14ac:dyDescent="0.2">
      <c r="A28" s="348" t="s">
        <v>565</v>
      </c>
      <c r="B28" s="417">
        <v>28174</v>
      </c>
      <c r="C28" s="417">
        <v>3795</v>
      </c>
      <c r="D28" s="417">
        <v>88916</v>
      </c>
      <c r="E28" s="417">
        <v>12808</v>
      </c>
      <c r="F28" s="417">
        <v>31529</v>
      </c>
      <c r="G28" s="417">
        <v>26099</v>
      </c>
      <c r="H28" s="9" t="s">
        <v>590</v>
      </c>
      <c r="I28" s="268"/>
    </row>
    <row r="29" spans="1:9" ht="12" customHeight="1" x14ac:dyDescent="0.2">
      <c r="A29" s="348" t="s">
        <v>566</v>
      </c>
      <c r="B29" s="417">
        <v>113575</v>
      </c>
      <c r="C29" s="417">
        <v>2032</v>
      </c>
      <c r="D29" s="417">
        <v>117904</v>
      </c>
      <c r="E29" s="417">
        <v>17453</v>
      </c>
      <c r="F29" s="417">
        <v>141367</v>
      </c>
      <c r="G29" s="417">
        <v>45082</v>
      </c>
      <c r="H29" s="9" t="s">
        <v>591</v>
      </c>
      <c r="I29" s="268"/>
    </row>
    <row r="30" spans="1:9" ht="12" customHeight="1" x14ac:dyDescent="0.2">
      <c r="A30" s="348" t="s">
        <v>567</v>
      </c>
      <c r="B30" s="416" t="s">
        <v>24</v>
      </c>
      <c r="C30" s="416" t="s">
        <v>24</v>
      </c>
      <c r="D30" s="417">
        <v>41484</v>
      </c>
      <c r="E30" s="417">
        <v>9621</v>
      </c>
      <c r="F30" s="417">
        <v>29363</v>
      </c>
      <c r="G30" s="417">
        <v>11494</v>
      </c>
      <c r="H30" s="9" t="s">
        <v>592</v>
      </c>
      <c r="I30" s="268"/>
    </row>
    <row r="31" spans="1:9" ht="12" customHeight="1" x14ac:dyDescent="0.2">
      <c r="A31" s="348" t="s">
        <v>568</v>
      </c>
      <c r="B31" s="417">
        <v>31682</v>
      </c>
      <c r="C31" s="417">
        <v>584</v>
      </c>
      <c r="D31" s="417">
        <v>29556</v>
      </c>
      <c r="E31" s="417">
        <v>2595</v>
      </c>
      <c r="F31" s="417">
        <v>31659</v>
      </c>
      <c r="G31" s="417">
        <v>12184</v>
      </c>
      <c r="H31" s="9" t="s">
        <v>593</v>
      </c>
      <c r="I31" s="268"/>
    </row>
    <row r="32" spans="1:9" ht="12" customHeight="1" x14ac:dyDescent="0.2">
      <c r="A32" s="348" t="s">
        <v>569</v>
      </c>
      <c r="B32" s="417">
        <v>35718</v>
      </c>
      <c r="C32" s="417">
        <v>114</v>
      </c>
      <c r="D32" s="417">
        <v>43195</v>
      </c>
      <c r="E32" s="417">
        <v>4219</v>
      </c>
      <c r="F32" s="417">
        <v>50240</v>
      </c>
      <c r="G32" s="417">
        <v>18107</v>
      </c>
      <c r="H32" s="9" t="s">
        <v>594</v>
      </c>
      <c r="I32" s="268"/>
    </row>
    <row r="33" spans="1:9" ht="12" customHeight="1" x14ac:dyDescent="0.2">
      <c r="A33" s="348" t="s">
        <v>570</v>
      </c>
      <c r="B33" s="416" t="s">
        <v>24</v>
      </c>
      <c r="C33" s="416" t="s">
        <v>24</v>
      </c>
      <c r="D33" s="417">
        <v>55259</v>
      </c>
      <c r="E33" s="417">
        <v>20342</v>
      </c>
      <c r="F33" s="417">
        <v>28957</v>
      </c>
      <c r="G33" s="417">
        <v>13744</v>
      </c>
      <c r="H33" s="9" t="s">
        <v>595</v>
      </c>
      <c r="I33" s="268"/>
    </row>
    <row r="34" spans="1:9" ht="12" customHeight="1" x14ac:dyDescent="0.2">
      <c r="A34" s="348" t="s">
        <v>571</v>
      </c>
      <c r="B34" s="417">
        <v>14927</v>
      </c>
      <c r="C34" s="417">
        <v>60</v>
      </c>
      <c r="D34" s="417">
        <v>13551</v>
      </c>
      <c r="E34" s="417">
        <v>1398</v>
      </c>
      <c r="F34" s="417">
        <v>18222</v>
      </c>
      <c r="G34" s="417">
        <v>5459</v>
      </c>
      <c r="H34" s="9" t="s">
        <v>596</v>
      </c>
      <c r="I34" s="268"/>
    </row>
    <row r="35" spans="1:9" ht="12" customHeight="1" x14ac:dyDescent="0.2">
      <c r="A35" s="348" t="s">
        <v>572</v>
      </c>
      <c r="B35" s="417">
        <v>5574</v>
      </c>
      <c r="C35" s="417">
        <v>94</v>
      </c>
      <c r="D35" s="417">
        <v>16995</v>
      </c>
      <c r="E35" s="417">
        <v>2273</v>
      </c>
      <c r="F35" s="416" t="s">
        <v>24</v>
      </c>
      <c r="G35" s="416" t="s">
        <v>24</v>
      </c>
      <c r="H35" s="9" t="s">
        <v>597</v>
      </c>
      <c r="I35" s="268"/>
    </row>
    <row r="36" spans="1:9" ht="12" customHeight="1" x14ac:dyDescent="0.2">
      <c r="A36" s="348" t="s">
        <v>573</v>
      </c>
      <c r="B36" s="417">
        <v>149202</v>
      </c>
      <c r="C36" s="417">
        <v>8177</v>
      </c>
      <c r="D36" s="417">
        <v>181870</v>
      </c>
      <c r="E36" s="417">
        <v>53014</v>
      </c>
      <c r="F36" s="417">
        <v>91113</v>
      </c>
      <c r="G36" s="417">
        <v>57548</v>
      </c>
      <c r="H36" s="9" t="s">
        <v>598</v>
      </c>
      <c r="I36" s="268"/>
    </row>
    <row r="37" spans="1:9" ht="12" customHeight="1" x14ac:dyDescent="0.2">
      <c r="A37" s="348" t="s">
        <v>574</v>
      </c>
      <c r="B37" s="417">
        <v>50369</v>
      </c>
      <c r="C37" s="417">
        <v>1859</v>
      </c>
      <c r="D37" s="417">
        <v>57876</v>
      </c>
      <c r="E37" s="417">
        <v>13080</v>
      </c>
      <c r="F37" s="417">
        <v>24413</v>
      </c>
      <c r="G37" s="417">
        <v>12935</v>
      </c>
      <c r="H37" s="9" t="s">
        <v>599</v>
      </c>
      <c r="I37" s="268"/>
    </row>
    <row r="38" spans="1:9" ht="6.75" customHeight="1" x14ac:dyDescent="0.2">
      <c r="A38" s="267"/>
      <c r="B38" s="267"/>
      <c r="C38" s="267"/>
      <c r="D38" s="267"/>
      <c r="E38" s="268"/>
      <c r="F38" s="268"/>
      <c r="G38" s="268"/>
      <c r="H38" s="268"/>
      <c r="I38" s="268"/>
    </row>
    <row r="39" spans="1:9" ht="12.75" x14ac:dyDescent="0.2">
      <c r="A39" s="462" t="s">
        <v>1350</v>
      </c>
      <c r="B39" s="462"/>
      <c r="C39" s="462"/>
      <c r="D39" s="462"/>
    </row>
    <row r="40" spans="1:9" ht="12.75" x14ac:dyDescent="0.2">
      <c r="A40" s="11" t="s">
        <v>1351</v>
      </c>
      <c r="B40" s="11"/>
      <c r="C40" s="11"/>
      <c r="D40" s="11"/>
    </row>
  </sheetData>
  <mergeCells count="8">
    <mergeCell ref="A7:A9"/>
    <mergeCell ref="H7:H9"/>
    <mergeCell ref="B7:C7"/>
    <mergeCell ref="B8:C8"/>
    <mergeCell ref="D7:E7"/>
    <mergeCell ref="D8:E8"/>
    <mergeCell ref="F7:G7"/>
    <mergeCell ref="F8:G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horizontalDpi="200" verticalDpi="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/>
  </sheetViews>
  <sheetFormatPr defaultRowHeight="14.25" x14ac:dyDescent="0.2"/>
  <cols>
    <col min="1" max="1" width="15.140625" style="73" customWidth="1"/>
    <col min="2" max="5" width="9.5703125" style="73" customWidth="1"/>
    <col min="6" max="7" width="9.5703125" customWidth="1"/>
    <col min="8" max="8" width="11.28515625" customWidth="1"/>
  </cols>
  <sheetData>
    <row r="1" spans="1:11" ht="15" customHeight="1" x14ac:dyDescent="0.2">
      <c r="A1" s="1" t="s">
        <v>6</v>
      </c>
      <c r="B1" s="383"/>
      <c r="C1" s="68"/>
      <c r="D1" s="68"/>
      <c r="E1" s="68"/>
      <c r="F1" s="72"/>
      <c r="G1" s="72"/>
      <c r="H1" s="3" t="s">
        <v>0</v>
      </c>
      <c r="J1" s="567" t="s">
        <v>910</v>
      </c>
    </row>
    <row r="2" spans="1:11" ht="9" customHeight="1" x14ac:dyDescent="0.25">
      <c r="A2" s="412"/>
      <c r="B2" s="383"/>
      <c r="C2" s="68"/>
      <c r="D2" s="68"/>
      <c r="E2" s="68"/>
      <c r="F2" s="72"/>
      <c r="G2" s="72"/>
      <c r="H2" s="3"/>
    </row>
    <row r="3" spans="1:11" ht="15" customHeight="1" x14ac:dyDescent="0.2">
      <c r="A3" s="383" t="s">
        <v>1023</v>
      </c>
      <c r="B3" s="383"/>
      <c r="C3" s="383"/>
      <c r="D3" s="383"/>
      <c r="E3" s="383"/>
      <c r="F3" s="383"/>
      <c r="G3" s="383"/>
      <c r="H3" s="383"/>
    </row>
    <row r="4" spans="1:11" ht="15" customHeight="1" x14ac:dyDescent="0.2">
      <c r="A4" s="11" t="s">
        <v>1024</v>
      </c>
      <c r="B4" s="383"/>
      <c r="C4" s="383"/>
      <c r="D4" s="383"/>
      <c r="E4" s="383"/>
      <c r="F4" s="383"/>
      <c r="G4" s="383"/>
      <c r="H4" s="383"/>
    </row>
    <row r="5" spans="1:11" ht="15" customHeight="1" x14ac:dyDescent="0.2">
      <c r="A5" s="113" t="s">
        <v>1021</v>
      </c>
      <c r="B5" s="75"/>
      <c r="C5" s="75"/>
      <c r="D5" s="75"/>
      <c r="E5" s="75"/>
      <c r="F5" s="75"/>
      <c r="G5" s="75"/>
      <c r="H5" s="6" t="s">
        <v>1019</v>
      </c>
    </row>
    <row r="6" spans="1:11" ht="15" customHeight="1" thickBot="1" x14ac:dyDescent="0.25">
      <c r="A6" s="113" t="s">
        <v>801</v>
      </c>
      <c r="B6" s="75"/>
      <c r="C6" s="75"/>
      <c r="D6" s="75"/>
      <c r="E6" s="75"/>
      <c r="F6" s="75"/>
      <c r="G6" s="75"/>
      <c r="H6" s="6" t="s">
        <v>802</v>
      </c>
    </row>
    <row r="7" spans="1:11" ht="67.5" customHeight="1" x14ac:dyDescent="0.2">
      <c r="A7" s="576" t="s">
        <v>105</v>
      </c>
      <c r="B7" s="626" t="s">
        <v>8</v>
      </c>
      <c r="C7" s="576"/>
      <c r="D7" s="626" t="s">
        <v>1295</v>
      </c>
      <c r="E7" s="576"/>
      <c r="F7" s="626" t="s">
        <v>1294</v>
      </c>
      <c r="G7" s="576"/>
      <c r="H7" s="614" t="s">
        <v>106</v>
      </c>
    </row>
    <row r="8" spans="1:11" ht="34.5" customHeight="1" x14ac:dyDescent="0.2">
      <c r="A8" s="656"/>
      <c r="B8" s="660" t="s">
        <v>183</v>
      </c>
      <c r="C8" s="672"/>
      <c r="D8" s="660" t="s">
        <v>954</v>
      </c>
      <c r="E8" s="672"/>
      <c r="F8" s="660" t="s">
        <v>955</v>
      </c>
      <c r="G8" s="672"/>
      <c r="H8" s="669"/>
    </row>
    <row r="9" spans="1:11" ht="24.75" customHeight="1" thickBot="1" x14ac:dyDescent="0.25">
      <c r="A9" s="620"/>
      <c r="B9" s="77" t="s">
        <v>107</v>
      </c>
      <c r="C9" s="77" t="s">
        <v>108</v>
      </c>
      <c r="D9" s="553" t="s">
        <v>107</v>
      </c>
      <c r="E9" s="553" t="s">
        <v>108</v>
      </c>
      <c r="F9" s="553" t="s">
        <v>107</v>
      </c>
      <c r="G9" s="553" t="s">
        <v>108</v>
      </c>
      <c r="H9" s="615"/>
    </row>
    <row r="10" spans="1:11" ht="15" customHeight="1" x14ac:dyDescent="0.2">
      <c r="A10" s="78" t="s">
        <v>600</v>
      </c>
      <c r="B10" s="419">
        <v>1583191</v>
      </c>
      <c r="C10" s="419">
        <v>1402824</v>
      </c>
      <c r="D10" s="420">
        <v>969280</v>
      </c>
      <c r="E10" s="420">
        <v>607596</v>
      </c>
      <c r="F10" s="420">
        <v>613911</v>
      </c>
      <c r="G10" s="420">
        <v>795228</v>
      </c>
      <c r="H10" s="79" t="s">
        <v>109</v>
      </c>
      <c r="J10" s="546"/>
      <c r="K10" s="546"/>
    </row>
    <row r="11" spans="1:11" ht="12" customHeight="1" x14ac:dyDescent="0.2">
      <c r="A11" s="348" t="s">
        <v>548</v>
      </c>
      <c r="B11" s="262">
        <v>69198</v>
      </c>
      <c r="C11" s="262">
        <v>48808</v>
      </c>
      <c r="D11" s="421">
        <v>51739</v>
      </c>
      <c r="E11" s="421">
        <v>31813</v>
      </c>
      <c r="F11" s="421">
        <v>17459</v>
      </c>
      <c r="G11" s="421">
        <v>16995</v>
      </c>
      <c r="H11" s="9" t="s">
        <v>575</v>
      </c>
    </row>
    <row r="12" spans="1:11" ht="12" customHeight="1" x14ac:dyDescent="0.2">
      <c r="A12" s="348" t="s">
        <v>549</v>
      </c>
      <c r="B12" s="262">
        <v>27608</v>
      </c>
      <c r="C12" s="262">
        <v>15473</v>
      </c>
      <c r="D12" s="421">
        <v>17054</v>
      </c>
      <c r="E12" s="421">
        <v>5133</v>
      </c>
      <c r="F12" s="421">
        <v>10554</v>
      </c>
      <c r="G12" s="421">
        <v>10340</v>
      </c>
      <c r="H12" s="9" t="s">
        <v>576</v>
      </c>
    </row>
    <row r="13" spans="1:11" ht="12" customHeight="1" x14ac:dyDescent="0.2">
      <c r="A13" s="349" t="s">
        <v>550</v>
      </c>
      <c r="B13" s="422">
        <v>28345</v>
      </c>
      <c r="C13" s="422">
        <v>26442</v>
      </c>
      <c r="D13" s="423">
        <v>21105</v>
      </c>
      <c r="E13" s="423">
        <v>14594</v>
      </c>
      <c r="F13" s="423">
        <v>7240</v>
      </c>
      <c r="G13" s="423">
        <v>11848</v>
      </c>
      <c r="H13" s="70" t="s">
        <v>577</v>
      </c>
    </row>
    <row r="14" spans="1:11" ht="12" customHeight="1" x14ac:dyDescent="0.2">
      <c r="A14" s="348" t="s">
        <v>551</v>
      </c>
      <c r="B14" s="262">
        <v>24090</v>
      </c>
      <c r="C14" s="262">
        <v>26580</v>
      </c>
      <c r="D14" s="421">
        <v>12747</v>
      </c>
      <c r="E14" s="421">
        <v>12599</v>
      </c>
      <c r="F14" s="421">
        <v>11343</v>
      </c>
      <c r="G14" s="421">
        <v>13981</v>
      </c>
      <c r="H14" s="9" t="s">
        <v>578</v>
      </c>
    </row>
    <row r="15" spans="1:11" ht="12" customHeight="1" x14ac:dyDescent="0.2">
      <c r="A15" s="348" t="s">
        <v>552</v>
      </c>
      <c r="B15" s="262">
        <v>4994</v>
      </c>
      <c r="C15" s="262">
        <v>3389</v>
      </c>
      <c r="D15" s="421">
        <v>2943</v>
      </c>
      <c r="E15" s="421">
        <v>1245</v>
      </c>
      <c r="F15" s="421">
        <v>2051</v>
      </c>
      <c r="G15" s="421">
        <v>2144</v>
      </c>
      <c r="H15" s="9" t="s">
        <v>579</v>
      </c>
    </row>
    <row r="16" spans="1:11" ht="12" customHeight="1" x14ac:dyDescent="0.2">
      <c r="A16" s="348" t="s">
        <v>553</v>
      </c>
      <c r="B16" s="262">
        <v>19917</v>
      </c>
      <c r="C16" s="262">
        <v>15127</v>
      </c>
      <c r="D16" s="421">
        <v>11410</v>
      </c>
      <c r="E16" s="421">
        <v>7477</v>
      </c>
      <c r="F16" s="421">
        <v>8507</v>
      </c>
      <c r="G16" s="421">
        <v>7650</v>
      </c>
      <c r="H16" s="9" t="s">
        <v>580</v>
      </c>
    </row>
    <row r="17" spans="1:8" ht="12" customHeight="1" x14ac:dyDescent="0.2">
      <c r="A17" s="348" t="s">
        <v>554</v>
      </c>
      <c r="B17" s="262">
        <v>180020</v>
      </c>
      <c r="C17" s="262">
        <v>148601</v>
      </c>
      <c r="D17" s="421">
        <v>127344</v>
      </c>
      <c r="E17" s="421">
        <v>85095</v>
      </c>
      <c r="F17" s="421">
        <v>52676</v>
      </c>
      <c r="G17" s="421">
        <v>63506</v>
      </c>
      <c r="H17" s="9" t="s">
        <v>581</v>
      </c>
    </row>
    <row r="18" spans="1:8" ht="12" customHeight="1" x14ac:dyDescent="0.2">
      <c r="A18" s="348" t="s">
        <v>555</v>
      </c>
      <c r="B18" s="262">
        <v>27983</v>
      </c>
      <c r="C18" s="262">
        <v>18200</v>
      </c>
      <c r="D18" s="421">
        <v>18890</v>
      </c>
      <c r="E18" s="421">
        <v>9126</v>
      </c>
      <c r="F18" s="421">
        <v>9093</v>
      </c>
      <c r="G18" s="421">
        <v>9074</v>
      </c>
      <c r="H18" s="21" t="s">
        <v>608</v>
      </c>
    </row>
    <row r="19" spans="1:8" ht="12" customHeight="1" x14ac:dyDescent="0.2">
      <c r="A19" s="348" t="s">
        <v>556</v>
      </c>
      <c r="B19" s="262">
        <v>25000</v>
      </c>
      <c r="C19" s="262">
        <v>13368</v>
      </c>
      <c r="D19" s="421">
        <v>20032</v>
      </c>
      <c r="E19" s="421">
        <v>9061</v>
      </c>
      <c r="F19" s="421">
        <v>4968</v>
      </c>
      <c r="G19" s="421">
        <v>4307</v>
      </c>
      <c r="H19" s="21" t="s">
        <v>582</v>
      </c>
    </row>
    <row r="20" spans="1:8" ht="12" customHeight="1" x14ac:dyDescent="0.2">
      <c r="A20" s="348" t="s">
        <v>557</v>
      </c>
      <c r="B20" s="262">
        <v>224793</v>
      </c>
      <c r="C20" s="262">
        <v>167445</v>
      </c>
      <c r="D20" s="421">
        <v>188156</v>
      </c>
      <c r="E20" s="421">
        <v>107501</v>
      </c>
      <c r="F20" s="421">
        <v>36637</v>
      </c>
      <c r="G20" s="421">
        <v>59944</v>
      </c>
      <c r="H20" s="9" t="s">
        <v>583</v>
      </c>
    </row>
    <row r="21" spans="1:8" ht="12" customHeight="1" x14ac:dyDescent="0.2">
      <c r="A21" s="348" t="s">
        <v>558</v>
      </c>
      <c r="B21" s="262">
        <v>3843</v>
      </c>
      <c r="C21" s="262">
        <v>3422</v>
      </c>
      <c r="D21" s="421">
        <v>2316</v>
      </c>
      <c r="E21" s="421">
        <v>1426</v>
      </c>
      <c r="F21" s="421">
        <v>1527</v>
      </c>
      <c r="G21" s="421">
        <v>1996</v>
      </c>
      <c r="H21" s="9" t="s">
        <v>584</v>
      </c>
    </row>
    <row r="22" spans="1:8" ht="12" customHeight="1" x14ac:dyDescent="0.2">
      <c r="A22" s="348" t="s">
        <v>559</v>
      </c>
      <c r="B22" s="262">
        <v>11581</v>
      </c>
      <c r="C22" s="262">
        <v>5689</v>
      </c>
      <c r="D22" s="421">
        <v>5572</v>
      </c>
      <c r="E22" s="421">
        <v>1535</v>
      </c>
      <c r="F22" s="421">
        <v>6009</v>
      </c>
      <c r="G22" s="421">
        <v>4154</v>
      </c>
      <c r="H22" s="9" t="s">
        <v>585</v>
      </c>
    </row>
    <row r="23" spans="1:8" ht="12" customHeight="1" x14ac:dyDescent="0.2">
      <c r="A23" s="348" t="s">
        <v>560</v>
      </c>
      <c r="B23" s="262">
        <v>8636</v>
      </c>
      <c r="C23" s="262">
        <v>4332</v>
      </c>
      <c r="D23" s="421">
        <v>4849</v>
      </c>
      <c r="E23" s="421">
        <v>1183</v>
      </c>
      <c r="F23" s="421">
        <v>3787</v>
      </c>
      <c r="G23" s="421">
        <v>3149</v>
      </c>
      <c r="H23" s="9" t="s">
        <v>586</v>
      </c>
    </row>
    <row r="24" spans="1:8" ht="12" customHeight="1" x14ac:dyDescent="0.2">
      <c r="A24" s="348" t="s">
        <v>561</v>
      </c>
      <c r="B24" s="262">
        <v>4012</v>
      </c>
      <c r="C24" s="262">
        <v>3623</v>
      </c>
      <c r="D24" s="421">
        <v>3498</v>
      </c>
      <c r="E24" s="421">
        <v>2702</v>
      </c>
      <c r="F24" s="421">
        <v>514</v>
      </c>
      <c r="G24" s="421">
        <v>921</v>
      </c>
      <c r="H24" s="9" t="s">
        <v>587</v>
      </c>
    </row>
    <row r="25" spans="1:8" ht="12" customHeight="1" x14ac:dyDescent="0.2">
      <c r="A25" s="348" t="s">
        <v>562</v>
      </c>
      <c r="B25" s="262">
        <v>35244</v>
      </c>
      <c r="C25" s="262">
        <v>29092</v>
      </c>
      <c r="D25" s="421">
        <v>24903</v>
      </c>
      <c r="E25" s="421">
        <v>14259</v>
      </c>
      <c r="F25" s="421">
        <v>10341</v>
      </c>
      <c r="G25" s="421">
        <v>14833</v>
      </c>
      <c r="H25" s="9" t="s">
        <v>588</v>
      </c>
    </row>
    <row r="26" spans="1:8" ht="12" customHeight="1" x14ac:dyDescent="0.2">
      <c r="A26" s="348" t="s">
        <v>563</v>
      </c>
      <c r="B26" s="262">
        <v>2263</v>
      </c>
      <c r="C26" s="262">
        <v>2393</v>
      </c>
      <c r="D26" s="421">
        <v>1498</v>
      </c>
      <c r="E26" s="421">
        <v>1073</v>
      </c>
      <c r="F26" s="421">
        <v>765</v>
      </c>
      <c r="G26" s="421">
        <v>1320</v>
      </c>
      <c r="H26" s="9" t="s">
        <v>563</v>
      </c>
    </row>
    <row r="27" spans="1:8" ht="12" customHeight="1" x14ac:dyDescent="0.2">
      <c r="A27" s="348" t="s">
        <v>564</v>
      </c>
      <c r="B27" s="262">
        <v>282183</v>
      </c>
      <c r="C27" s="262">
        <v>350227</v>
      </c>
      <c r="D27" s="421">
        <v>99409</v>
      </c>
      <c r="E27" s="421">
        <v>75545</v>
      </c>
      <c r="F27" s="421">
        <v>182774</v>
      </c>
      <c r="G27" s="421">
        <v>274682</v>
      </c>
      <c r="H27" s="9" t="s">
        <v>589</v>
      </c>
    </row>
    <row r="28" spans="1:8" ht="12" customHeight="1" x14ac:dyDescent="0.2">
      <c r="A28" s="348" t="s">
        <v>565</v>
      </c>
      <c r="B28" s="262">
        <v>66273</v>
      </c>
      <c r="C28" s="262">
        <v>64564</v>
      </c>
      <c r="D28" s="421">
        <v>32170</v>
      </c>
      <c r="E28" s="421">
        <v>25767</v>
      </c>
      <c r="F28" s="421">
        <v>34103</v>
      </c>
      <c r="G28" s="421">
        <v>38797</v>
      </c>
      <c r="H28" s="9" t="s">
        <v>590</v>
      </c>
    </row>
    <row r="29" spans="1:8" ht="12" customHeight="1" x14ac:dyDescent="0.2">
      <c r="A29" s="348" t="s">
        <v>566</v>
      </c>
      <c r="B29" s="262">
        <v>135409</v>
      </c>
      <c r="C29" s="262">
        <v>97761</v>
      </c>
      <c r="D29" s="421">
        <v>89614</v>
      </c>
      <c r="E29" s="421">
        <v>46837</v>
      </c>
      <c r="F29" s="421">
        <v>45795</v>
      </c>
      <c r="G29" s="421">
        <v>50924</v>
      </c>
      <c r="H29" s="9" t="s">
        <v>591</v>
      </c>
    </row>
    <row r="30" spans="1:8" ht="12" customHeight="1" x14ac:dyDescent="0.2">
      <c r="A30" s="348" t="s">
        <v>567</v>
      </c>
      <c r="B30" s="262">
        <v>45243</v>
      </c>
      <c r="C30" s="262">
        <v>32385</v>
      </c>
      <c r="D30" s="421">
        <v>28960</v>
      </c>
      <c r="E30" s="421">
        <v>13119</v>
      </c>
      <c r="F30" s="421">
        <v>16283</v>
      </c>
      <c r="G30" s="421">
        <v>19266</v>
      </c>
      <c r="H30" s="9" t="s">
        <v>592</v>
      </c>
    </row>
    <row r="31" spans="1:8" ht="12" customHeight="1" x14ac:dyDescent="0.2">
      <c r="A31" s="348" t="s">
        <v>568</v>
      </c>
      <c r="B31" s="262">
        <v>43782</v>
      </c>
      <c r="C31" s="262">
        <v>48117</v>
      </c>
      <c r="D31" s="421">
        <v>16751</v>
      </c>
      <c r="E31" s="421">
        <v>13330</v>
      </c>
      <c r="F31" s="421">
        <v>27031</v>
      </c>
      <c r="G31" s="421">
        <v>34787</v>
      </c>
      <c r="H31" s="9" t="s">
        <v>593</v>
      </c>
    </row>
    <row r="32" spans="1:8" ht="12" customHeight="1" x14ac:dyDescent="0.2">
      <c r="A32" s="348" t="s">
        <v>569</v>
      </c>
      <c r="B32" s="262">
        <v>53156</v>
      </c>
      <c r="C32" s="262">
        <v>28236</v>
      </c>
      <c r="D32" s="421">
        <v>39485</v>
      </c>
      <c r="E32" s="421">
        <v>15478</v>
      </c>
      <c r="F32" s="421">
        <v>13671</v>
      </c>
      <c r="G32" s="421">
        <v>12758</v>
      </c>
      <c r="H32" s="9" t="s">
        <v>594</v>
      </c>
    </row>
    <row r="33" spans="1:8" ht="12" customHeight="1" x14ac:dyDescent="0.2">
      <c r="A33" s="348" t="s">
        <v>570</v>
      </c>
      <c r="B33" s="262">
        <v>27392</v>
      </c>
      <c r="C33" s="262">
        <v>27296</v>
      </c>
      <c r="D33" s="421">
        <v>21146</v>
      </c>
      <c r="E33" s="421">
        <v>16493</v>
      </c>
      <c r="F33" s="421">
        <v>6246</v>
      </c>
      <c r="G33" s="421">
        <v>10803</v>
      </c>
      <c r="H33" s="9" t="s">
        <v>595</v>
      </c>
    </row>
    <row r="34" spans="1:8" ht="12" customHeight="1" x14ac:dyDescent="0.2">
      <c r="A34" s="348" t="s">
        <v>571</v>
      </c>
      <c r="B34" s="262">
        <v>17015</v>
      </c>
      <c r="C34" s="262">
        <v>11023</v>
      </c>
      <c r="D34" s="421">
        <v>11517</v>
      </c>
      <c r="E34" s="421">
        <v>4727</v>
      </c>
      <c r="F34" s="421">
        <v>5498</v>
      </c>
      <c r="G34" s="421">
        <v>6296</v>
      </c>
      <c r="H34" s="9" t="s">
        <v>596</v>
      </c>
    </row>
    <row r="35" spans="1:8" ht="12" customHeight="1" x14ac:dyDescent="0.2">
      <c r="A35" s="348" t="s">
        <v>572</v>
      </c>
      <c r="B35" s="262">
        <v>7332</v>
      </c>
      <c r="C35" s="262">
        <v>6415</v>
      </c>
      <c r="D35" s="421">
        <v>4201</v>
      </c>
      <c r="E35" s="421">
        <v>2091</v>
      </c>
      <c r="F35" s="421">
        <v>3131</v>
      </c>
      <c r="G35" s="421">
        <v>4324</v>
      </c>
      <c r="H35" s="9" t="s">
        <v>597</v>
      </c>
    </row>
    <row r="36" spans="1:8" ht="12" customHeight="1" x14ac:dyDescent="0.2">
      <c r="A36" s="348" t="s">
        <v>573</v>
      </c>
      <c r="B36" s="262">
        <v>169912</v>
      </c>
      <c r="C36" s="262">
        <v>167123</v>
      </c>
      <c r="D36" s="421">
        <v>91265</v>
      </c>
      <c r="E36" s="421">
        <v>70751</v>
      </c>
      <c r="F36" s="421">
        <v>78647</v>
      </c>
      <c r="G36" s="421">
        <v>96372</v>
      </c>
      <c r="H36" s="9" t="s">
        <v>598</v>
      </c>
    </row>
    <row r="37" spans="1:8" ht="12" customHeight="1" x14ac:dyDescent="0.2">
      <c r="A37" s="348" t="s">
        <v>574</v>
      </c>
      <c r="B37" s="262">
        <v>37966</v>
      </c>
      <c r="C37" s="262">
        <v>37693</v>
      </c>
      <c r="D37" s="421">
        <v>20705</v>
      </c>
      <c r="E37" s="421">
        <v>17636</v>
      </c>
      <c r="F37" s="421">
        <v>17261</v>
      </c>
      <c r="G37" s="421">
        <v>20057</v>
      </c>
      <c r="H37" s="9" t="s">
        <v>599</v>
      </c>
    </row>
    <row r="38" spans="1:8" ht="5.25" customHeight="1" x14ac:dyDescent="0.2">
      <c r="A38" s="267"/>
      <c r="B38" s="267"/>
      <c r="C38" s="267"/>
      <c r="D38" s="267"/>
      <c r="E38" s="267"/>
      <c r="F38" s="267"/>
      <c r="G38" s="267"/>
      <c r="H38" s="267"/>
    </row>
    <row r="39" spans="1:8" ht="12.75" x14ac:dyDescent="0.2">
      <c r="A39" s="462" t="s">
        <v>1352</v>
      </c>
      <c r="B39" s="462"/>
      <c r="C39" s="462"/>
      <c r="D39" s="462"/>
      <c r="E39" s="462"/>
    </row>
    <row r="40" spans="1:8" ht="12.75" x14ac:dyDescent="0.2">
      <c r="A40" s="11" t="s">
        <v>1346</v>
      </c>
      <c r="B40" s="11"/>
      <c r="C40" s="11"/>
      <c r="D40" s="11"/>
      <c r="E40" s="11"/>
    </row>
  </sheetData>
  <mergeCells count="8">
    <mergeCell ref="F7:G7"/>
    <mergeCell ref="F8:G8"/>
    <mergeCell ref="H7:H9"/>
    <mergeCell ref="A7:A9"/>
    <mergeCell ref="B7:C7"/>
    <mergeCell ref="B8:C8"/>
    <mergeCell ref="D7:E7"/>
    <mergeCell ref="D8:E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horizontalDpi="200" verticalDpi="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zoomScaleNormal="100" workbookViewId="0"/>
  </sheetViews>
  <sheetFormatPr defaultRowHeight="14.25" x14ac:dyDescent="0.2"/>
  <cols>
    <col min="1" max="1" width="12" style="73" customWidth="1"/>
    <col min="2" max="2" width="6.42578125" style="73" customWidth="1"/>
    <col min="3" max="3" width="5.85546875" style="73" customWidth="1"/>
    <col min="4" max="4" width="6.42578125" style="73" customWidth="1"/>
    <col min="5" max="5" width="5.85546875" style="73" customWidth="1"/>
    <col min="6" max="6" width="6.42578125" style="73" customWidth="1"/>
    <col min="7" max="7" width="5.85546875" style="73" customWidth="1"/>
    <col min="8" max="8" width="6.42578125" style="73" customWidth="1"/>
    <col min="9" max="9" width="5.85546875" style="73" customWidth="1"/>
    <col min="10" max="10" width="6.42578125" style="73" customWidth="1"/>
    <col min="11" max="11" width="5.85546875" style="73" customWidth="1"/>
    <col min="12" max="12" width="11.7109375" style="73" customWidth="1"/>
    <col min="14" max="14" width="13" customWidth="1"/>
  </cols>
  <sheetData>
    <row r="1" spans="1:16" ht="15" customHeight="1" x14ac:dyDescent="0.2">
      <c r="A1" s="1" t="s">
        <v>6</v>
      </c>
      <c r="B1" s="383"/>
      <c r="C1" s="383"/>
      <c r="D1" s="383"/>
      <c r="E1" s="68"/>
      <c r="F1" s="2"/>
      <c r="G1" s="72"/>
      <c r="H1" s="72"/>
      <c r="I1" s="72"/>
      <c r="J1" s="72"/>
      <c r="K1" s="72"/>
      <c r="L1" s="3" t="s">
        <v>0</v>
      </c>
      <c r="N1" s="567" t="s">
        <v>910</v>
      </c>
    </row>
    <row r="2" spans="1:16" ht="9" customHeight="1" x14ac:dyDescent="0.25">
      <c r="A2" s="412"/>
      <c r="B2" s="383"/>
      <c r="C2" s="383"/>
      <c r="D2" s="383"/>
      <c r="E2" s="68"/>
      <c r="F2" s="2"/>
      <c r="G2" s="72"/>
      <c r="H2" s="72"/>
      <c r="I2" s="72"/>
      <c r="J2" s="72"/>
      <c r="K2" s="72"/>
      <c r="L2" s="3"/>
    </row>
    <row r="3" spans="1:16" ht="15" customHeight="1" x14ac:dyDescent="0.2">
      <c r="A3" s="383" t="s">
        <v>1300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N3" s="544"/>
    </row>
    <row r="4" spans="1:16" ht="15" customHeight="1" x14ac:dyDescent="0.2">
      <c r="A4" s="11" t="s">
        <v>1301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6" ht="15" customHeight="1" x14ac:dyDescent="0.2">
      <c r="A5" s="113" t="s">
        <v>1021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6" t="s">
        <v>1019</v>
      </c>
    </row>
    <row r="6" spans="1:16" ht="15" customHeight="1" thickBot="1" x14ac:dyDescent="0.25">
      <c r="A6" s="113" t="s">
        <v>110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6" t="s">
        <v>540</v>
      </c>
    </row>
    <row r="7" spans="1:16" ht="15" customHeight="1" x14ac:dyDescent="0.2">
      <c r="A7" s="576" t="s">
        <v>105</v>
      </c>
      <c r="B7" s="626" t="s">
        <v>787</v>
      </c>
      <c r="C7" s="576"/>
      <c r="D7" s="626" t="s">
        <v>609</v>
      </c>
      <c r="E7" s="576"/>
      <c r="F7" s="626" t="s">
        <v>610</v>
      </c>
      <c r="G7" s="576"/>
      <c r="H7" s="626" t="s">
        <v>611</v>
      </c>
      <c r="I7" s="576"/>
      <c r="J7" s="626" t="s">
        <v>1025</v>
      </c>
      <c r="K7" s="576"/>
      <c r="L7" s="614" t="s">
        <v>106</v>
      </c>
    </row>
    <row r="8" spans="1:16" ht="15" customHeight="1" x14ac:dyDescent="0.2">
      <c r="A8" s="656"/>
      <c r="B8" s="660" t="s">
        <v>788</v>
      </c>
      <c r="C8" s="672"/>
      <c r="D8" s="660" t="s">
        <v>789</v>
      </c>
      <c r="E8" s="672"/>
      <c r="F8" s="660" t="s">
        <v>790</v>
      </c>
      <c r="G8" s="672"/>
      <c r="H8" s="660" t="s">
        <v>791</v>
      </c>
      <c r="I8" s="672"/>
      <c r="J8" s="660" t="s">
        <v>786</v>
      </c>
      <c r="K8" s="672"/>
      <c r="L8" s="669"/>
    </row>
    <row r="9" spans="1:16" ht="26.25" customHeight="1" thickBot="1" x14ac:dyDescent="0.25">
      <c r="A9" s="620"/>
      <c r="B9" s="77" t="s">
        <v>107</v>
      </c>
      <c r="C9" s="77" t="s">
        <v>108</v>
      </c>
      <c r="D9" s="77" t="s">
        <v>107</v>
      </c>
      <c r="E9" s="77" t="s">
        <v>108</v>
      </c>
      <c r="F9" s="77" t="s">
        <v>107</v>
      </c>
      <c r="G9" s="77" t="s">
        <v>108</v>
      </c>
      <c r="H9" s="77" t="s">
        <v>107</v>
      </c>
      <c r="I9" s="77" t="s">
        <v>108</v>
      </c>
      <c r="J9" s="77" t="s">
        <v>107</v>
      </c>
      <c r="K9" s="77" t="s">
        <v>108</v>
      </c>
      <c r="L9" s="615"/>
    </row>
    <row r="10" spans="1:16" ht="14.25" customHeight="1" x14ac:dyDescent="0.2">
      <c r="A10" s="78" t="s">
        <v>600</v>
      </c>
      <c r="B10" s="424">
        <v>9.1522159802004808</v>
      </c>
      <c r="C10" s="424">
        <v>9.7794897560430964</v>
      </c>
      <c r="D10" s="424">
        <v>22.985198473172741</v>
      </c>
      <c r="E10" s="424">
        <v>24.449654813078027</v>
      </c>
      <c r="F10" s="424">
        <v>30.071673905287472</v>
      </c>
      <c r="G10" s="424">
        <v>28.912707716928114</v>
      </c>
      <c r="H10" s="424">
        <v>28.284043855357549</v>
      </c>
      <c r="I10" s="424">
        <v>26.62498371759802</v>
      </c>
      <c r="J10" s="424">
        <v>8.390489383252012</v>
      </c>
      <c r="K10" s="424">
        <v>9.465751130463909</v>
      </c>
      <c r="L10" s="79" t="s">
        <v>109</v>
      </c>
    </row>
    <row r="11" spans="1:16" ht="12" customHeight="1" x14ac:dyDescent="0.2">
      <c r="A11" s="348" t="s">
        <v>548</v>
      </c>
      <c r="B11" s="425">
        <v>21.247878574401998</v>
      </c>
      <c r="C11" s="425">
        <v>18.932527693856997</v>
      </c>
      <c r="D11" s="425">
        <v>30.554932914918826</v>
      </c>
      <c r="E11" s="425">
        <v>28.06569060345495</v>
      </c>
      <c r="F11" s="425">
        <v>25.103269397034804</v>
      </c>
      <c r="G11" s="425">
        <v>24.494538693934466</v>
      </c>
      <c r="H11" s="425">
        <v>19.83893176214416</v>
      </c>
      <c r="I11" s="425">
        <v>22.968471608954992</v>
      </c>
      <c r="J11" s="425">
        <v>3.2549873515002083</v>
      </c>
      <c r="K11" s="425">
        <v>5.5387713997985903</v>
      </c>
      <c r="L11" s="9" t="s">
        <v>575</v>
      </c>
      <c r="N11" s="21"/>
      <c r="O11" s="310"/>
      <c r="P11" s="310"/>
    </row>
    <row r="12" spans="1:16" ht="12" customHeight="1" x14ac:dyDescent="0.2">
      <c r="A12" s="348" t="s">
        <v>549</v>
      </c>
      <c r="B12" s="425">
        <v>6.6801230296039984</v>
      </c>
      <c r="C12" s="425">
        <v>9.3994778067885107</v>
      </c>
      <c r="D12" s="425">
        <v>14.874086889657823</v>
      </c>
      <c r="E12" s="425">
        <v>16.187989556135772</v>
      </c>
      <c r="F12" s="425">
        <v>29.214725105728569</v>
      </c>
      <c r="G12" s="425">
        <v>17.362924281984334</v>
      </c>
      <c r="H12" s="425">
        <v>39.922145328719722</v>
      </c>
      <c r="I12" s="425">
        <v>37.271540469973893</v>
      </c>
      <c r="J12" s="425">
        <v>9.3089196462898887</v>
      </c>
      <c r="K12" s="425">
        <v>19.778067885117494</v>
      </c>
      <c r="L12" s="9" t="s">
        <v>576</v>
      </c>
      <c r="N12" s="21"/>
      <c r="O12" s="310"/>
      <c r="P12" s="310"/>
    </row>
    <row r="13" spans="1:16" ht="12" customHeight="1" x14ac:dyDescent="0.2">
      <c r="A13" s="349" t="s">
        <v>550</v>
      </c>
      <c r="B13" s="426">
        <v>8.4132198163169534</v>
      </c>
      <c r="C13" s="426">
        <v>12.722222222222221</v>
      </c>
      <c r="D13" s="426">
        <v>15.897968760474626</v>
      </c>
      <c r="E13" s="426">
        <v>23.111111111111111</v>
      </c>
      <c r="F13" s="426">
        <v>31.779178118924715</v>
      </c>
      <c r="G13" s="426">
        <v>22.555555555555557</v>
      </c>
      <c r="H13" s="426">
        <v>33.605952939599113</v>
      </c>
      <c r="I13" s="426">
        <v>29.555555555555557</v>
      </c>
      <c r="J13" s="426">
        <v>10.303680364684588</v>
      </c>
      <c r="K13" s="426">
        <v>12.111111111111111</v>
      </c>
      <c r="L13" s="70" t="s">
        <v>577</v>
      </c>
      <c r="N13" s="300"/>
      <c r="O13" s="310"/>
      <c r="P13" s="310"/>
    </row>
    <row r="14" spans="1:16" ht="12" customHeight="1" x14ac:dyDescent="0.2">
      <c r="A14" s="348" t="s">
        <v>551</v>
      </c>
      <c r="B14" s="425">
        <v>15.153989353016101</v>
      </c>
      <c r="C14" s="425">
        <v>23.013291855203619</v>
      </c>
      <c r="D14" s="425">
        <v>21.836114830660701</v>
      </c>
      <c r="E14" s="425">
        <v>22.369909502262445</v>
      </c>
      <c r="F14" s="425">
        <v>30.899114928639083</v>
      </c>
      <c r="G14" s="425">
        <v>26.647341628959275</v>
      </c>
      <c r="H14" s="425">
        <v>22.956334302230641</v>
      </c>
      <c r="I14" s="425">
        <v>17.661199095022624</v>
      </c>
      <c r="J14" s="425">
        <v>9.154446585453476</v>
      </c>
      <c r="K14" s="425">
        <v>10.308257918552036</v>
      </c>
      <c r="L14" s="9" t="s">
        <v>578</v>
      </c>
      <c r="N14" s="21"/>
      <c r="O14" s="310"/>
      <c r="P14" s="310"/>
    </row>
    <row r="15" spans="1:16" ht="12" customHeight="1" x14ac:dyDescent="0.2">
      <c r="A15" s="348" t="s">
        <v>552</v>
      </c>
      <c r="B15" s="425">
        <v>9.551551280314321</v>
      </c>
      <c r="C15" s="425">
        <v>16.811955168119553</v>
      </c>
      <c r="D15" s="425">
        <v>16.948922910174772</v>
      </c>
      <c r="E15" s="425">
        <v>25.031133250311331</v>
      </c>
      <c r="F15" s="425">
        <v>25.701124508874134</v>
      </c>
      <c r="G15" s="425">
        <v>19.551681195516814</v>
      </c>
      <c r="H15" s="425">
        <v>29.575938219753422</v>
      </c>
      <c r="I15" s="425">
        <v>22.04234122042341</v>
      </c>
      <c r="J15" s="425">
        <v>18.222463080883351</v>
      </c>
      <c r="K15" s="425">
        <v>16.562889165628892</v>
      </c>
      <c r="L15" s="9" t="s">
        <v>579</v>
      </c>
      <c r="N15" s="21"/>
      <c r="O15" s="310"/>
      <c r="P15" s="310"/>
    </row>
    <row r="16" spans="1:16" ht="12" customHeight="1" x14ac:dyDescent="0.2">
      <c r="A16" s="348" t="s">
        <v>553</v>
      </c>
      <c r="B16" s="425">
        <v>11.7265867731913</v>
      </c>
      <c r="C16" s="425">
        <v>13.811129848229342</v>
      </c>
      <c r="D16" s="425">
        <v>24.336440301819795</v>
      </c>
      <c r="E16" s="425">
        <v>23.827993254637438</v>
      </c>
      <c r="F16" s="425">
        <v>30.355082112738568</v>
      </c>
      <c r="G16" s="425">
        <v>24.519392917369309</v>
      </c>
      <c r="H16" s="425">
        <v>26.30270750110963</v>
      </c>
      <c r="I16" s="425">
        <v>28.583473861720066</v>
      </c>
      <c r="J16" s="425">
        <v>7.2791833111407005</v>
      </c>
      <c r="K16" s="425">
        <v>9.2580101180438454</v>
      </c>
      <c r="L16" s="9" t="s">
        <v>580</v>
      </c>
      <c r="N16" s="21"/>
      <c r="O16" s="310"/>
      <c r="P16" s="310"/>
    </row>
    <row r="17" spans="1:16" ht="12" customHeight="1" x14ac:dyDescent="0.2">
      <c r="A17" s="348" t="s">
        <v>554</v>
      </c>
      <c r="B17" s="425">
        <v>12.68707089408316</v>
      </c>
      <c r="C17" s="425">
        <v>8.8398344412391818</v>
      </c>
      <c r="D17" s="425">
        <v>29.276594924014503</v>
      </c>
      <c r="E17" s="425">
        <v>23.885613947071366</v>
      </c>
      <c r="F17" s="425">
        <v>35.910861683252335</v>
      </c>
      <c r="G17" s="425">
        <v>35.176219741627996</v>
      </c>
      <c r="H17" s="425">
        <v>20.089389030317058</v>
      </c>
      <c r="I17" s="425">
        <v>27.984447510347422</v>
      </c>
      <c r="J17" s="425">
        <v>2.0360834683329476</v>
      </c>
      <c r="K17" s="425">
        <v>4.1138843597140342</v>
      </c>
      <c r="L17" s="9" t="s">
        <v>581</v>
      </c>
      <c r="N17" s="21"/>
      <c r="O17" s="310"/>
      <c r="P17" s="310"/>
    </row>
    <row r="18" spans="1:16" ht="12" customHeight="1" x14ac:dyDescent="0.2">
      <c r="A18" s="348" t="s">
        <v>555</v>
      </c>
      <c r="B18" s="425">
        <v>7.6578101201556947</v>
      </c>
      <c r="C18" s="425">
        <v>8.3538083538083541</v>
      </c>
      <c r="D18" s="425">
        <v>27.568116432560501</v>
      </c>
      <c r="E18" s="425">
        <v>33.415233415233416</v>
      </c>
      <c r="F18" s="425">
        <v>28.964291758334742</v>
      </c>
      <c r="G18" s="425">
        <v>21.375921375921376</v>
      </c>
      <c r="H18" s="425">
        <v>29.878151971568794</v>
      </c>
      <c r="I18" s="425">
        <v>23.341523341523342</v>
      </c>
      <c r="J18" s="425">
        <v>5.9316297173802672</v>
      </c>
      <c r="K18" s="425">
        <v>13.513513513513514</v>
      </c>
      <c r="L18" s="21" t="s">
        <v>608</v>
      </c>
      <c r="N18" s="21"/>
      <c r="O18" s="310"/>
      <c r="P18" s="310"/>
    </row>
    <row r="19" spans="1:16" ht="12" customHeight="1" x14ac:dyDescent="0.2">
      <c r="A19" s="348" t="s">
        <v>556</v>
      </c>
      <c r="B19" s="425">
        <v>12.57576704367931</v>
      </c>
      <c r="C19" s="425">
        <v>18.069603977370136</v>
      </c>
      <c r="D19" s="425">
        <v>40.411172905080292</v>
      </c>
      <c r="E19" s="425">
        <v>39.190810903480198</v>
      </c>
      <c r="F19" s="425">
        <v>29.888145972630131</v>
      </c>
      <c r="G19" s="425">
        <v>26.144351105777474</v>
      </c>
      <c r="H19" s="425">
        <v>13.894269824407923</v>
      </c>
      <c r="I19" s="425">
        <v>13.252185839190812</v>
      </c>
      <c r="J19" s="425">
        <v>3.2306442542023368</v>
      </c>
      <c r="K19" s="425">
        <v>3.3430481741813818</v>
      </c>
      <c r="L19" s="21" t="s">
        <v>582</v>
      </c>
      <c r="N19" s="21"/>
      <c r="O19" s="310"/>
      <c r="P19" s="310"/>
    </row>
    <row r="20" spans="1:16" ht="12" customHeight="1" x14ac:dyDescent="0.2">
      <c r="A20" s="348" t="s">
        <v>557</v>
      </c>
      <c r="B20" s="425">
        <v>1.5881792896431584</v>
      </c>
      <c r="C20" s="425">
        <v>2.2565854535646857</v>
      </c>
      <c r="D20" s="425">
        <v>8.7179401896668569</v>
      </c>
      <c r="E20" s="425">
        <v>11.705475141598489</v>
      </c>
      <c r="F20" s="425">
        <v>28.257534497166638</v>
      </c>
      <c r="G20" s="425">
        <v>27.969073091791785</v>
      </c>
      <c r="H20" s="425">
        <v>39.067131756517981</v>
      </c>
      <c r="I20" s="425">
        <v>27.079025442776228</v>
      </c>
      <c r="J20" s="425">
        <v>15.542122090243508</v>
      </c>
      <c r="K20" s="425">
        <v>13.60244538343972</v>
      </c>
      <c r="L20" s="9" t="s">
        <v>583</v>
      </c>
      <c r="N20" s="21"/>
      <c r="O20" s="310"/>
      <c r="P20" s="310"/>
    </row>
    <row r="21" spans="1:16" ht="12" customHeight="1" x14ac:dyDescent="0.2">
      <c r="A21" s="348" t="s">
        <v>558</v>
      </c>
      <c r="B21" s="425">
        <v>2.8496845768979768</v>
      </c>
      <c r="C21" s="425">
        <v>3.2692307692307696</v>
      </c>
      <c r="D21" s="425">
        <v>38.568631716336746</v>
      </c>
      <c r="E21" s="425">
        <v>34.807692307692307</v>
      </c>
      <c r="F21" s="425">
        <v>45.747226452033935</v>
      </c>
      <c r="G21" s="425">
        <v>46.153846153846153</v>
      </c>
      <c r="H21" s="425">
        <v>11.659778116162716</v>
      </c>
      <c r="I21" s="425">
        <v>14.807692307692308</v>
      </c>
      <c r="J21" s="425">
        <v>1.1311725038068305</v>
      </c>
      <c r="K21" s="425">
        <v>0.96153846153846156</v>
      </c>
      <c r="L21" s="9" t="s">
        <v>584</v>
      </c>
      <c r="N21" s="21"/>
      <c r="O21" s="310"/>
      <c r="P21" s="310"/>
    </row>
    <row r="22" spans="1:16" ht="12" customHeight="1" x14ac:dyDescent="0.2">
      <c r="A22" s="348" t="s">
        <v>559</v>
      </c>
      <c r="B22" s="425">
        <v>5.138148327678139</v>
      </c>
      <c r="C22" s="425">
        <v>20</v>
      </c>
      <c r="D22" s="425">
        <v>11.403296170625303</v>
      </c>
      <c r="E22" s="425">
        <v>22.372881355932204</v>
      </c>
      <c r="F22" s="425">
        <v>30.441105186621424</v>
      </c>
      <c r="G22" s="425">
        <v>25.423728813559322</v>
      </c>
      <c r="H22" s="425">
        <v>37.433349491032473</v>
      </c>
      <c r="I22" s="425">
        <v>21.35593220338983</v>
      </c>
      <c r="J22" s="425">
        <v>15.584100824042658</v>
      </c>
      <c r="K22" s="425">
        <v>10.847457627118644</v>
      </c>
      <c r="L22" s="9" t="s">
        <v>585</v>
      </c>
      <c r="N22" s="21"/>
      <c r="O22" s="310"/>
      <c r="P22" s="310"/>
    </row>
    <row r="23" spans="1:16" ht="12" customHeight="1" x14ac:dyDescent="0.2">
      <c r="A23" s="348" t="s">
        <v>560</v>
      </c>
      <c r="B23" s="425">
        <v>8.317776394938809</v>
      </c>
      <c r="C23" s="425">
        <v>18.527607361963192</v>
      </c>
      <c r="D23" s="425">
        <v>15.079858950425223</v>
      </c>
      <c r="E23" s="425">
        <v>21.840490797546011</v>
      </c>
      <c r="F23" s="425">
        <v>29.184816428126947</v>
      </c>
      <c r="G23" s="425">
        <v>20.613496932515339</v>
      </c>
      <c r="H23" s="425">
        <v>31.290188757519189</v>
      </c>
      <c r="I23" s="425">
        <v>22.208588957055213</v>
      </c>
      <c r="J23" s="425">
        <v>16.127359468989834</v>
      </c>
      <c r="K23" s="425">
        <v>16.809815950920246</v>
      </c>
      <c r="L23" s="9" t="s">
        <v>586</v>
      </c>
      <c r="N23" s="21"/>
      <c r="O23" s="310"/>
      <c r="P23" s="310"/>
    </row>
    <row r="24" spans="1:16" ht="12" customHeight="1" x14ac:dyDescent="0.2">
      <c r="A24" s="348" t="s">
        <v>561</v>
      </c>
      <c r="B24" s="425">
        <v>25.99258867125463</v>
      </c>
      <c r="C24" s="425">
        <v>25.588952071486599</v>
      </c>
      <c r="D24" s="425">
        <v>34.197988353626258</v>
      </c>
      <c r="E24" s="425">
        <v>34.524776604386673</v>
      </c>
      <c r="F24" s="425">
        <v>25.99258867125463</v>
      </c>
      <c r="G24" s="425">
        <v>25.020308692120231</v>
      </c>
      <c r="H24" s="425">
        <v>12.890418210693488</v>
      </c>
      <c r="I24" s="425">
        <v>14.13484971567831</v>
      </c>
      <c r="J24" s="425">
        <v>0.92641609317098994</v>
      </c>
      <c r="K24" s="425">
        <v>0.73111291632818853</v>
      </c>
      <c r="L24" s="9" t="s">
        <v>587</v>
      </c>
      <c r="N24" s="21"/>
      <c r="O24" s="310"/>
      <c r="P24" s="310"/>
    </row>
    <row r="25" spans="1:16" ht="12" customHeight="1" x14ac:dyDescent="0.2">
      <c r="A25" s="348" t="s">
        <v>562</v>
      </c>
      <c r="B25" s="425">
        <v>6.3580917369872179</v>
      </c>
      <c r="C25" s="425">
        <v>14.224924012158056</v>
      </c>
      <c r="D25" s="425">
        <v>17.720778678252152</v>
      </c>
      <c r="E25" s="425">
        <v>19.817629179331306</v>
      </c>
      <c r="F25" s="425">
        <v>30.180744701590218</v>
      </c>
      <c r="G25" s="425">
        <v>22.735562310030392</v>
      </c>
      <c r="H25" s="425">
        <v>37.708524800178239</v>
      </c>
      <c r="I25" s="425">
        <v>30.091185410334347</v>
      </c>
      <c r="J25" s="425">
        <v>8.0318600829921749</v>
      </c>
      <c r="K25" s="425">
        <v>13.130699088145898</v>
      </c>
      <c r="L25" s="9" t="s">
        <v>588</v>
      </c>
      <c r="N25" s="21"/>
      <c r="O25" s="310"/>
      <c r="P25" s="310"/>
    </row>
    <row r="26" spans="1:16" ht="12" customHeight="1" x14ac:dyDescent="0.2">
      <c r="A26" s="348" t="s">
        <v>563</v>
      </c>
      <c r="B26" s="425">
        <v>29.615592853275579</v>
      </c>
      <c r="C26" s="425">
        <v>23.986486486486484</v>
      </c>
      <c r="D26" s="425">
        <v>31.131564699512726</v>
      </c>
      <c r="E26" s="425">
        <v>28.378378378378379</v>
      </c>
      <c r="F26" s="425">
        <v>27.341635083919869</v>
      </c>
      <c r="G26" s="425">
        <v>30.405405405405407</v>
      </c>
      <c r="H26" s="425">
        <v>9.6372495939361134</v>
      </c>
      <c r="I26" s="425">
        <v>12.837837837837837</v>
      </c>
      <c r="J26" s="425">
        <v>2.3280996210070382</v>
      </c>
      <c r="K26" s="425">
        <v>4.7297297297297298</v>
      </c>
      <c r="L26" s="9" t="s">
        <v>563</v>
      </c>
      <c r="N26" s="21"/>
      <c r="O26" s="310"/>
      <c r="P26" s="310"/>
    </row>
    <row r="27" spans="1:16" ht="12" customHeight="1" x14ac:dyDescent="0.2">
      <c r="A27" s="348" t="s">
        <v>564</v>
      </c>
      <c r="B27" s="425">
        <v>8.5445026178010473</v>
      </c>
      <c r="C27" s="425">
        <v>5.5849336673160774</v>
      </c>
      <c r="D27" s="425">
        <v>25.912442909658012</v>
      </c>
      <c r="E27" s="425">
        <v>28.35142406531218</v>
      </c>
      <c r="F27" s="425">
        <v>28.027180572574355</v>
      </c>
      <c r="G27" s="425">
        <v>26.474317345455674</v>
      </c>
      <c r="H27" s="425">
        <v>26.205636626935501</v>
      </c>
      <c r="I27" s="425">
        <v>25.327024770386863</v>
      </c>
      <c r="J27" s="425">
        <v>10.677954773309569</v>
      </c>
      <c r="K27" s="425">
        <v>13.881930915050871</v>
      </c>
      <c r="L27" s="9" t="s">
        <v>589</v>
      </c>
      <c r="N27" s="21"/>
      <c r="O27" s="310"/>
      <c r="P27" s="310"/>
    </row>
    <row r="28" spans="1:16" ht="12" customHeight="1" x14ac:dyDescent="0.2">
      <c r="A28" s="348" t="s">
        <v>565</v>
      </c>
      <c r="B28" s="425">
        <v>15.134508974762698</v>
      </c>
      <c r="C28" s="425">
        <v>16.559962523422861</v>
      </c>
      <c r="D28" s="425">
        <v>29.67519906428539</v>
      </c>
      <c r="E28" s="425">
        <v>26.889444097439103</v>
      </c>
      <c r="F28" s="425">
        <v>23.161185838319312</v>
      </c>
      <c r="G28" s="425">
        <v>20.081199250468458</v>
      </c>
      <c r="H28" s="425">
        <v>20.241576319222638</v>
      </c>
      <c r="I28" s="425">
        <v>18.62898188632105</v>
      </c>
      <c r="J28" s="425">
        <v>11.78752980340996</v>
      </c>
      <c r="K28" s="425">
        <v>17.840412242348531</v>
      </c>
      <c r="L28" s="9" t="s">
        <v>590</v>
      </c>
      <c r="N28" s="21"/>
      <c r="O28" s="310"/>
      <c r="P28" s="310"/>
    </row>
    <row r="29" spans="1:16" ht="12" customHeight="1" x14ac:dyDescent="0.2">
      <c r="A29" s="348" t="s">
        <v>566</v>
      </c>
      <c r="B29" s="425">
        <v>5.7317817885737545</v>
      </c>
      <c r="C29" s="425">
        <v>8.5773219503810232</v>
      </c>
      <c r="D29" s="425">
        <v>21.246946668476049</v>
      </c>
      <c r="E29" s="425">
        <v>27.032601844955025</v>
      </c>
      <c r="F29" s="425">
        <v>29.697889808657891</v>
      </c>
      <c r="G29" s="425">
        <v>31.570503638342977</v>
      </c>
      <c r="H29" s="425">
        <v>39.286198941511742</v>
      </c>
      <c r="I29" s="425">
        <v>26.316392597261217</v>
      </c>
      <c r="J29" s="425">
        <v>4.037182792780567</v>
      </c>
      <c r="K29" s="425">
        <v>6.5031799690597607</v>
      </c>
      <c r="L29" s="9" t="s">
        <v>591</v>
      </c>
      <c r="N29" s="21"/>
      <c r="O29" s="310"/>
      <c r="P29" s="310"/>
    </row>
    <row r="30" spans="1:16" ht="12" customHeight="1" x14ac:dyDescent="0.2">
      <c r="A30" s="348" t="s">
        <v>567</v>
      </c>
      <c r="B30" s="425">
        <v>1.6777552791437662</v>
      </c>
      <c r="C30" s="425">
        <v>1.1017565741606901</v>
      </c>
      <c r="D30" s="425">
        <v>12.631375952174331</v>
      </c>
      <c r="E30" s="425">
        <v>9.3233551605862175</v>
      </c>
      <c r="F30" s="425">
        <v>39.904541509979751</v>
      </c>
      <c r="G30" s="425">
        <v>39.289055191768007</v>
      </c>
      <c r="H30" s="425">
        <v>31.954488477485292</v>
      </c>
      <c r="I30" s="425">
        <v>30.599729757821432</v>
      </c>
      <c r="J30" s="425">
        <v>13.831838781216854</v>
      </c>
      <c r="K30" s="425">
        <v>19.686103315663654</v>
      </c>
      <c r="L30" s="9" t="s">
        <v>592</v>
      </c>
      <c r="N30" s="21"/>
      <c r="O30" s="310"/>
      <c r="P30" s="310"/>
    </row>
    <row r="31" spans="1:16" ht="12" customHeight="1" x14ac:dyDescent="0.2">
      <c r="A31" s="348" t="s">
        <v>568</v>
      </c>
      <c r="B31" s="425">
        <v>17.979428880768712</v>
      </c>
      <c r="C31" s="425">
        <v>13.603082851637765</v>
      </c>
      <c r="D31" s="425">
        <v>19.471511706590878</v>
      </c>
      <c r="E31" s="425">
        <v>27.283236994219649</v>
      </c>
      <c r="F31" s="425">
        <v>27.111246447421845</v>
      </c>
      <c r="G31" s="425">
        <v>24.046242774566473</v>
      </c>
      <c r="H31" s="425">
        <v>27.909730680741646</v>
      </c>
      <c r="I31" s="425">
        <v>25.741811175337187</v>
      </c>
      <c r="J31" s="425">
        <v>7.5246988767086211</v>
      </c>
      <c r="K31" s="425">
        <v>9.2485549132947966</v>
      </c>
      <c r="L31" s="9" t="s">
        <v>593</v>
      </c>
      <c r="N31" s="21"/>
      <c r="O31" s="310"/>
      <c r="P31" s="310"/>
    </row>
    <row r="32" spans="1:16" ht="12" customHeight="1" x14ac:dyDescent="0.2">
      <c r="A32" s="348" t="s">
        <v>569</v>
      </c>
      <c r="B32" s="425">
        <v>10.478064590809122</v>
      </c>
      <c r="C32" s="425">
        <v>7.6558426167338229</v>
      </c>
      <c r="D32" s="425">
        <v>23.204074545665009</v>
      </c>
      <c r="E32" s="425">
        <v>17.136762265939794</v>
      </c>
      <c r="F32" s="425">
        <v>38.321564995948606</v>
      </c>
      <c r="G32" s="425">
        <v>25.551078454610099</v>
      </c>
      <c r="H32" s="425">
        <v>20.402824400972335</v>
      </c>
      <c r="I32" s="425">
        <v>16.994548471201707</v>
      </c>
      <c r="J32" s="425">
        <v>7.5934714666049317</v>
      </c>
      <c r="K32" s="425">
        <v>32.661768191514575</v>
      </c>
      <c r="L32" s="9" t="s">
        <v>594</v>
      </c>
      <c r="N32" s="21"/>
      <c r="O32" s="310"/>
      <c r="P32" s="310"/>
    </row>
    <row r="33" spans="1:16" ht="12" customHeight="1" x14ac:dyDescent="0.2">
      <c r="A33" s="348" t="s">
        <v>570</v>
      </c>
      <c r="B33" s="425">
        <v>12.475795797969562</v>
      </c>
      <c r="C33" s="425">
        <v>4.5865696588339393</v>
      </c>
      <c r="D33" s="425">
        <v>26.569427604553102</v>
      </c>
      <c r="E33" s="425">
        <v>13.656474289647036</v>
      </c>
      <c r="F33" s="425">
        <v>22.937440055013663</v>
      </c>
      <c r="G33" s="425">
        <v>17.102546455609087</v>
      </c>
      <c r="H33" s="425">
        <v>36.213105557465752</v>
      </c>
      <c r="I33" s="425">
        <v>60.569265558942085</v>
      </c>
      <c r="J33" s="425">
        <v>1.7589894858756041</v>
      </c>
      <c r="K33" s="425">
        <v>4.0605643496214725</v>
      </c>
      <c r="L33" s="9" t="s">
        <v>595</v>
      </c>
      <c r="N33" s="21"/>
      <c r="O33" s="310"/>
      <c r="P33" s="310"/>
    </row>
    <row r="34" spans="1:16" ht="12" customHeight="1" x14ac:dyDescent="0.2">
      <c r="A34" s="348" t="s">
        <v>571</v>
      </c>
      <c r="B34" s="425">
        <v>8.1691388089439894</v>
      </c>
      <c r="C34" s="425">
        <v>9.0844062947067226</v>
      </c>
      <c r="D34" s="425">
        <v>23.289794111135709</v>
      </c>
      <c r="E34" s="425">
        <v>27.682403433476395</v>
      </c>
      <c r="F34" s="425">
        <v>33.274297099845029</v>
      </c>
      <c r="G34" s="425">
        <v>32.761087267525035</v>
      </c>
      <c r="H34" s="425">
        <v>25.444616633458782</v>
      </c>
      <c r="I34" s="425">
        <v>19.742489270386265</v>
      </c>
      <c r="J34" s="425">
        <v>9.822153346616485</v>
      </c>
      <c r="K34" s="425">
        <v>10.72961373390558</v>
      </c>
      <c r="L34" s="9" t="s">
        <v>596</v>
      </c>
      <c r="N34" s="21"/>
      <c r="O34" s="310"/>
      <c r="P34" s="310"/>
    </row>
    <row r="35" spans="1:16" ht="12" customHeight="1" x14ac:dyDescent="0.2">
      <c r="A35" s="348" t="s">
        <v>572</v>
      </c>
      <c r="B35" s="425">
        <v>9.3615769343924686</v>
      </c>
      <c r="C35" s="425">
        <v>7.611086669599648</v>
      </c>
      <c r="D35" s="425">
        <v>27.037363930567814</v>
      </c>
      <c r="E35" s="425">
        <v>30.180378354597448</v>
      </c>
      <c r="F35" s="425">
        <v>30.997352162400706</v>
      </c>
      <c r="G35" s="425">
        <v>29.080510338759346</v>
      </c>
      <c r="H35" s="425">
        <v>27.67284495439835</v>
      </c>
      <c r="I35" s="425">
        <v>21.205455345358555</v>
      </c>
      <c r="J35" s="425">
        <v>4.9308620182406591</v>
      </c>
      <c r="K35" s="425">
        <v>11.922569291684997</v>
      </c>
      <c r="L35" s="9" t="s">
        <v>597</v>
      </c>
      <c r="N35" s="21"/>
      <c r="O35" s="310"/>
      <c r="P35" s="310"/>
    </row>
    <row r="36" spans="1:16" ht="12" customHeight="1" x14ac:dyDescent="0.2">
      <c r="A36" s="348" t="s">
        <v>573</v>
      </c>
      <c r="B36" s="425">
        <v>8.9278055754110071</v>
      </c>
      <c r="C36" s="425">
        <v>8.0997472365790166</v>
      </c>
      <c r="D36" s="425">
        <v>28.314180458569311</v>
      </c>
      <c r="E36" s="425">
        <v>28.483042215263893</v>
      </c>
      <c r="F36" s="425">
        <v>30.668059603013141</v>
      </c>
      <c r="G36" s="425">
        <v>34.251329837401443</v>
      </c>
      <c r="H36" s="425">
        <v>25.79259910925386</v>
      </c>
      <c r="I36" s="425">
        <v>21.965895801109141</v>
      </c>
      <c r="J36" s="425">
        <v>6.2973552537526807</v>
      </c>
      <c r="K36" s="425">
        <v>7.1999849096465089</v>
      </c>
      <c r="L36" s="9" t="s">
        <v>598</v>
      </c>
      <c r="N36" s="21"/>
      <c r="O36" s="310"/>
      <c r="P36" s="310"/>
    </row>
    <row r="37" spans="1:16" ht="12" customHeight="1" x14ac:dyDescent="0.2">
      <c r="A37" s="348" t="s">
        <v>574</v>
      </c>
      <c r="B37" s="425">
        <v>9.2076162830879813</v>
      </c>
      <c r="C37" s="425">
        <v>13.555045871559631</v>
      </c>
      <c r="D37" s="425">
        <v>21.953832331190824</v>
      </c>
      <c r="E37" s="425">
        <v>25.840978593272173</v>
      </c>
      <c r="F37" s="425">
        <v>32.476328702743793</v>
      </c>
      <c r="G37" s="425">
        <v>26.788990825688074</v>
      </c>
      <c r="H37" s="425">
        <v>23.895915405349371</v>
      </c>
      <c r="I37" s="425">
        <v>20.810397553516818</v>
      </c>
      <c r="J37" s="425">
        <v>12.466307277628031</v>
      </c>
      <c r="K37" s="425">
        <v>13.004587155963302</v>
      </c>
      <c r="L37" s="9" t="s">
        <v>599</v>
      </c>
      <c r="N37" s="21"/>
      <c r="O37" s="310"/>
      <c r="P37" s="310"/>
    </row>
    <row r="38" spans="1:16" ht="6.75" customHeight="1" x14ac:dyDescent="0.2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</row>
    <row r="39" spans="1:16" ht="24" customHeight="1" x14ac:dyDescent="0.2">
      <c r="A39" s="564" t="s">
        <v>1296</v>
      </c>
      <c r="B39" s="565"/>
      <c r="C39" s="565"/>
      <c r="D39" s="565"/>
      <c r="E39" s="565"/>
      <c r="F39" s="565"/>
      <c r="G39" s="684" t="s">
        <v>1334</v>
      </c>
      <c r="H39" s="684"/>
      <c r="I39" s="684"/>
      <c r="J39" s="684"/>
      <c r="K39" s="684"/>
      <c r="L39" s="684"/>
      <c r="M39" s="268"/>
      <c r="N39" s="268"/>
    </row>
    <row r="40" spans="1:16" ht="6" customHeight="1" x14ac:dyDescent="0.2">
      <c r="A40" s="564"/>
      <c r="B40" s="565"/>
      <c r="C40" s="565"/>
      <c r="D40" s="565"/>
      <c r="E40" s="565"/>
      <c r="F40" s="565"/>
      <c r="G40" s="566"/>
      <c r="H40" s="566"/>
      <c r="I40" s="566"/>
      <c r="J40" s="566"/>
      <c r="K40" s="566"/>
      <c r="L40" s="566"/>
    </row>
    <row r="41" spans="1:16" ht="11.25" customHeight="1" x14ac:dyDescent="0.2">
      <c r="A41" s="683" t="s">
        <v>1335</v>
      </c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</row>
    <row r="42" spans="1:16" ht="15" customHeight="1" x14ac:dyDescent="0.2">
      <c r="A42" s="584" t="s">
        <v>1336</v>
      </c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</row>
  </sheetData>
  <mergeCells count="15">
    <mergeCell ref="A41:L41"/>
    <mergeCell ref="A42:L42"/>
    <mergeCell ref="L7:L9"/>
    <mergeCell ref="B8:C8"/>
    <mergeCell ref="D8:E8"/>
    <mergeCell ref="F8:G8"/>
    <mergeCell ref="H8:I8"/>
    <mergeCell ref="J8:K8"/>
    <mergeCell ref="A7:A9"/>
    <mergeCell ref="B7:C7"/>
    <mergeCell ref="D7:E7"/>
    <mergeCell ref="F7:G7"/>
    <mergeCell ref="H7:I7"/>
    <mergeCell ref="J7:K7"/>
    <mergeCell ref="G39:L39"/>
  </mergeCells>
  <hyperlinks>
    <hyperlink ref="N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zoomScaleNormal="100" workbookViewId="0">
      <selection activeCell="O18" sqref="O18"/>
    </sheetView>
  </sheetViews>
  <sheetFormatPr defaultRowHeight="14.25" x14ac:dyDescent="0.2"/>
  <cols>
    <col min="1" max="1" width="13" style="73" customWidth="1"/>
    <col min="2" max="2" width="6.5703125" style="73" customWidth="1"/>
    <col min="3" max="3" width="5.7109375" style="73" customWidth="1"/>
    <col min="4" max="4" width="6.42578125" style="73" customWidth="1"/>
    <col min="5" max="5" width="5.85546875" style="73" customWidth="1"/>
    <col min="6" max="6" width="6.42578125" style="73" customWidth="1"/>
    <col min="7" max="7" width="5.85546875" style="73" customWidth="1"/>
    <col min="8" max="8" width="6.42578125" style="73" customWidth="1"/>
    <col min="9" max="9" width="5.85546875" style="73" customWidth="1"/>
    <col min="10" max="10" width="6.42578125" style="73" customWidth="1"/>
    <col min="11" max="11" width="5.5703125" style="73" customWidth="1"/>
    <col min="12" max="12" width="12.85546875" style="73" customWidth="1"/>
  </cols>
  <sheetData>
    <row r="1" spans="1:14" ht="15" customHeight="1" x14ac:dyDescent="0.2">
      <c r="A1" s="1" t="s">
        <v>6</v>
      </c>
      <c r="B1" s="383"/>
      <c r="C1" s="383"/>
      <c r="D1" s="383"/>
      <c r="E1" s="68"/>
      <c r="F1" s="2"/>
      <c r="G1" s="72"/>
      <c r="H1" s="72"/>
      <c r="I1" s="72"/>
      <c r="J1" s="72"/>
      <c r="K1" s="72"/>
      <c r="L1" s="3" t="s">
        <v>0</v>
      </c>
      <c r="N1" s="567" t="s">
        <v>910</v>
      </c>
    </row>
    <row r="2" spans="1:14" ht="9" customHeight="1" x14ac:dyDescent="0.25">
      <c r="A2" s="412"/>
      <c r="B2" s="383"/>
      <c r="C2" s="383"/>
      <c r="D2" s="383"/>
      <c r="E2" s="68"/>
      <c r="F2" s="2"/>
      <c r="G2" s="72"/>
      <c r="H2" s="72"/>
      <c r="I2" s="72"/>
      <c r="J2" s="72"/>
      <c r="K2" s="72"/>
      <c r="L2" s="3"/>
    </row>
    <row r="3" spans="1:14" ht="15" customHeight="1" x14ac:dyDescent="0.2">
      <c r="A3" s="383" t="s">
        <v>1026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N3" s="544"/>
    </row>
    <row r="4" spans="1:14" ht="15" customHeight="1" x14ac:dyDescent="0.2">
      <c r="A4" s="11" t="s">
        <v>1027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4" ht="15" customHeight="1" x14ac:dyDescent="0.2">
      <c r="A5" s="113" t="s">
        <v>1018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6" t="s">
        <v>1019</v>
      </c>
    </row>
    <row r="6" spans="1:14" ht="15" customHeight="1" thickBot="1" x14ac:dyDescent="0.25">
      <c r="A6" s="113" t="s">
        <v>110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6" t="s">
        <v>540</v>
      </c>
    </row>
    <row r="7" spans="1:14" ht="15" customHeight="1" x14ac:dyDescent="0.2">
      <c r="A7" s="576" t="s">
        <v>105</v>
      </c>
      <c r="B7" s="626" t="s">
        <v>787</v>
      </c>
      <c r="C7" s="576"/>
      <c r="D7" s="626" t="s">
        <v>609</v>
      </c>
      <c r="E7" s="576"/>
      <c r="F7" s="626" t="s">
        <v>610</v>
      </c>
      <c r="G7" s="576"/>
      <c r="H7" s="626" t="s">
        <v>611</v>
      </c>
      <c r="I7" s="576"/>
      <c r="J7" s="626" t="s">
        <v>1025</v>
      </c>
      <c r="K7" s="576"/>
      <c r="L7" s="614" t="s">
        <v>106</v>
      </c>
    </row>
    <row r="8" spans="1:14" ht="14.25" customHeight="1" x14ac:dyDescent="0.2">
      <c r="A8" s="656"/>
      <c r="B8" s="660" t="s">
        <v>788</v>
      </c>
      <c r="C8" s="672"/>
      <c r="D8" s="660" t="s">
        <v>789</v>
      </c>
      <c r="E8" s="672"/>
      <c r="F8" s="660" t="s">
        <v>790</v>
      </c>
      <c r="G8" s="672"/>
      <c r="H8" s="660" t="s">
        <v>791</v>
      </c>
      <c r="I8" s="672"/>
      <c r="J8" s="660" t="s">
        <v>786</v>
      </c>
      <c r="K8" s="672"/>
      <c r="L8" s="669"/>
    </row>
    <row r="9" spans="1:14" ht="29.25" customHeight="1" thickBot="1" x14ac:dyDescent="0.25">
      <c r="A9" s="620"/>
      <c r="B9" s="77" t="s">
        <v>107</v>
      </c>
      <c r="C9" s="77" t="s">
        <v>108</v>
      </c>
      <c r="D9" s="77" t="s">
        <v>107</v>
      </c>
      <c r="E9" s="77" t="s">
        <v>108</v>
      </c>
      <c r="F9" s="77" t="s">
        <v>107</v>
      </c>
      <c r="G9" s="77" t="s">
        <v>108</v>
      </c>
      <c r="H9" s="77" t="s">
        <v>107</v>
      </c>
      <c r="I9" s="77" t="s">
        <v>108</v>
      </c>
      <c r="J9" s="77" t="s">
        <v>107</v>
      </c>
      <c r="K9" s="77" t="s">
        <v>108</v>
      </c>
      <c r="L9" s="615"/>
    </row>
    <row r="10" spans="1:14" ht="15" customHeight="1" x14ac:dyDescent="0.2">
      <c r="A10" s="78" t="s">
        <v>600</v>
      </c>
      <c r="B10" s="424">
        <v>5.6962900297127765</v>
      </c>
      <c r="C10" s="424">
        <v>5.4746904192917656</v>
      </c>
      <c r="D10" s="424">
        <v>20.091820732915153</v>
      </c>
      <c r="E10" s="424">
        <v>19.405822289810992</v>
      </c>
      <c r="F10" s="424">
        <v>30.932857378672828</v>
      </c>
      <c r="G10" s="424">
        <v>28.184681926806626</v>
      </c>
      <c r="H10" s="424">
        <v>30.528536645757676</v>
      </c>
      <c r="I10" s="424">
        <v>30.094009835482787</v>
      </c>
      <c r="J10" s="424">
        <v>11.25670600858369</v>
      </c>
      <c r="K10" s="424">
        <v>15.100658990513432</v>
      </c>
      <c r="L10" s="79" t="s">
        <v>109</v>
      </c>
    </row>
    <row r="11" spans="1:14" ht="12" customHeight="1" x14ac:dyDescent="0.2">
      <c r="A11" s="348" t="s">
        <v>548</v>
      </c>
      <c r="B11" s="425">
        <v>12.64423355689132</v>
      </c>
      <c r="C11" s="425">
        <v>10.256813252443969</v>
      </c>
      <c r="D11" s="425">
        <v>29.39948588105684</v>
      </c>
      <c r="E11" s="425">
        <v>25.307264325904505</v>
      </c>
      <c r="F11" s="425">
        <v>27.787549044241288</v>
      </c>
      <c r="G11" s="425">
        <v>27.447898657781412</v>
      </c>
      <c r="H11" s="425">
        <v>24.530818144919696</v>
      </c>
      <c r="I11" s="425">
        <v>28.306038411969947</v>
      </c>
      <c r="J11" s="425">
        <v>5.6379133728908561</v>
      </c>
      <c r="K11" s="425">
        <v>8.6756986137742444</v>
      </c>
      <c r="L11" s="9" t="s">
        <v>575</v>
      </c>
    </row>
    <row r="12" spans="1:14" ht="12" customHeight="1" x14ac:dyDescent="0.2">
      <c r="A12" s="348" t="s">
        <v>549</v>
      </c>
      <c r="B12" s="425">
        <v>5.0310777530198187</v>
      </c>
      <c r="C12" s="425">
        <v>8.6888759010325352</v>
      </c>
      <c r="D12" s="425">
        <v>12.865017004808257</v>
      </c>
      <c r="E12" s="425">
        <v>15.526982271576076</v>
      </c>
      <c r="F12" s="425">
        <v>32.995191743872404</v>
      </c>
      <c r="G12" s="425">
        <v>22.267679719462301</v>
      </c>
      <c r="H12" s="425">
        <v>35.792189515656155</v>
      </c>
      <c r="I12" s="425">
        <v>31.365673095655559</v>
      </c>
      <c r="J12" s="425">
        <v>13.316523982643369</v>
      </c>
      <c r="K12" s="425">
        <v>22.150789012273524</v>
      </c>
      <c r="L12" s="9" t="s">
        <v>576</v>
      </c>
    </row>
    <row r="13" spans="1:14" ht="12" customHeight="1" x14ac:dyDescent="0.2">
      <c r="A13" s="349" t="s">
        <v>550</v>
      </c>
      <c r="B13" s="426">
        <v>3.6815920398009951</v>
      </c>
      <c r="C13" s="426">
        <v>4.9746471152528438</v>
      </c>
      <c r="D13" s="426">
        <v>13.622364368633026</v>
      </c>
      <c r="E13" s="426">
        <v>16.684939016033987</v>
      </c>
      <c r="F13" s="426">
        <v>31.343283582089555</v>
      </c>
      <c r="G13" s="426">
        <v>23.119090037001509</v>
      </c>
      <c r="H13" s="426">
        <v>36.7969675432362</v>
      </c>
      <c r="I13" s="426">
        <v>30.389201041523918</v>
      </c>
      <c r="J13" s="426">
        <v>14.555792466240227</v>
      </c>
      <c r="K13" s="426">
        <v>24.83212279018775</v>
      </c>
      <c r="L13" s="70" t="s">
        <v>577</v>
      </c>
    </row>
    <row r="14" spans="1:14" ht="12" customHeight="1" x14ac:dyDescent="0.2">
      <c r="A14" s="348" t="s">
        <v>551</v>
      </c>
      <c r="B14" s="425">
        <v>6.0249470463638506</v>
      </c>
      <c r="C14" s="425">
        <v>5.5956821969997623</v>
      </c>
      <c r="D14" s="425">
        <v>24.688161920451872</v>
      </c>
      <c r="E14" s="425">
        <v>21.303278037939517</v>
      </c>
      <c r="F14" s="425">
        <v>32.909704244135874</v>
      </c>
      <c r="G14" s="425">
        <v>28.899118977696642</v>
      </c>
      <c r="H14" s="425">
        <v>24.33513767945399</v>
      </c>
      <c r="I14" s="425">
        <v>25.081355663147871</v>
      </c>
      <c r="J14" s="425">
        <v>12.042049109594414</v>
      </c>
      <c r="K14" s="425">
        <v>19.120565124216206</v>
      </c>
      <c r="L14" s="9" t="s">
        <v>578</v>
      </c>
    </row>
    <row r="15" spans="1:14" ht="12" customHeight="1" x14ac:dyDescent="0.2">
      <c r="A15" s="348" t="s">
        <v>552</v>
      </c>
      <c r="B15" s="425">
        <v>6.3540604825008495</v>
      </c>
      <c r="C15" s="425">
        <v>9.0763052208835333</v>
      </c>
      <c r="D15" s="425">
        <v>16.785592932381924</v>
      </c>
      <c r="E15" s="425">
        <v>22.409638554216869</v>
      </c>
      <c r="F15" s="425">
        <v>22.833843017329254</v>
      </c>
      <c r="G15" s="425">
        <v>21.204819277108435</v>
      </c>
      <c r="H15" s="425">
        <v>29.833503227998641</v>
      </c>
      <c r="I15" s="425">
        <v>21.526104417670684</v>
      </c>
      <c r="J15" s="425">
        <v>24.226979272850834</v>
      </c>
      <c r="K15" s="425">
        <v>25.702811244979916</v>
      </c>
      <c r="L15" s="9" t="s">
        <v>579</v>
      </c>
    </row>
    <row r="16" spans="1:14" ht="12" customHeight="1" x14ac:dyDescent="0.2">
      <c r="A16" s="348" t="s">
        <v>553</v>
      </c>
      <c r="B16" s="425">
        <v>4.4434706397896582</v>
      </c>
      <c r="C16" s="425">
        <v>3.8785609201551425</v>
      </c>
      <c r="D16" s="425">
        <v>16.45048203330412</v>
      </c>
      <c r="E16" s="425">
        <v>14.323926708572957</v>
      </c>
      <c r="F16" s="425">
        <v>31.577563540753722</v>
      </c>
      <c r="G16" s="425">
        <v>26.882439481075298</v>
      </c>
      <c r="H16" s="425">
        <v>34.79404031551271</v>
      </c>
      <c r="I16" s="425">
        <v>38.330881369533238</v>
      </c>
      <c r="J16" s="425">
        <v>12.734443470639789</v>
      </c>
      <c r="K16" s="425">
        <v>16.584191520663367</v>
      </c>
      <c r="L16" s="9" t="s">
        <v>580</v>
      </c>
    </row>
    <row r="17" spans="1:12" ht="12" customHeight="1" x14ac:dyDescent="0.2">
      <c r="A17" s="348" t="s">
        <v>554</v>
      </c>
      <c r="B17" s="425">
        <v>9.1060434727980901</v>
      </c>
      <c r="C17" s="425">
        <v>9.1215700099888366</v>
      </c>
      <c r="D17" s="425">
        <v>23.198580223646186</v>
      </c>
      <c r="E17" s="425">
        <v>20.713320406604382</v>
      </c>
      <c r="F17" s="425">
        <v>34.618827742178667</v>
      </c>
      <c r="G17" s="425">
        <v>33.267524531406075</v>
      </c>
      <c r="H17" s="425">
        <v>26.86110064078402</v>
      </c>
      <c r="I17" s="425">
        <v>28.925318761384332</v>
      </c>
      <c r="J17" s="425">
        <v>6.2154479205930393</v>
      </c>
      <c r="K17" s="425">
        <v>7.9722662906163695</v>
      </c>
      <c r="L17" s="9" t="s">
        <v>581</v>
      </c>
    </row>
    <row r="18" spans="1:12" ht="12" customHeight="1" x14ac:dyDescent="0.2">
      <c r="A18" s="348" t="s">
        <v>555</v>
      </c>
      <c r="B18" s="425">
        <v>8.7347803070407632</v>
      </c>
      <c r="C18" s="425">
        <v>8.98531667762437</v>
      </c>
      <c r="D18" s="425">
        <v>31.244044467972472</v>
      </c>
      <c r="E18" s="425">
        <v>31.15275038351961</v>
      </c>
      <c r="F18" s="425">
        <v>27.596611964002115</v>
      </c>
      <c r="G18" s="425">
        <v>23.230330922638615</v>
      </c>
      <c r="H18" s="425">
        <v>24.801482265749073</v>
      </c>
      <c r="I18" s="425">
        <v>23.46044269121192</v>
      </c>
      <c r="J18" s="425">
        <v>7.6230809952355747</v>
      </c>
      <c r="K18" s="425">
        <v>13.17115932500548</v>
      </c>
      <c r="L18" s="21" t="s">
        <v>608</v>
      </c>
    </row>
    <row r="19" spans="1:12" ht="12" customHeight="1" x14ac:dyDescent="0.2">
      <c r="A19" s="348" t="s">
        <v>556</v>
      </c>
      <c r="B19" s="425">
        <v>11.217052715654951</v>
      </c>
      <c r="C19" s="425">
        <v>13.828495751020858</v>
      </c>
      <c r="D19" s="425">
        <v>30.256589456869008</v>
      </c>
      <c r="E19" s="425">
        <v>32.391568259574001</v>
      </c>
      <c r="F19" s="425">
        <v>32.637779552715656</v>
      </c>
      <c r="G19" s="425">
        <v>27.778390906081007</v>
      </c>
      <c r="H19" s="425">
        <v>21.046325878594249</v>
      </c>
      <c r="I19" s="425">
        <v>20.207482617812602</v>
      </c>
      <c r="J19" s="425">
        <v>4.8422523961661339</v>
      </c>
      <c r="K19" s="425">
        <v>5.7940624655115327</v>
      </c>
      <c r="L19" s="21" t="s">
        <v>582</v>
      </c>
    </row>
    <row r="20" spans="1:12" ht="12" customHeight="1" x14ac:dyDescent="0.2">
      <c r="A20" s="348" t="s">
        <v>557</v>
      </c>
      <c r="B20" s="425">
        <v>1.8904526031590807</v>
      </c>
      <c r="C20" s="425">
        <v>2.7674161170593758</v>
      </c>
      <c r="D20" s="425">
        <v>11.277875805182934</v>
      </c>
      <c r="E20" s="425">
        <v>12.391512637091747</v>
      </c>
      <c r="F20" s="425">
        <v>23.689916877484642</v>
      </c>
      <c r="G20" s="425">
        <v>21.374684886652219</v>
      </c>
      <c r="H20" s="425">
        <v>37.070303365292631</v>
      </c>
      <c r="I20" s="425">
        <v>31.667612394303308</v>
      </c>
      <c r="J20" s="425">
        <v>18.442143753055976</v>
      </c>
      <c r="K20" s="425">
        <v>22.081655054371588</v>
      </c>
      <c r="L20" s="9" t="s">
        <v>583</v>
      </c>
    </row>
    <row r="21" spans="1:12" ht="12" customHeight="1" x14ac:dyDescent="0.2">
      <c r="A21" s="348" t="s">
        <v>558</v>
      </c>
      <c r="B21" s="425">
        <v>4.1450777202072544</v>
      </c>
      <c r="C21" s="425">
        <v>1.7531556802244039</v>
      </c>
      <c r="D21" s="425">
        <v>42.962003454231436</v>
      </c>
      <c r="E21" s="425">
        <v>14.235624123422161</v>
      </c>
      <c r="F21" s="425">
        <v>26.813471502590673</v>
      </c>
      <c r="G21" s="425">
        <v>34.642356241234225</v>
      </c>
      <c r="H21" s="425">
        <v>23.877374784110536</v>
      </c>
      <c r="I21" s="425">
        <v>38.14866760168303</v>
      </c>
      <c r="J21" s="425">
        <v>2.1588946459412779</v>
      </c>
      <c r="K21" s="425">
        <v>11.220196353436185</v>
      </c>
      <c r="L21" s="9" t="s">
        <v>584</v>
      </c>
    </row>
    <row r="22" spans="1:12" ht="12" customHeight="1" x14ac:dyDescent="0.2">
      <c r="A22" s="348" t="s">
        <v>559</v>
      </c>
      <c r="B22" s="425">
        <v>2.4407753050969134</v>
      </c>
      <c r="C22" s="425">
        <v>5.8631921824104234</v>
      </c>
      <c r="D22" s="425">
        <v>11.216798277099786</v>
      </c>
      <c r="E22" s="425">
        <v>17.78501628664495</v>
      </c>
      <c r="F22" s="425">
        <v>26.363962670495333</v>
      </c>
      <c r="G22" s="425">
        <v>20.912052117263844</v>
      </c>
      <c r="H22" s="425">
        <v>39.016511127063893</v>
      </c>
      <c r="I22" s="425">
        <v>30.09771986970684</v>
      </c>
      <c r="J22" s="425">
        <v>20.96195262024408</v>
      </c>
      <c r="K22" s="425">
        <v>25.342019543973944</v>
      </c>
      <c r="L22" s="9" t="s">
        <v>585</v>
      </c>
    </row>
    <row r="23" spans="1:12" ht="12" customHeight="1" x14ac:dyDescent="0.2">
      <c r="A23" s="348" t="s">
        <v>560</v>
      </c>
      <c r="B23" s="425">
        <v>4.4751495153639924</v>
      </c>
      <c r="C23" s="425">
        <v>11.749788672865597</v>
      </c>
      <c r="D23" s="425">
        <v>11.590018560527945</v>
      </c>
      <c r="E23" s="425">
        <v>22.316145393068471</v>
      </c>
      <c r="F23" s="425">
        <v>24.623633738915242</v>
      </c>
      <c r="G23" s="425">
        <v>18.512256973795434</v>
      </c>
      <c r="H23" s="425">
        <v>35.594968034646321</v>
      </c>
      <c r="I23" s="425">
        <v>25.443786982248522</v>
      </c>
      <c r="J23" s="425">
        <v>23.716230150546505</v>
      </c>
      <c r="K23" s="425">
        <v>21.978021978021978</v>
      </c>
      <c r="L23" s="9" t="s">
        <v>586</v>
      </c>
    </row>
    <row r="24" spans="1:12" ht="12" customHeight="1" x14ac:dyDescent="0.2">
      <c r="A24" s="348" t="s">
        <v>561</v>
      </c>
      <c r="B24" s="425">
        <v>12.292738707833047</v>
      </c>
      <c r="C24" s="425">
        <v>8.3641746854182095</v>
      </c>
      <c r="D24" s="425">
        <v>38.164665523156089</v>
      </c>
      <c r="E24" s="425">
        <v>33.382679496669134</v>
      </c>
      <c r="F24" s="425">
        <v>26.98684962835906</v>
      </c>
      <c r="G24" s="425">
        <v>29.940784603997038</v>
      </c>
      <c r="H24" s="425">
        <v>20.726129216695256</v>
      </c>
      <c r="I24" s="425">
        <v>25.092524056254629</v>
      </c>
      <c r="J24" s="425">
        <v>1.8296169239565465</v>
      </c>
      <c r="K24" s="425">
        <v>3.2198371576609914</v>
      </c>
      <c r="L24" s="9" t="s">
        <v>587</v>
      </c>
    </row>
    <row r="25" spans="1:12" ht="12" customHeight="1" x14ac:dyDescent="0.2">
      <c r="A25" s="348" t="s">
        <v>562</v>
      </c>
      <c r="B25" s="425">
        <v>3.4092278038790509</v>
      </c>
      <c r="C25" s="425">
        <v>3.6678588961357743</v>
      </c>
      <c r="D25" s="425">
        <v>16.809219772718144</v>
      </c>
      <c r="E25" s="425">
        <v>16.473806017252262</v>
      </c>
      <c r="F25" s="425">
        <v>37.927157370597918</v>
      </c>
      <c r="G25" s="425">
        <v>30.542113752717583</v>
      </c>
      <c r="H25" s="425">
        <v>31.341605429064774</v>
      </c>
      <c r="I25" s="425">
        <v>31.173294059891997</v>
      </c>
      <c r="J25" s="425">
        <v>10.512789623740112</v>
      </c>
      <c r="K25" s="425">
        <v>18.142927274002385</v>
      </c>
      <c r="L25" s="9" t="s">
        <v>588</v>
      </c>
    </row>
    <row r="26" spans="1:12" ht="12" customHeight="1" x14ac:dyDescent="0.2">
      <c r="A26" s="348" t="s">
        <v>563</v>
      </c>
      <c r="B26" s="425">
        <v>17.690253671562083</v>
      </c>
      <c r="C26" s="425">
        <v>13.42031686859273</v>
      </c>
      <c r="D26" s="425">
        <v>37.917222963951936</v>
      </c>
      <c r="E26" s="425">
        <v>28.51817334575955</v>
      </c>
      <c r="F26" s="425">
        <v>30.440587449933243</v>
      </c>
      <c r="G26" s="425">
        <v>30.568499534016773</v>
      </c>
      <c r="H26" s="425">
        <v>11.748998664886514</v>
      </c>
      <c r="I26" s="425">
        <v>18.825722273998135</v>
      </c>
      <c r="J26" s="425">
        <v>2.2696929238985315</v>
      </c>
      <c r="K26" s="425">
        <v>8.6672879776328049</v>
      </c>
      <c r="L26" s="9" t="s">
        <v>563</v>
      </c>
    </row>
    <row r="27" spans="1:12" ht="12" customHeight="1" x14ac:dyDescent="0.2">
      <c r="A27" s="348" t="s">
        <v>564</v>
      </c>
      <c r="B27" s="425">
        <v>6.3062700560311438</v>
      </c>
      <c r="C27" s="425">
        <v>3.4932821497120923</v>
      </c>
      <c r="D27" s="425">
        <v>27.635324769387076</v>
      </c>
      <c r="E27" s="425">
        <v>25.368985372956516</v>
      </c>
      <c r="F27" s="425">
        <v>23.257451538593084</v>
      </c>
      <c r="G27" s="425">
        <v>25.559600238268583</v>
      </c>
      <c r="H27" s="425">
        <v>28.962166403444357</v>
      </c>
      <c r="I27" s="425">
        <v>29.714739559203124</v>
      </c>
      <c r="J27" s="425">
        <v>13.778430524399198</v>
      </c>
      <c r="K27" s="425">
        <v>15.781322390628102</v>
      </c>
      <c r="L27" s="9" t="s">
        <v>589</v>
      </c>
    </row>
    <row r="28" spans="1:12" ht="12" customHeight="1" x14ac:dyDescent="0.2">
      <c r="A28" s="348" t="s">
        <v>565</v>
      </c>
      <c r="B28" s="425">
        <v>13.279452906434566</v>
      </c>
      <c r="C28" s="425">
        <v>8.7126945317654361</v>
      </c>
      <c r="D28" s="425">
        <v>26.176562014299037</v>
      </c>
      <c r="E28" s="425">
        <v>20.964799937905074</v>
      </c>
      <c r="F28" s="425">
        <v>22.185265775567299</v>
      </c>
      <c r="G28" s="425">
        <v>20.378779058485659</v>
      </c>
      <c r="H28" s="425">
        <v>24.808828100714951</v>
      </c>
      <c r="I28" s="425">
        <v>26.44467730042302</v>
      </c>
      <c r="J28" s="425">
        <v>13.55610817531862</v>
      </c>
      <c r="K28" s="425">
        <v>23.499049171420811</v>
      </c>
      <c r="L28" s="9" t="s">
        <v>590</v>
      </c>
    </row>
    <row r="29" spans="1:12" ht="12" customHeight="1" x14ac:dyDescent="0.2">
      <c r="A29" s="348" t="s">
        <v>566</v>
      </c>
      <c r="B29" s="425">
        <v>3.4849465485303632</v>
      </c>
      <c r="C29" s="425">
        <v>5.1625851356833268</v>
      </c>
      <c r="D29" s="425">
        <v>19.706742250094852</v>
      </c>
      <c r="E29" s="425">
        <v>21.835301150799584</v>
      </c>
      <c r="F29" s="425">
        <v>41.675407860378961</v>
      </c>
      <c r="G29" s="425">
        <v>33.095629523667185</v>
      </c>
      <c r="H29" s="425">
        <v>25.810699221103846</v>
      </c>
      <c r="I29" s="425">
        <v>26.60930460960352</v>
      </c>
      <c r="J29" s="425">
        <v>9.3222041198919818</v>
      </c>
      <c r="K29" s="425">
        <v>13.297179580246388</v>
      </c>
      <c r="L29" s="9" t="s">
        <v>591</v>
      </c>
    </row>
    <row r="30" spans="1:12" ht="12" customHeight="1" x14ac:dyDescent="0.2">
      <c r="A30" s="348" t="s">
        <v>567</v>
      </c>
      <c r="B30" s="425">
        <v>1.6816298342541436</v>
      </c>
      <c r="C30" s="425">
        <v>2.76697919048708</v>
      </c>
      <c r="D30" s="425">
        <v>12.462016574585636</v>
      </c>
      <c r="E30" s="425">
        <v>15.870112051223417</v>
      </c>
      <c r="F30" s="425">
        <v>37.907458563535911</v>
      </c>
      <c r="G30" s="425">
        <v>37.220824757984602</v>
      </c>
      <c r="H30" s="425">
        <v>36.03591160220995</v>
      </c>
      <c r="I30" s="425">
        <v>29.979419163045961</v>
      </c>
      <c r="J30" s="425">
        <v>11.912983425414364</v>
      </c>
      <c r="K30" s="425">
        <v>14.162664837258937</v>
      </c>
      <c r="L30" s="9" t="s">
        <v>592</v>
      </c>
    </row>
    <row r="31" spans="1:12" ht="12" customHeight="1" x14ac:dyDescent="0.2">
      <c r="A31" s="348" t="s">
        <v>568</v>
      </c>
      <c r="B31" s="425">
        <v>10.07104053489344</v>
      </c>
      <c r="C31" s="425">
        <v>5.0487621905476372</v>
      </c>
      <c r="D31" s="425">
        <v>19.216763178317713</v>
      </c>
      <c r="E31" s="425">
        <v>18.169542385596397</v>
      </c>
      <c r="F31" s="425">
        <v>25.538773804548981</v>
      </c>
      <c r="G31" s="425">
        <v>26.309077269317328</v>
      </c>
      <c r="H31" s="425">
        <v>34.206913020118201</v>
      </c>
      <c r="I31" s="425">
        <v>35.258814703675917</v>
      </c>
      <c r="J31" s="425">
        <v>10.966509462121664</v>
      </c>
      <c r="K31" s="425">
        <v>15.213803450862715</v>
      </c>
      <c r="L31" s="9" t="s">
        <v>593</v>
      </c>
    </row>
    <row r="32" spans="1:12" ht="12" customHeight="1" x14ac:dyDescent="0.2">
      <c r="A32" s="348" t="s">
        <v>569</v>
      </c>
      <c r="B32" s="425">
        <v>4.9056603773584913</v>
      </c>
      <c r="C32" s="425">
        <v>4.3351854244734467</v>
      </c>
      <c r="D32" s="425">
        <v>23.355704697986575</v>
      </c>
      <c r="E32" s="425">
        <v>18.548908127665072</v>
      </c>
      <c r="F32" s="425">
        <v>38.824870203874887</v>
      </c>
      <c r="G32" s="425">
        <v>32.937071973123146</v>
      </c>
      <c r="H32" s="425">
        <v>24.925921235912369</v>
      </c>
      <c r="I32" s="425">
        <v>24.176250161519576</v>
      </c>
      <c r="J32" s="425">
        <v>7.9878434848676712</v>
      </c>
      <c r="K32" s="425">
        <v>20.002584313218762</v>
      </c>
      <c r="L32" s="9" t="s">
        <v>594</v>
      </c>
    </row>
    <row r="33" spans="1:23" ht="12" customHeight="1" x14ac:dyDescent="0.2">
      <c r="A33" s="348" t="s">
        <v>570</v>
      </c>
      <c r="B33" s="425">
        <v>0.95999243355717401</v>
      </c>
      <c r="C33" s="425">
        <v>0.41835930394712911</v>
      </c>
      <c r="D33" s="425">
        <v>10.058639931902015</v>
      </c>
      <c r="E33" s="425">
        <v>5.6023767659006847</v>
      </c>
      <c r="F33" s="425">
        <v>33.524070746240426</v>
      </c>
      <c r="G33" s="425">
        <v>26.174740799126901</v>
      </c>
      <c r="H33" s="425">
        <v>45.072354109524262</v>
      </c>
      <c r="I33" s="425">
        <v>43.151640089735039</v>
      </c>
      <c r="J33" s="425">
        <v>10.087014092499762</v>
      </c>
      <c r="K33" s="425">
        <v>24.264839628933487</v>
      </c>
      <c r="L33" s="9" t="s">
        <v>595</v>
      </c>
    </row>
    <row r="34" spans="1:23" ht="12" customHeight="1" x14ac:dyDescent="0.2">
      <c r="A34" s="348" t="s">
        <v>571</v>
      </c>
      <c r="B34" s="425">
        <v>4.9926196058001215</v>
      </c>
      <c r="C34" s="425">
        <v>7.02348212396869</v>
      </c>
      <c r="D34" s="425">
        <v>17.773725796648431</v>
      </c>
      <c r="E34" s="425">
        <v>21.15506663845991</v>
      </c>
      <c r="F34" s="425">
        <v>31.440479291482159</v>
      </c>
      <c r="G34" s="425">
        <v>25.661095832451874</v>
      </c>
      <c r="H34" s="425">
        <v>29.252409481635844</v>
      </c>
      <c r="I34" s="425">
        <v>24.793738100275014</v>
      </c>
      <c r="J34" s="425">
        <v>16.540765824433446</v>
      </c>
      <c r="K34" s="425">
        <v>21.36661730484451</v>
      </c>
      <c r="L34" s="9" t="s">
        <v>596</v>
      </c>
    </row>
    <row r="35" spans="1:23" ht="12" customHeight="1" x14ac:dyDescent="0.2">
      <c r="A35" s="348" t="s">
        <v>572</v>
      </c>
      <c r="B35" s="425">
        <v>3.808616995953344</v>
      </c>
      <c r="C35" s="425">
        <v>5.7867049258727885</v>
      </c>
      <c r="D35" s="425">
        <v>15.115448702689834</v>
      </c>
      <c r="E35" s="425">
        <v>17.981826877092299</v>
      </c>
      <c r="F35" s="425">
        <v>33.444417995715305</v>
      </c>
      <c r="G35" s="425">
        <v>26.255380200860834</v>
      </c>
      <c r="H35" s="425">
        <v>35.896215186860267</v>
      </c>
      <c r="I35" s="425">
        <v>32.711621233859397</v>
      </c>
      <c r="J35" s="425">
        <v>11.735301118781242</v>
      </c>
      <c r="K35" s="425">
        <v>17.264466762314683</v>
      </c>
      <c r="L35" s="9" t="s">
        <v>597</v>
      </c>
    </row>
    <row r="36" spans="1:23" ht="12" customHeight="1" x14ac:dyDescent="0.2">
      <c r="A36" s="348" t="s">
        <v>573</v>
      </c>
      <c r="B36" s="425">
        <v>5.1618911959677858</v>
      </c>
      <c r="C36" s="425">
        <v>4.4776752272052693</v>
      </c>
      <c r="D36" s="425">
        <v>21.276502492740921</v>
      </c>
      <c r="E36" s="425">
        <v>19.162980028550834</v>
      </c>
      <c r="F36" s="425">
        <v>36.484961376212127</v>
      </c>
      <c r="G36" s="425">
        <v>35.598083419315628</v>
      </c>
      <c r="H36" s="425">
        <v>32.005697693529832</v>
      </c>
      <c r="I36" s="425">
        <v>34.040508261367329</v>
      </c>
      <c r="J36" s="425">
        <v>5.0709472415493346</v>
      </c>
      <c r="K36" s="425">
        <v>6.7207530635609389</v>
      </c>
      <c r="L36" s="9" t="s">
        <v>598</v>
      </c>
    </row>
    <row r="37" spans="1:23" ht="12" customHeight="1" x14ac:dyDescent="0.2">
      <c r="A37" s="348" t="s">
        <v>574</v>
      </c>
      <c r="B37" s="425">
        <v>5.3513644047331566</v>
      </c>
      <c r="C37" s="425">
        <v>6.0331140848264919</v>
      </c>
      <c r="D37" s="425">
        <v>19.908234725911615</v>
      </c>
      <c r="E37" s="425">
        <v>20.089589476071669</v>
      </c>
      <c r="F37" s="425">
        <v>31.847379859937213</v>
      </c>
      <c r="G37" s="425">
        <v>27.330460421864366</v>
      </c>
      <c r="H37" s="425">
        <v>28.258874667954597</v>
      </c>
      <c r="I37" s="425">
        <v>28.850079383080065</v>
      </c>
      <c r="J37" s="425">
        <v>14.634146341463413</v>
      </c>
      <c r="K37" s="425">
        <v>17.696756634157403</v>
      </c>
      <c r="L37" s="9" t="s">
        <v>599</v>
      </c>
    </row>
    <row r="38" spans="1:23" ht="6.75" customHeight="1" x14ac:dyDescent="0.2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</row>
    <row r="39" spans="1:23" ht="12.75" customHeight="1" x14ac:dyDescent="0.2">
      <c r="A39" s="114" t="s">
        <v>1297</v>
      </c>
      <c r="B39" s="267"/>
      <c r="C39" s="267"/>
      <c r="D39" s="267"/>
      <c r="E39" s="267"/>
      <c r="F39" s="267"/>
      <c r="G39" s="267"/>
      <c r="H39" s="411"/>
      <c r="I39" s="267"/>
      <c r="J39" s="267"/>
      <c r="K39" s="267"/>
      <c r="L39" s="507" t="s">
        <v>1339</v>
      </c>
      <c r="M39" s="268"/>
      <c r="N39" s="268"/>
      <c r="O39" s="268"/>
      <c r="P39" s="268"/>
    </row>
    <row r="40" spans="1:23" ht="5.25" customHeight="1" x14ac:dyDescent="0.2">
      <c r="A40" s="35"/>
      <c r="H40" s="83"/>
    </row>
    <row r="41" spans="1:23" ht="12.75" customHeight="1" x14ac:dyDescent="0.2">
      <c r="A41" s="683" t="s">
        <v>1337</v>
      </c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</row>
    <row r="42" spans="1:23" ht="15" customHeight="1" x14ac:dyDescent="0.2">
      <c r="A42" s="584" t="s">
        <v>1338</v>
      </c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</row>
    <row r="45" spans="1:23" x14ac:dyDescent="0.2">
      <c r="M45" s="268"/>
    </row>
    <row r="46" spans="1:23" x14ac:dyDescent="0.2">
      <c r="M46" s="268"/>
    </row>
    <row r="47" spans="1:23" x14ac:dyDescent="0.2"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</row>
  </sheetData>
  <mergeCells count="14">
    <mergeCell ref="A41:L41"/>
    <mergeCell ref="A42:L42"/>
    <mergeCell ref="L7:L9"/>
    <mergeCell ref="B8:C8"/>
    <mergeCell ref="D8:E8"/>
    <mergeCell ref="F8:G8"/>
    <mergeCell ref="H8:I8"/>
    <mergeCell ref="J8:K8"/>
    <mergeCell ref="A7:A9"/>
    <mergeCell ref="B7:C7"/>
    <mergeCell ref="D7:E7"/>
    <mergeCell ref="F7:G7"/>
    <mergeCell ref="H7:I7"/>
    <mergeCell ref="J7:K7"/>
  </mergeCells>
  <hyperlinks>
    <hyperlink ref="N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68"/>
  <sheetViews>
    <sheetView topLeftCell="A311" workbookViewId="0">
      <selection activeCell="E332" sqref="E332"/>
    </sheetView>
  </sheetViews>
  <sheetFormatPr defaultRowHeight="12.75" x14ac:dyDescent="0.2"/>
  <cols>
    <col min="1" max="1" width="31.28515625" style="33" customWidth="1"/>
    <col min="2" max="5" width="19.5703125" style="33" customWidth="1"/>
    <col min="6" max="6" width="18.5703125" style="33" customWidth="1"/>
    <col min="7" max="7" width="35.42578125" style="33" customWidth="1"/>
    <col min="8" max="12" width="18.5703125" style="33" customWidth="1"/>
    <col min="13" max="14" width="10.7109375" style="33" customWidth="1"/>
    <col min="15" max="15" width="9.5703125" bestFit="1" customWidth="1"/>
    <col min="19" max="19" width="13.5703125" customWidth="1"/>
  </cols>
  <sheetData>
    <row r="1" spans="1:20" s="268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20" ht="15" x14ac:dyDescent="0.25">
      <c r="A2" s="154" t="s">
        <v>407</v>
      </c>
      <c r="L2" s="164"/>
    </row>
    <row r="3" spans="1:20" x14ac:dyDescent="0.2">
      <c r="A3" s="181" t="s">
        <v>408</v>
      </c>
    </row>
    <row r="4" spans="1:20" ht="9" customHeight="1" x14ac:dyDescent="0.2">
      <c r="A4" s="157"/>
    </row>
    <row r="5" spans="1:20" x14ac:dyDescent="0.2">
      <c r="A5" s="34" t="s">
        <v>267</v>
      </c>
      <c r="B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20" x14ac:dyDescent="0.2">
      <c r="A6" s="83" t="s">
        <v>268</v>
      </c>
      <c r="B6" s="35"/>
      <c r="C6" s="83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</row>
    <row r="7" spans="1:20" s="174" customFormat="1" ht="22.5" customHeight="1" x14ac:dyDescent="0.2">
      <c r="A7" s="36"/>
      <c r="B7" s="175" t="s">
        <v>274</v>
      </c>
      <c r="C7" s="176" t="s">
        <v>275</v>
      </c>
      <c r="D7" s="175" t="s">
        <v>276</v>
      </c>
      <c r="E7" s="176" t="s">
        <v>475</v>
      </c>
      <c r="F7" s="173"/>
      <c r="H7" s="186" t="s">
        <v>283</v>
      </c>
      <c r="I7" s="430" t="s">
        <v>284</v>
      </c>
      <c r="J7" s="186" t="s">
        <v>285</v>
      </c>
      <c r="K7" s="430" t="s">
        <v>286</v>
      </c>
      <c r="L7" s="182" t="s">
        <v>287</v>
      </c>
      <c r="M7" s="173"/>
      <c r="N7" s="315"/>
      <c r="O7" s="316"/>
      <c r="P7" s="316"/>
      <c r="Q7" s="316"/>
      <c r="R7" s="367"/>
      <c r="S7" s="367"/>
      <c r="T7" s="275"/>
    </row>
    <row r="8" spans="1:20" x14ac:dyDescent="0.2">
      <c r="A8" s="218" t="s">
        <v>480</v>
      </c>
      <c r="B8" s="38">
        <v>136.09430487804877</v>
      </c>
      <c r="C8" s="38">
        <v>533.548</v>
      </c>
      <c r="D8" s="38">
        <v>279.08699999999999</v>
      </c>
      <c r="E8" s="38">
        <v>97.057000000000002</v>
      </c>
      <c r="F8" s="35"/>
      <c r="G8" s="190" t="s">
        <v>51</v>
      </c>
      <c r="H8" s="177">
        <f t="shared" ref="H8:H29" si="0">B8/SUM($B8:$E8)</f>
        <v>0.13013586451002437</v>
      </c>
      <c r="I8" s="177">
        <f t="shared" ref="I8:I29" si="1">C8/SUM($B8:$E8)</f>
        <v>0.51018836019488523</v>
      </c>
      <c r="J8" s="177">
        <f t="shared" ref="J8:J29" si="2">D8/SUM($B8:$E8)</f>
        <v>0.26686809599456834</v>
      </c>
      <c r="K8" s="177">
        <f t="shared" ref="K8:K29" si="3">E8/SUM($B8:$E8)</f>
        <v>9.2807679300522125E-2</v>
      </c>
      <c r="L8" s="179">
        <f t="shared" ref="L8:L29" si="4">SUM(H8:K8)</f>
        <v>1</v>
      </c>
      <c r="M8" s="35"/>
      <c r="N8" s="316"/>
      <c r="O8" s="309"/>
      <c r="P8" s="309"/>
      <c r="Q8" s="309"/>
      <c r="R8" s="309"/>
      <c r="S8" s="309"/>
      <c r="T8" s="275"/>
    </row>
    <row r="9" spans="1:20" x14ac:dyDescent="0.2">
      <c r="A9" s="178" t="s">
        <v>481</v>
      </c>
      <c r="B9" s="38">
        <v>134.4272926829268</v>
      </c>
      <c r="C9" s="38">
        <v>518.46799999999996</v>
      </c>
      <c r="D9" s="38">
        <v>280.12</v>
      </c>
      <c r="E9" s="38">
        <v>98.352000000000004</v>
      </c>
      <c r="F9" s="35"/>
      <c r="G9" s="190" t="s">
        <v>52</v>
      </c>
      <c r="H9" s="177">
        <f t="shared" si="0"/>
        <v>0.13033891382500315</v>
      </c>
      <c r="I9" s="177">
        <f t="shared" si="1"/>
        <v>0.50269967224895562</v>
      </c>
      <c r="J9" s="177">
        <f t="shared" si="2"/>
        <v>0.27160062374221255</v>
      </c>
      <c r="K9" s="177">
        <f t="shared" si="3"/>
        <v>9.5360790183828675E-2</v>
      </c>
      <c r="L9" s="179">
        <f t="shared" si="4"/>
        <v>1</v>
      </c>
      <c r="M9" s="35"/>
      <c r="N9" s="311"/>
      <c r="O9" s="312"/>
      <c r="P9" s="312"/>
      <c r="Q9" s="312"/>
      <c r="R9" s="312"/>
      <c r="S9" s="312"/>
      <c r="T9" s="93"/>
    </row>
    <row r="10" spans="1:20" x14ac:dyDescent="0.2">
      <c r="A10" s="178" t="s">
        <v>482</v>
      </c>
      <c r="B10" s="38">
        <v>135.52500000000001</v>
      </c>
      <c r="C10" s="38">
        <v>501.38499999999999</v>
      </c>
      <c r="D10" s="38">
        <v>282.46499999999997</v>
      </c>
      <c r="E10" s="38">
        <v>108.05200000000001</v>
      </c>
      <c r="F10" s="35"/>
      <c r="G10" s="190" t="s">
        <v>53</v>
      </c>
      <c r="H10" s="177">
        <f t="shared" si="0"/>
        <v>0.13190718172677962</v>
      </c>
      <c r="I10" s="177">
        <f t="shared" si="1"/>
        <v>0.48800060734241951</v>
      </c>
      <c r="J10" s="177">
        <f t="shared" si="2"/>
        <v>0.27492464184803395</v>
      </c>
      <c r="K10" s="177">
        <f t="shared" si="3"/>
        <v>0.10516756908276696</v>
      </c>
      <c r="L10" s="179">
        <f t="shared" si="4"/>
        <v>1</v>
      </c>
      <c r="M10" s="35"/>
      <c r="N10" s="45"/>
      <c r="O10" s="372"/>
      <c r="P10" s="372"/>
      <c r="Q10" s="372"/>
      <c r="R10" s="372"/>
      <c r="S10" s="372"/>
      <c r="T10" s="21"/>
    </row>
    <row r="11" spans="1:20" x14ac:dyDescent="0.2">
      <c r="A11" s="178" t="s">
        <v>1077</v>
      </c>
      <c r="B11" s="38">
        <v>136.886</v>
      </c>
      <c r="C11" s="38">
        <v>482.36099999999999</v>
      </c>
      <c r="D11" s="38">
        <v>284.45299999999997</v>
      </c>
      <c r="E11" s="38">
        <v>120.70399999999999</v>
      </c>
      <c r="F11" s="35"/>
      <c r="G11" s="190" t="s">
        <v>54</v>
      </c>
      <c r="H11" s="177">
        <f t="shared" si="0"/>
        <v>0.1336250151307492</v>
      </c>
      <c r="I11" s="177">
        <f t="shared" si="1"/>
        <v>0.47086989117574707</v>
      </c>
      <c r="J11" s="177">
        <f t="shared" si="2"/>
        <v>0.27767658072401119</v>
      </c>
      <c r="K11" s="177">
        <f t="shared" si="3"/>
        <v>0.1178285129694925</v>
      </c>
      <c r="L11" s="179">
        <f t="shared" si="4"/>
        <v>1</v>
      </c>
      <c r="M11" s="35"/>
      <c r="N11" s="45"/>
      <c r="O11" s="372"/>
      <c r="P11" s="372"/>
      <c r="Q11" s="372"/>
      <c r="R11" s="372"/>
      <c r="S11" s="372"/>
      <c r="T11" s="21"/>
    </row>
    <row r="12" spans="1:20" x14ac:dyDescent="0.2">
      <c r="A12" s="178" t="s">
        <v>192</v>
      </c>
      <c r="B12" s="38">
        <v>136.93</v>
      </c>
      <c r="C12" s="38">
        <v>462.983</v>
      </c>
      <c r="D12" s="38">
        <v>287.38299999999998</v>
      </c>
      <c r="E12" s="38">
        <v>134.714</v>
      </c>
      <c r="F12" s="35"/>
      <c r="G12" s="190" t="s">
        <v>55</v>
      </c>
      <c r="H12" s="177">
        <f t="shared" si="0"/>
        <v>0.13398107650610072</v>
      </c>
      <c r="I12" s="177">
        <f t="shared" si="1"/>
        <v>0.45301220144616983</v>
      </c>
      <c r="J12" s="177">
        <f t="shared" si="2"/>
        <v>0.28119392178158725</v>
      </c>
      <c r="K12" s="177">
        <f t="shared" si="3"/>
        <v>0.1318128002661422</v>
      </c>
      <c r="L12" s="179">
        <f t="shared" si="4"/>
        <v>0.99999999999999989</v>
      </c>
      <c r="M12" s="35"/>
      <c r="N12" s="45"/>
      <c r="O12" s="48"/>
      <c r="P12" s="48"/>
      <c r="Q12" s="48"/>
      <c r="R12" s="48"/>
      <c r="S12" s="48"/>
      <c r="T12" s="21"/>
    </row>
    <row r="13" spans="1:20" x14ac:dyDescent="0.2">
      <c r="A13" s="178" t="s">
        <v>174</v>
      </c>
      <c r="B13" s="38">
        <v>134.727</v>
      </c>
      <c r="C13" s="38">
        <v>442.20600000000002</v>
      </c>
      <c r="D13" s="38">
        <v>287.26299999999998</v>
      </c>
      <c r="E13" s="38">
        <v>150.67699999999999</v>
      </c>
      <c r="F13" s="35"/>
      <c r="G13" s="190" t="s">
        <v>26</v>
      </c>
      <c r="H13" s="177">
        <f t="shared" si="0"/>
        <v>0.13275257101134824</v>
      </c>
      <c r="I13" s="177">
        <f t="shared" si="1"/>
        <v>0.43572545530327444</v>
      </c>
      <c r="J13" s="177">
        <f t="shared" si="2"/>
        <v>0.28305315049272173</v>
      </c>
      <c r="K13" s="177">
        <f t="shared" si="3"/>
        <v>0.14846882319265564</v>
      </c>
      <c r="L13" s="179">
        <f t="shared" si="4"/>
        <v>1</v>
      </c>
      <c r="M13" s="38"/>
      <c r="N13" s="314"/>
      <c r="O13" s="312"/>
      <c r="P13" s="312"/>
      <c r="Q13" s="312"/>
      <c r="R13" s="312"/>
      <c r="S13" s="312"/>
      <c r="T13" s="94"/>
    </row>
    <row r="14" spans="1:20" x14ac:dyDescent="0.2">
      <c r="A14" s="178" t="s">
        <v>483</v>
      </c>
      <c r="B14" s="38">
        <v>136.60400000000001</v>
      </c>
      <c r="C14" s="38">
        <v>422.041</v>
      </c>
      <c r="D14" s="38">
        <v>287.185</v>
      </c>
      <c r="E14" s="38">
        <v>167.85499999999999</v>
      </c>
      <c r="F14" s="35"/>
      <c r="G14" s="190" t="s">
        <v>27</v>
      </c>
      <c r="H14" s="177">
        <f t="shared" si="0"/>
        <v>0.13475981197314749</v>
      </c>
      <c r="I14" s="177">
        <f t="shared" si="1"/>
        <v>0.41634334137330631</v>
      </c>
      <c r="J14" s="177">
        <f t="shared" si="2"/>
        <v>0.28330793096474743</v>
      </c>
      <c r="K14" s="177">
        <f t="shared" si="3"/>
        <v>0.1655889156887988</v>
      </c>
      <c r="L14" s="179">
        <f t="shared" si="4"/>
        <v>1</v>
      </c>
      <c r="M14" s="38"/>
      <c r="N14" s="19"/>
      <c r="O14" s="313"/>
      <c r="P14" s="313"/>
      <c r="Q14" s="313"/>
      <c r="R14" s="313"/>
      <c r="S14" s="313"/>
      <c r="T14" s="56"/>
    </row>
    <row r="15" spans="1:20" x14ac:dyDescent="0.2">
      <c r="A15" s="178" t="s">
        <v>484</v>
      </c>
      <c r="B15" s="38">
        <v>139.80799999999999</v>
      </c>
      <c r="C15" s="38">
        <v>406.77600000000001</v>
      </c>
      <c r="D15" s="38">
        <v>283.399</v>
      </c>
      <c r="E15" s="38">
        <v>185.864</v>
      </c>
      <c r="F15" s="35"/>
      <c r="G15" s="190" t="s">
        <v>28</v>
      </c>
      <c r="H15" s="177">
        <f t="shared" si="0"/>
        <v>0.13762702454208162</v>
      </c>
      <c r="I15" s="177">
        <f t="shared" si="1"/>
        <v>0.40043037977175694</v>
      </c>
      <c r="J15" s="177">
        <f t="shared" si="2"/>
        <v>0.27897803507811708</v>
      </c>
      <c r="K15" s="177">
        <f t="shared" si="3"/>
        <v>0.18296456060804431</v>
      </c>
      <c r="L15" s="179">
        <f t="shared" si="4"/>
        <v>1</v>
      </c>
      <c r="M15" s="38"/>
      <c r="N15" s="19"/>
      <c r="O15" s="313"/>
      <c r="P15" s="313"/>
      <c r="Q15" s="313"/>
      <c r="R15" s="313"/>
      <c r="S15" s="313"/>
      <c r="T15" s="56"/>
    </row>
    <row r="16" spans="1:20" x14ac:dyDescent="0.2">
      <c r="A16" s="178" t="s">
        <v>485</v>
      </c>
      <c r="B16" s="38">
        <v>144.50200000000001</v>
      </c>
      <c r="C16" s="38">
        <v>392.745</v>
      </c>
      <c r="D16" s="38">
        <v>281.52699999999999</v>
      </c>
      <c r="E16" s="38">
        <v>202.602</v>
      </c>
      <c r="F16" s="35"/>
      <c r="G16" s="190" t="s">
        <v>29</v>
      </c>
      <c r="H16" s="177">
        <f t="shared" si="0"/>
        <v>0.14147777116360674</v>
      </c>
      <c r="I16" s="177">
        <f t="shared" si="1"/>
        <v>0.38452538536249137</v>
      </c>
      <c r="J16" s="177">
        <f t="shared" si="2"/>
        <v>0.2756350256908327</v>
      </c>
      <c r="K16" s="177">
        <f t="shared" si="3"/>
        <v>0.19836181778306911</v>
      </c>
      <c r="L16" s="179">
        <f t="shared" si="4"/>
        <v>0.99999999999999978</v>
      </c>
      <c r="M16" s="38"/>
      <c r="N16" s="19"/>
      <c r="O16" s="48"/>
      <c r="P16" s="48"/>
      <c r="Q16" s="48"/>
      <c r="R16" s="48"/>
      <c r="S16" s="48"/>
      <c r="T16" s="56"/>
    </row>
    <row r="17" spans="1:20" x14ac:dyDescent="0.2">
      <c r="A17" s="178" t="s">
        <v>74</v>
      </c>
      <c r="B17" s="38">
        <v>150.613</v>
      </c>
      <c r="C17" s="38">
        <v>382.74799999999999</v>
      </c>
      <c r="D17" s="38">
        <v>275.82900000000001</v>
      </c>
      <c r="E17" s="38">
        <v>216.37899999999999</v>
      </c>
      <c r="F17" s="35"/>
      <c r="G17" s="190" t="s">
        <v>30</v>
      </c>
      <c r="H17" s="177">
        <f t="shared" si="0"/>
        <v>0.14685798810221448</v>
      </c>
      <c r="I17" s="177">
        <f t="shared" si="1"/>
        <v>0.37320550835682437</v>
      </c>
      <c r="J17" s="177">
        <f t="shared" si="2"/>
        <v>0.26895216216558809</v>
      </c>
      <c r="K17" s="177">
        <f t="shared" si="3"/>
        <v>0.21098434137537309</v>
      </c>
      <c r="L17" s="179">
        <f t="shared" si="4"/>
        <v>1</v>
      </c>
      <c r="M17" s="38"/>
      <c r="N17" s="314"/>
      <c r="O17" s="312"/>
      <c r="P17" s="312"/>
      <c r="Q17" s="312"/>
      <c r="R17" s="312"/>
      <c r="S17" s="312"/>
      <c r="T17" s="94"/>
    </row>
    <row r="18" spans="1:20" x14ac:dyDescent="0.2">
      <c r="A18" s="438" t="s">
        <v>13</v>
      </c>
      <c r="B18" s="38">
        <v>157.79900000000001</v>
      </c>
      <c r="C18" s="38">
        <v>381.02800000000002</v>
      </c>
      <c r="D18" s="38">
        <v>262.88900000000001</v>
      </c>
      <c r="E18" s="38">
        <v>221.52600000000001</v>
      </c>
      <c r="F18" s="35"/>
      <c r="G18" s="190" t="s">
        <v>31</v>
      </c>
      <c r="H18" s="177">
        <f t="shared" si="0"/>
        <v>0.15421474098991247</v>
      </c>
      <c r="I18" s="177">
        <f t="shared" si="1"/>
        <v>0.3723732997668196</v>
      </c>
      <c r="J18" s="177">
        <f t="shared" si="2"/>
        <v>0.25691771838919825</v>
      </c>
      <c r="K18" s="177">
        <f t="shared" si="3"/>
        <v>0.21649424085406974</v>
      </c>
      <c r="L18" s="179">
        <f t="shared" si="4"/>
        <v>1</v>
      </c>
      <c r="M18" s="38"/>
      <c r="N18" s="19"/>
      <c r="O18" s="313"/>
      <c r="P18" s="313"/>
      <c r="Q18" s="313"/>
      <c r="R18" s="313"/>
      <c r="S18" s="313"/>
      <c r="T18" s="56"/>
    </row>
    <row r="19" spans="1:20" x14ac:dyDescent="0.2">
      <c r="A19" s="438" t="s">
        <v>477</v>
      </c>
      <c r="B19" s="38">
        <v>164.387</v>
      </c>
      <c r="C19" s="38">
        <v>384.21199999999999</v>
      </c>
      <c r="D19" s="38">
        <v>247.40199999999999</v>
      </c>
      <c r="E19" s="38">
        <v>219.607</v>
      </c>
      <c r="F19" s="35"/>
      <c r="G19" s="190" t="s">
        <v>32</v>
      </c>
      <c r="H19" s="177">
        <f t="shared" si="0"/>
        <v>0.16186067852951139</v>
      </c>
      <c r="I19" s="177">
        <f t="shared" si="1"/>
        <v>0.37830737843734985</v>
      </c>
      <c r="J19" s="177">
        <f t="shared" si="2"/>
        <v>0.243599892872053</v>
      </c>
      <c r="K19" s="177">
        <f t="shared" si="3"/>
        <v>0.21623205016108579</v>
      </c>
      <c r="L19" s="179">
        <f t="shared" si="4"/>
        <v>1</v>
      </c>
      <c r="M19" s="38"/>
      <c r="N19" s="19"/>
      <c r="O19" s="313"/>
      <c r="P19" s="313"/>
      <c r="Q19" s="313"/>
      <c r="R19" s="313"/>
      <c r="S19" s="313"/>
      <c r="T19" s="56"/>
    </row>
    <row r="20" spans="1:20" x14ac:dyDescent="0.2">
      <c r="A20" s="438" t="s">
        <v>478</v>
      </c>
      <c r="B20" s="38">
        <v>170.70500000000001</v>
      </c>
      <c r="C20" s="38">
        <v>391.11500000000001</v>
      </c>
      <c r="D20" s="38">
        <v>232.209</v>
      </c>
      <c r="E20" s="38">
        <v>214.16200000000001</v>
      </c>
      <c r="F20" s="35"/>
      <c r="G20" s="190" t="s">
        <v>33</v>
      </c>
      <c r="H20" s="177">
        <f t="shared" si="0"/>
        <v>0.1693181153174349</v>
      </c>
      <c r="I20" s="177">
        <f t="shared" si="1"/>
        <v>0.38793740471795524</v>
      </c>
      <c r="J20" s="177">
        <f t="shared" si="2"/>
        <v>0.2303224289841905</v>
      </c>
      <c r="K20" s="177">
        <f t="shared" si="3"/>
        <v>0.21242205098041939</v>
      </c>
      <c r="L20" s="179">
        <f t="shared" si="4"/>
        <v>1</v>
      </c>
      <c r="M20" s="38"/>
      <c r="N20" s="19"/>
      <c r="O20" s="48"/>
      <c r="P20" s="48"/>
      <c r="Q20" s="48"/>
      <c r="R20" s="48"/>
      <c r="S20" s="48"/>
      <c r="T20" s="56"/>
    </row>
    <row r="21" spans="1:20" x14ac:dyDescent="0.2">
      <c r="A21" s="438" t="s">
        <v>479</v>
      </c>
      <c r="B21" s="38">
        <v>175.04900000000001</v>
      </c>
      <c r="C21" s="38">
        <v>400.89400000000001</v>
      </c>
      <c r="D21" s="38">
        <v>220.83</v>
      </c>
      <c r="E21" s="38">
        <v>206.52</v>
      </c>
      <c r="F21" s="35"/>
      <c r="G21" s="190" t="s">
        <v>34</v>
      </c>
      <c r="H21" s="177">
        <f t="shared" si="0"/>
        <v>0.17447445561765107</v>
      </c>
      <c r="I21" s="177">
        <f t="shared" si="1"/>
        <v>0.39957818902354547</v>
      </c>
      <c r="J21" s="177">
        <f t="shared" si="2"/>
        <v>0.22010519359748351</v>
      </c>
      <c r="K21" s="177">
        <f t="shared" si="3"/>
        <v>0.20584216176131997</v>
      </c>
      <c r="L21" s="179">
        <f t="shared" si="4"/>
        <v>1</v>
      </c>
      <c r="M21" s="38"/>
      <c r="N21" s="314"/>
      <c r="O21" s="312"/>
      <c r="P21" s="312"/>
      <c r="Q21" s="312"/>
      <c r="R21" s="312"/>
      <c r="S21" s="312"/>
      <c r="T21" s="94"/>
    </row>
    <row r="22" spans="1:20" x14ac:dyDescent="0.2">
      <c r="A22" s="438" t="s">
        <v>75</v>
      </c>
      <c r="B22" s="38">
        <v>176.57400000000001</v>
      </c>
      <c r="C22" s="38">
        <v>414.33100000000002</v>
      </c>
      <c r="D22" s="38">
        <v>214.988</v>
      </c>
      <c r="E22" s="38">
        <v>194.55500000000001</v>
      </c>
      <c r="F22" s="35"/>
      <c r="G22" s="190" t="s">
        <v>35</v>
      </c>
      <c r="H22" s="177">
        <f t="shared" si="0"/>
        <v>0.17649493027123847</v>
      </c>
      <c r="I22" s="177">
        <f t="shared" si="1"/>
        <v>0.41414546283265097</v>
      </c>
      <c r="J22" s="177">
        <f t="shared" si="2"/>
        <v>0.21489172850562946</v>
      </c>
      <c r="K22" s="177">
        <f t="shared" si="3"/>
        <v>0.19446787839048105</v>
      </c>
      <c r="L22" s="179">
        <f t="shared" si="4"/>
        <v>1</v>
      </c>
      <c r="M22" s="38"/>
      <c r="N22" s="19"/>
      <c r="O22" s="313"/>
      <c r="P22" s="313"/>
      <c r="Q22" s="313"/>
      <c r="R22" s="313"/>
      <c r="S22" s="313"/>
      <c r="T22" s="56"/>
    </row>
    <row r="23" spans="1:20" x14ac:dyDescent="0.2">
      <c r="A23" s="438" t="s">
        <v>14</v>
      </c>
      <c r="B23" s="38">
        <v>176.41800000000001</v>
      </c>
      <c r="C23" s="38">
        <v>427.435</v>
      </c>
      <c r="D23" s="38">
        <v>210.875</v>
      </c>
      <c r="E23" s="38">
        <v>182.23400000000001</v>
      </c>
      <c r="F23" s="35"/>
      <c r="G23" s="190" t="s">
        <v>36</v>
      </c>
      <c r="H23" s="177">
        <f t="shared" si="0"/>
        <v>0.1769555910857184</v>
      </c>
      <c r="I23" s="177">
        <f t="shared" si="1"/>
        <v>0.42873750453878878</v>
      </c>
      <c r="J23" s="177">
        <f t="shared" si="2"/>
        <v>0.21151759043975596</v>
      </c>
      <c r="K23" s="177">
        <f t="shared" si="3"/>
        <v>0.18278931393573675</v>
      </c>
      <c r="L23" s="179">
        <f t="shared" si="4"/>
        <v>0.99999999999999989</v>
      </c>
      <c r="M23" s="38"/>
      <c r="N23" s="19"/>
      <c r="O23" s="313"/>
      <c r="P23" s="313"/>
      <c r="Q23" s="313"/>
      <c r="R23" s="313"/>
      <c r="S23" s="313"/>
      <c r="T23" s="56"/>
    </row>
    <row r="24" spans="1:20" x14ac:dyDescent="0.2">
      <c r="A24" s="438" t="s">
        <v>61</v>
      </c>
      <c r="B24" s="38">
        <v>174.05799999999999</v>
      </c>
      <c r="C24" s="38">
        <v>440.24</v>
      </c>
      <c r="D24" s="38">
        <v>209.63200000000001</v>
      </c>
      <c r="E24" s="38">
        <v>174.137</v>
      </c>
      <c r="F24" s="35"/>
      <c r="G24" s="190" t="s">
        <v>37</v>
      </c>
      <c r="H24" s="177">
        <f t="shared" si="0"/>
        <v>0.17439510573939423</v>
      </c>
      <c r="I24" s="177">
        <f t="shared" si="1"/>
        <v>0.44109263205776766</v>
      </c>
      <c r="J24" s="177">
        <f t="shared" si="2"/>
        <v>0.21003800346068952</v>
      </c>
      <c r="K24" s="177">
        <f t="shared" si="3"/>
        <v>0.17447425874214859</v>
      </c>
      <c r="L24" s="179">
        <f t="shared" si="4"/>
        <v>1</v>
      </c>
      <c r="M24" s="38"/>
      <c r="N24" s="19"/>
      <c r="O24" s="48"/>
      <c r="P24" s="48"/>
      <c r="Q24" s="48"/>
      <c r="R24" s="48"/>
      <c r="S24" s="48"/>
      <c r="T24" s="56"/>
    </row>
    <row r="25" spans="1:20" x14ac:dyDescent="0.2">
      <c r="A25" s="438" t="s">
        <v>15</v>
      </c>
      <c r="B25" s="38">
        <v>174.333</v>
      </c>
      <c r="C25" s="38">
        <v>449.654</v>
      </c>
      <c r="D25" s="38">
        <v>208.05699999999999</v>
      </c>
      <c r="E25" s="38">
        <v>167.58699999999999</v>
      </c>
      <c r="F25" s="35"/>
      <c r="G25" s="190" t="s">
        <v>38</v>
      </c>
      <c r="H25" s="177">
        <f t="shared" si="0"/>
        <v>0.17439735262311792</v>
      </c>
      <c r="I25" s="177">
        <f t="shared" si="1"/>
        <v>0.44981998357393882</v>
      </c>
      <c r="J25" s="177">
        <f t="shared" si="2"/>
        <v>0.20813380137270651</v>
      </c>
      <c r="K25" s="177">
        <f t="shared" si="3"/>
        <v>0.16764886243023674</v>
      </c>
      <c r="L25" s="179">
        <f t="shared" si="4"/>
        <v>1</v>
      </c>
      <c r="M25" s="38"/>
      <c r="N25" s="314"/>
      <c r="O25" s="312"/>
      <c r="P25" s="312"/>
      <c r="Q25" s="312"/>
      <c r="R25" s="312"/>
      <c r="S25" s="312"/>
      <c r="T25" s="94"/>
    </row>
    <row r="26" spans="1:20" x14ac:dyDescent="0.2">
      <c r="A26" s="438" t="s">
        <v>16</v>
      </c>
      <c r="B26" s="38">
        <v>174.77199999999999</v>
      </c>
      <c r="C26" s="38">
        <v>456.75700000000001</v>
      </c>
      <c r="D26" s="38">
        <v>208.30799999999999</v>
      </c>
      <c r="E26" s="38">
        <v>161.88499999999999</v>
      </c>
      <c r="F26" s="35"/>
      <c r="G26" s="190" t="s">
        <v>39</v>
      </c>
      <c r="H26" s="177">
        <f t="shared" si="0"/>
        <v>0.17447155997372524</v>
      </c>
      <c r="I26" s="177">
        <f t="shared" si="1"/>
        <v>0.45597181653193203</v>
      </c>
      <c r="J26" s="177">
        <f t="shared" si="2"/>
        <v>0.20794991025454168</v>
      </c>
      <c r="K26" s="177">
        <f t="shared" si="3"/>
        <v>0.16160671323980105</v>
      </c>
      <c r="L26" s="179">
        <f t="shared" si="4"/>
        <v>1</v>
      </c>
      <c r="M26" s="38"/>
      <c r="N26" s="19"/>
      <c r="O26" s="313"/>
      <c r="P26" s="313"/>
      <c r="Q26" s="313"/>
      <c r="R26" s="313"/>
      <c r="S26" s="313"/>
      <c r="T26" s="56"/>
    </row>
    <row r="27" spans="1:20" x14ac:dyDescent="0.2">
      <c r="A27" s="438" t="s">
        <v>17</v>
      </c>
      <c r="B27" s="38">
        <v>175.54</v>
      </c>
      <c r="C27" s="38">
        <v>462.90300000000002</v>
      </c>
      <c r="D27" s="38">
        <v>209.80699999999999</v>
      </c>
      <c r="E27" s="38">
        <v>161.02799999999999</v>
      </c>
      <c r="F27" s="35"/>
      <c r="G27" s="190" t="s">
        <v>40</v>
      </c>
      <c r="H27" s="177">
        <f t="shared" si="0"/>
        <v>0.17392631168023082</v>
      </c>
      <c r="I27" s="177">
        <f t="shared" si="1"/>
        <v>0.45864766694607434</v>
      </c>
      <c r="J27" s="177">
        <f t="shared" si="2"/>
        <v>0.20787830508541749</v>
      </c>
      <c r="K27" s="177">
        <f t="shared" si="3"/>
        <v>0.15954771628827735</v>
      </c>
      <c r="L27" s="179">
        <f t="shared" si="4"/>
        <v>1</v>
      </c>
      <c r="M27" s="38"/>
      <c r="N27" s="19"/>
      <c r="O27" s="313"/>
      <c r="P27" s="313"/>
      <c r="Q27" s="313"/>
      <c r="R27" s="313"/>
      <c r="S27" s="313"/>
      <c r="T27" s="56"/>
    </row>
    <row r="28" spans="1:20" x14ac:dyDescent="0.2">
      <c r="A28" s="438" t="s">
        <v>18</v>
      </c>
      <c r="B28" s="38">
        <v>172.011</v>
      </c>
      <c r="C28" s="38">
        <v>467.608</v>
      </c>
      <c r="D28" s="38">
        <v>214.51400000000001</v>
      </c>
      <c r="E28" s="38">
        <v>165.988</v>
      </c>
      <c r="F28" s="35"/>
      <c r="G28" s="190" t="s">
        <v>41</v>
      </c>
      <c r="H28" s="177">
        <f t="shared" si="0"/>
        <v>0.16861823254300223</v>
      </c>
      <c r="I28" s="177">
        <f t="shared" si="1"/>
        <v>0.45838483866129603</v>
      </c>
      <c r="J28" s="177">
        <f t="shared" si="2"/>
        <v>0.21028289781310255</v>
      </c>
      <c r="K28" s="177">
        <f t="shared" si="3"/>
        <v>0.16271403098259909</v>
      </c>
      <c r="L28" s="179">
        <f t="shared" si="4"/>
        <v>0.99999999999999989</v>
      </c>
      <c r="M28" s="38"/>
      <c r="N28" s="19"/>
      <c r="O28" s="48"/>
      <c r="P28" s="48"/>
      <c r="Q28" s="48"/>
      <c r="R28" s="48"/>
      <c r="S28" s="48"/>
      <c r="T28" s="56"/>
    </row>
    <row r="29" spans="1:20" x14ac:dyDescent="0.2">
      <c r="A29" s="438" t="s">
        <v>994</v>
      </c>
      <c r="B29" s="38">
        <v>173.62799999999999</v>
      </c>
      <c r="C29" s="38">
        <v>469.05500000000001</v>
      </c>
      <c r="D29" s="38">
        <v>220.87700000000001</v>
      </c>
      <c r="E29" s="38">
        <v>169.18700000000001</v>
      </c>
      <c r="F29" s="38"/>
      <c r="G29" s="439" t="s">
        <v>995</v>
      </c>
      <c r="H29" s="177">
        <f t="shared" si="0"/>
        <v>0.1681224927305526</v>
      </c>
      <c r="I29" s="177">
        <f t="shared" si="1"/>
        <v>0.45418190515198792</v>
      </c>
      <c r="J29" s="177">
        <f t="shared" si="2"/>
        <v>0.21387329132885405</v>
      </c>
      <c r="K29" s="177">
        <f t="shared" si="3"/>
        <v>0.16382231078860557</v>
      </c>
      <c r="L29" s="179">
        <f t="shared" si="4"/>
        <v>1.0000000000000002</v>
      </c>
      <c r="M29" s="38"/>
      <c r="N29" s="314"/>
      <c r="O29" s="147"/>
      <c r="P29" s="312"/>
      <c r="Q29" s="312"/>
      <c r="R29" s="147"/>
      <c r="S29" s="147"/>
      <c r="T29" s="94"/>
    </row>
    <row r="30" spans="1:20" x14ac:dyDescent="0.2">
      <c r="A30" s="227" t="s">
        <v>412</v>
      </c>
      <c r="E30" s="291" t="s">
        <v>409</v>
      </c>
      <c r="N30" s="19"/>
      <c r="O30" s="313"/>
      <c r="P30" s="313"/>
      <c r="Q30" s="313"/>
      <c r="R30" s="313"/>
      <c r="S30" s="313"/>
      <c r="T30" s="56"/>
    </row>
    <row r="31" spans="1:20" x14ac:dyDescent="0.2">
      <c r="A31" s="34" t="s">
        <v>42</v>
      </c>
      <c r="B31" s="35"/>
      <c r="D31" s="35"/>
      <c r="F31" s="35"/>
      <c r="N31" s="19"/>
      <c r="O31" s="313"/>
      <c r="P31" s="313"/>
      <c r="Q31" s="313"/>
      <c r="R31" s="313"/>
      <c r="S31" s="313"/>
      <c r="T31" s="56"/>
    </row>
    <row r="32" spans="1:20" x14ac:dyDescent="0.2">
      <c r="A32" s="83" t="s">
        <v>269</v>
      </c>
      <c r="B32" s="35"/>
      <c r="C32" s="35"/>
      <c r="D32" s="35"/>
      <c r="E32" s="35"/>
      <c r="F32" s="35"/>
      <c r="N32" s="19"/>
      <c r="O32" s="48"/>
      <c r="P32" s="48"/>
      <c r="Q32" s="48"/>
      <c r="R32" s="48"/>
      <c r="S32" s="48"/>
      <c r="T32" s="56"/>
    </row>
    <row r="33" spans="1:17" ht="23.25" customHeight="1" x14ac:dyDescent="0.2">
      <c r="A33" s="36"/>
      <c r="B33" s="175" t="s">
        <v>274</v>
      </c>
      <c r="C33" s="176" t="s">
        <v>275</v>
      </c>
      <c r="D33" s="175" t="s">
        <v>276</v>
      </c>
      <c r="E33" s="176" t="s">
        <v>411</v>
      </c>
      <c r="F33" s="35"/>
      <c r="H33" s="186" t="s">
        <v>283</v>
      </c>
      <c r="I33" s="430" t="s">
        <v>284</v>
      </c>
      <c r="J33" s="186" t="s">
        <v>285</v>
      </c>
      <c r="K33" s="430" t="s">
        <v>286</v>
      </c>
      <c r="L33" s="182" t="s">
        <v>287</v>
      </c>
    </row>
    <row r="34" spans="1:17" x14ac:dyDescent="0.2">
      <c r="A34" s="218" t="s">
        <v>480</v>
      </c>
      <c r="B34" s="38">
        <v>150.05269512195122</v>
      </c>
      <c r="C34" s="38">
        <v>568.50900000000001</v>
      </c>
      <c r="D34" s="38">
        <v>279.44099999999997</v>
      </c>
      <c r="E34" s="85">
        <v>103.78</v>
      </c>
      <c r="F34" s="35"/>
      <c r="G34" s="190" t="s">
        <v>51</v>
      </c>
      <c r="H34" s="177">
        <f t="shared" ref="H34:H55" si="5">B34/SUM($B34:$E34)</f>
        <v>0.13619082581918984</v>
      </c>
      <c r="I34" s="177">
        <f t="shared" ref="I34:I55" si="6">C34/SUM($B34:$E34)</f>
        <v>0.5159901335508581</v>
      </c>
      <c r="J34" s="177">
        <f t="shared" ref="J34:J55" si="7">D34/SUM($B34:$E34)</f>
        <v>0.2536262379480102</v>
      </c>
      <c r="K34" s="177">
        <f t="shared" ref="K34:K55" si="8">E34/SUM($B34:$E34)</f>
        <v>9.4192802681941801E-2</v>
      </c>
      <c r="L34" s="179">
        <f t="shared" ref="L34:L55" si="9">SUM(H34:K34)</f>
        <v>1</v>
      </c>
      <c r="N34" s="315"/>
      <c r="O34" s="307"/>
      <c r="P34" s="275"/>
      <c r="Q34" s="308"/>
    </row>
    <row r="35" spans="1:17" x14ac:dyDescent="0.2">
      <c r="A35" s="178" t="s">
        <v>481</v>
      </c>
      <c r="B35" s="38">
        <v>148.21470731707319</v>
      </c>
      <c r="C35" s="38">
        <v>553.38599999999997</v>
      </c>
      <c r="D35" s="38">
        <v>283.31700000000001</v>
      </c>
      <c r="E35" s="38">
        <v>105.09699999999999</v>
      </c>
      <c r="F35" s="35"/>
      <c r="G35" s="190" t="s">
        <v>52</v>
      </c>
      <c r="H35" s="177">
        <f t="shared" si="5"/>
        <v>0.1359749610001906</v>
      </c>
      <c r="I35" s="177">
        <f t="shared" si="6"/>
        <v>0.50768672778928492</v>
      </c>
      <c r="J35" s="177">
        <f t="shared" si="7"/>
        <v>0.25992034611839993</v>
      </c>
      <c r="K35" s="177">
        <f t="shared" si="8"/>
        <v>9.6417965092124622E-2</v>
      </c>
      <c r="L35" s="179">
        <f t="shared" si="9"/>
        <v>1</v>
      </c>
      <c r="N35" s="316"/>
      <c r="O35" s="309"/>
      <c r="P35" s="275"/>
      <c r="Q35" s="310"/>
    </row>
    <row r="36" spans="1:17" x14ac:dyDescent="0.2">
      <c r="A36" s="178" t="s">
        <v>482</v>
      </c>
      <c r="B36" s="38">
        <v>149.42500000000001</v>
      </c>
      <c r="C36" s="38">
        <v>535.98700000000008</v>
      </c>
      <c r="D36" s="38">
        <v>287.36500000000001</v>
      </c>
      <c r="E36" s="38">
        <v>112.127</v>
      </c>
      <c r="F36" s="35"/>
      <c r="G36" s="190" t="s">
        <v>53</v>
      </c>
      <c r="H36" s="177">
        <f t="shared" si="5"/>
        <v>0.13773108035365342</v>
      </c>
      <c r="I36" s="177">
        <f t="shared" si="6"/>
        <v>0.49404094740179783</v>
      </c>
      <c r="J36" s="177">
        <f t="shared" si="7"/>
        <v>0.26487597059278978</v>
      </c>
      <c r="K36" s="177">
        <f t="shared" si="8"/>
        <v>0.10335200165175905</v>
      </c>
      <c r="L36" s="179">
        <f t="shared" si="9"/>
        <v>1</v>
      </c>
      <c r="N36" s="311"/>
      <c r="O36" s="312"/>
      <c r="P36" s="93"/>
      <c r="Q36" s="310"/>
    </row>
    <row r="37" spans="1:17" x14ac:dyDescent="0.2">
      <c r="A37" s="178" t="s">
        <v>1077</v>
      </c>
      <c r="B37" s="38">
        <v>149.45400000000001</v>
      </c>
      <c r="C37" s="38">
        <v>516.37</v>
      </c>
      <c r="D37" s="38">
        <v>292.16199999999998</v>
      </c>
      <c r="E37" s="38">
        <v>123.015</v>
      </c>
      <c r="F37" s="35"/>
      <c r="G37" s="190" t="s">
        <v>54</v>
      </c>
      <c r="H37" s="177">
        <f t="shared" si="5"/>
        <v>0.13825519125329208</v>
      </c>
      <c r="I37" s="177">
        <f t="shared" si="6"/>
        <v>0.47767763397073632</v>
      </c>
      <c r="J37" s="177">
        <f t="shared" si="7"/>
        <v>0.27026987024063798</v>
      </c>
      <c r="K37" s="177">
        <f t="shared" si="8"/>
        <v>0.11379730453533343</v>
      </c>
      <c r="L37" s="179">
        <f t="shared" si="9"/>
        <v>0.99999999999999978</v>
      </c>
      <c r="N37" s="45"/>
      <c r="O37" s="313"/>
      <c r="P37" s="21"/>
      <c r="Q37" s="310"/>
    </row>
    <row r="38" spans="1:17" x14ac:dyDescent="0.2">
      <c r="A38" s="178" t="s">
        <v>192</v>
      </c>
      <c r="B38" s="38">
        <v>149.30000000000001</v>
      </c>
      <c r="C38" s="38">
        <v>495.87700000000001</v>
      </c>
      <c r="D38" s="38">
        <v>292.12200000000001</v>
      </c>
      <c r="E38" s="38">
        <v>130.06</v>
      </c>
      <c r="F38" s="35"/>
      <c r="G38" s="190" t="s">
        <v>55</v>
      </c>
      <c r="H38" s="177">
        <f t="shared" si="5"/>
        <v>0.13987796046128811</v>
      </c>
      <c r="I38" s="177">
        <f t="shared" si="6"/>
        <v>0.46458314400309553</v>
      </c>
      <c r="J38" s="177">
        <f t="shared" si="7"/>
        <v>0.27368673520343206</v>
      </c>
      <c r="K38" s="177">
        <f t="shared" si="8"/>
        <v>0.12185216033218441</v>
      </c>
      <c r="L38" s="179">
        <f t="shared" si="9"/>
        <v>1.0000000000000002</v>
      </c>
      <c r="N38" s="45"/>
      <c r="O38" s="313"/>
      <c r="P38" s="21"/>
      <c r="Q38" s="310"/>
    </row>
    <row r="39" spans="1:17" x14ac:dyDescent="0.2">
      <c r="A39" s="178" t="s">
        <v>174</v>
      </c>
      <c r="B39" s="38">
        <v>147.45599999999999</v>
      </c>
      <c r="C39" s="38">
        <v>474.36900000000003</v>
      </c>
      <c r="D39" s="38">
        <v>290.34199999999998</v>
      </c>
      <c r="E39" s="38">
        <v>138.78800000000001</v>
      </c>
      <c r="F39" s="38"/>
      <c r="G39" s="190" t="s">
        <v>26</v>
      </c>
      <c r="H39" s="177">
        <f t="shared" si="5"/>
        <v>0.14030667345414408</v>
      </c>
      <c r="I39" s="177">
        <f t="shared" si="6"/>
        <v>0.4513694687213059</v>
      </c>
      <c r="J39" s="177">
        <f t="shared" si="7"/>
        <v>0.27626492095284766</v>
      </c>
      <c r="K39" s="177">
        <f t="shared" si="8"/>
        <v>0.13205893687170242</v>
      </c>
      <c r="L39" s="179">
        <f t="shared" si="9"/>
        <v>1</v>
      </c>
      <c r="N39" s="45"/>
      <c r="O39" s="48"/>
      <c r="P39" s="21"/>
      <c r="Q39" s="310"/>
    </row>
    <row r="40" spans="1:17" x14ac:dyDescent="0.2">
      <c r="A40" s="178" t="s">
        <v>483</v>
      </c>
      <c r="B40" s="38">
        <v>148.815</v>
      </c>
      <c r="C40" s="38">
        <v>454.47199999999998</v>
      </c>
      <c r="D40" s="38">
        <v>289.39999999999998</v>
      </c>
      <c r="E40" s="38">
        <v>148.32300000000001</v>
      </c>
      <c r="F40" s="38"/>
      <c r="G40" s="190" t="s">
        <v>27</v>
      </c>
      <c r="H40" s="177">
        <f t="shared" si="5"/>
        <v>0.14295251726688504</v>
      </c>
      <c r="I40" s="177">
        <f t="shared" si="6"/>
        <v>0.43656833267691952</v>
      </c>
      <c r="J40" s="177">
        <f t="shared" si="7"/>
        <v>0.27799925072765869</v>
      </c>
      <c r="K40" s="177">
        <f t="shared" si="8"/>
        <v>0.14247989932853672</v>
      </c>
      <c r="L40" s="179">
        <f t="shared" si="9"/>
        <v>1</v>
      </c>
      <c r="N40" s="314"/>
      <c r="O40" s="312"/>
      <c r="P40" s="94"/>
      <c r="Q40" s="310"/>
    </row>
    <row r="41" spans="1:17" x14ac:dyDescent="0.2">
      <c r="A41" s="178" t="s">
        <v>484</v>
      </c>
      <c r="B41" s="38">
        <v>151.386</v>
      </c>
      <c r="C41" s="38">
        <v>438.08699999999999</v>
      </c>
      <c r="D41" s="38">
        <v>285.86799999999999</v>
      </c>
      <c r="E41" s="38">
        <v>158.08099999999999</v>
      </c>
      <c r="F41" s="38"/>
      <c r="G41" s="190" t="s">
        <v>28</v>
      </c>
      <c r="H41" s="177">
        <f t="shared" si="5"/>
        <v>0.14649001085713292</v>
      </c>
      <c r="I41" s="177">
        <f t="shared" si="6"/>
        <v>0.42391878632349617</v>
      </c>
      <c r="J41" s="177">
        <f t="shared" si="7"/>
        <v>0.27662271559924217</v>
      </c>
      <c r="K41" s="177">
        <f t="shared" si="8"/>
        <v>0.15296848722012887</v>
      </c>
      <c r="L41" s="179">
        <f t="shared" si="9"/>
        <v>1.0000000000000002</v>
      </c>
      <c r="N41" s="19"/>
      <c r="O41" s="313"/>
      <c r="P41" s="56"/>
      <c r="Q41" s="310"/>
    </row>
    <row r="42" spans="1:17" x14ac:dyDescent="0.2">
      <c r="A42" s="178" t="s">
        <v>485</v>
      </c>
      <c r="B42" s="38">
        <v>157.11799999999999</v>
      </c>
      <c r="C42" s="38">
        <v>423.27</v>
      </c>
      <c r="D42" s="38">
        <v>282.79899999999998</v>
      </c>
      <c r="E42" s="38">
        <v>165.45</v>
      </c>
      <c r="F42" s="38"/>
      <c r="G42" s="190" t="s">
        <v>29</v>
      </c>
      <c r="H42" s="177">
        <f t="shared" si="5"/>
        <v>0.15274387368916342</v>
      </c>
      <c r="I42" s="177">
        <f t="shared" si="6"/>
        <v>0.4114862677504309</v>
      </c>
      <c r="J42" s="177">
        <f t="shared" si="7"/>
        <v>0.27492594569318429</v>
      </c>
      <c r="K42" s="177">
        <f t="shared" si="8"/>
        <v>0.16084391286722138</v>
      </c>
      <c r="L42" s="179">
        <f t="shared" si="9"/>
        <v>1</v>
      </c>
      <c r="N42" s="19"/>
      <c r="O42" s="313"/>
      <c r="P42" s="56"/>
      <c r="Q42" s="310"/>
    </row>
    <row r="43" spans="1:17" x14ac:dyDescent="0.2">
      <c r="A43" s="178" t="s">
        <v>74</v>
      </c>
      <c r="B43" s="38">
        <v>163.39500000000001</v>
      </c>
      <c r="C43" s="38">
        <v>411.71100000000001</v>
      </c>
      <c r="D43" s="38">
        <v>280.43099999999998</v>
      </c>
      <c r="E43" s="38">
        <v>172.613</v>
      </c>
      <c r="F43" s="38"/>
      <c r="G43" s="190" t="s">
        <v>30</v>
      </c>
      <c r="H43" s="177">
        <f t="shared" si="5"/>
        <v>0.15892136361425863</v>
      </c>
      <c r="I43" s="177">
        <f t="shared" si="6"/>
        <v>0.40043865194767297</v>
      </c>
      <c r="J43" s="177">
        <f t="shared" si="7"/>
        <v>0.27275300296649319</v>
      </c>
      <c r="K43" s="177">
        <f t="shared" si="8"/>
        <v>0.16788698147157513</v>
      </c>
      <c r="L43" s="179">
        <f t="shared" si="9"/>
        <v>0.99999999999999989</v>
      </c>
      <c r="N43" s="19"/>
      <c r="O43" s="48"/>
      <c r="P43" s="56"/>
      <c r="Q43" s="310"/>
    </row>
    <row r="44" spans="1:17" x14ac:dyDescent="0.2">
      <c r="A44" s="438" t="s">
        <v>13</v>
      </c>
      <c r="B44" s="38">
        <v>170.81299999999999</v>
      </c>
      <c r="C44" s="38">
        <v>408.45800000000003</v>
      </c>
      <c r="D44" s="38">
        <v>270.029</v>
      </c>
      <c r="E44" s="38">
        <v>174.45699999999999</v>
      </c>
      <c r="F44" s="38"/>
      <c r="G44" s="190" t="s">
        <v>31</v>
      </c>
      <c r="H44" s="177">
        <f t="shared" si="5"/>
        <v>0.16684916440131789</v>
      </c>
      <c r="I44" s="177">
        <f t="shared" si="6"/>
        <v>0.39897944531759005</v>
      </c>
      <c r="J44" s="177">
        <f t="shared" si="7"/>
        <v>0.26376278745835197</v>
      </c>
      <c r="K44" s="177">
        <f t="shared" si="8"/>
        <v>0.17040860282274017</v>
      </c>
      <c r="L44" s="179">
        <f t="shared" si="9"/>
        <v>1</v>
      </c>
      <c r="N44" s="314"/>
      <c r="O44" s="312"/>
      <c r="P44" s="94"/>
      <c r="Q44" s="310"/>
    </row>
    <row r="45" spans="1:17" x14ac:dyDescent="0.2">
      <c r="A45" s="438" t="s">
        <v>477</v>
      </c>
      <c r="B45" s="38">
        <v>178.13399999999999</v>
      </c>
      <c r="C45" s="38">
        <v>410.43</v>
      </c>
      <c r="D45" s="38">
        <v>253.81800000000001</v>
      </c>
      <c r="E45" s="38">
        <v>172.43299999999999</v>
      </c>
      <c r="F45" s="38"/>
      <c r="G45" s="190" t="s">
        <v>32</v>
      </c>
      <c r="H45" s="177">
        <f t="shared" si="5"/>
        <v>0.17553347161797964</v>
      </c>
      <c r="I45" s="177">
        <f t="shared" si="6"/>
        <v>0.40443824736528333</v>
      </c>
      <c r="J45" s="177">
        <f t="shared" si="7"/>
        <v>0.25011258209624415</v>
      </c>
      <c r="K45" s="177">
        <f t="shared" si="8"/>
        <v>0.16991569892049291</v>
      </c>
      <c r="L45" s="179">
        <f t="shared" si="9"/>
        <v>1</v>
      </c>
      <c r="N45" s="19"/>
      <c r="O45" s="313"/>
      <c r="P45" s="56"/>
      <c r="Q45" s="310"/>
    </row>
    <row r="46" spans="1:17" x14ac:dyDescent="0.2">
      <c r="A46" s="438" t="s">
        <v>478</v>
      </c>
      <c r="B46" s="38">
        <v>183.63499999999999</v>
      </c>
      <c r="C46" s="38">
        <v>416.83499999999998</v>
      </c>
      <c r="D46" s="38">
        <v>238.54499999999999</v>
      </c>
      <c r="E46" s="38">
        <v>166.732</v>
      </c>
      <c r="F46" s="38"/>
      <c r="G46" s="190" t="s">
        <v>33</v>
      </c>
      <c r="H46" s="177">
        <f t="shared" si="5"/>
        <v>0.18258568009648549</v>
      </c>
      <c r="I46" s="177">
        <f t="shared" si="6"/>
        <v>0.41445313781696591</v>
      </c>
      <c r="J46" s="177">
        <f t="shared" si="7"/>
        <v>0.2371819155314408</v>
      </c>
      <c r="K46" s="177">
        <f t="shared" si="8"/>
        <v>0.1657792665551078</v>
      </c>
      <c r="L46" s="179">
        <f t="shared" si="9"/>
        <v>0.99999999999999989</v>
      </c>
      <c r="N46" s="19"/>
      <c r="O46" s="313"/>
      <c r="P46" s="56"/>
      <c r="Q46" s="310"/>
    </row>
    <row r="47" spans="1:17" x14ac:dyDescent="0.2">
      <c r="A47" s="438" t="s">
        <v>479</v>
      </c>
      <c r="B47" s="38">
        <v>188.51900000000001</v>
      </c>
      <c r="C47" s="38">
        <v>426.76</v>
      </c>
      <c r="D47" s="38">
        <v>227.96199999999999</v>
      </c>
      <c r="E47" s="38">
        <v>161.25200000000001</v>
      </c>
      <c r="F47" s="38"/>
      <c r="G47" s="190" t="s">
        <v>34</v>
      </c>
      <c r="H47" s="177">
        <f t="shared" si="5"/>
        <v>0.18767577275302069</v>
      </c>
      <c r="I47" s="177">
        <f t="shared" si="6"/>
        <v>0.42485114381085781</v>
      </c>
      <c r="J47" s="177">
        <f t="shared" si="7"/>
        <v>0.22694234803029986</v>
      </c>
      <c r="K47" s="177">
        <f t="shared" si="8"/>
        <v>0.16053073540582166</v>
      </c>
      <c r="L47" s="179">
        <f t="shared" si="9"/>
        <v>1</v>
      </c>
      <c r="N47" s="19"/>
      <c r="O47" s="48"/>
      <c r="P47" s="56"/>
      <c r="Q47" s="310"/>
    </row>
    <row r="48" spans="1:17" x14ac:dyDescent="0.2">
      <c r="A48" s="438" t="s">
        <v>75</v>
      </c>
      <c r="B48" s="38">
        <v>191.029</v>
      </c>
      <c r="C48" s="38">
        <v>439.80599999999998</v>
      </c>
      <c r="D48" s="38">
        <v>220.554</v>
      </c>
      <c r="E48" s="38">
        <v>152.25800000000001</v>
      </c>
      <c r="F48" s="38"/>
      <c r="G48" s="190" t="s">
        <v>35</v>
      </c>
      <c r="H48" s="177">
        <f t="shared" si="5"/>
        <v>0.19033484880640303</v>
      </c>
      <c r="I48" s="177">
        <f t="shared" si="6"/>
        <v>0.43820785594935269</v>
      </c>
      <c r="J48" s="177">
        <f t="shared" si="7"/>
        <v>0.21975256240490929</v>
      </c>
      <c r="K48" s="177">
        <f t="shared" si="8"/>
        <v>0.15170473283933494</v>
      </c>
      <c r="L48" s="179">
        <f t="shared" si="9"/>
        <v>0.99999999999999989</v>
      </c>
      <c r="N48" s="314"/>
      <c r="O48" s="312"/>
      <c r="P48" s="94"/>
      <c r="Q48" s="310"/>
    </row>
    <row r="49" spans="1:28" x14ac:dyDescent="0.2">
      <c r="A49" s="438" t="s">
        <v>14</v>
      </c>
      <c r="B49" s="38">
        <v>190.94300000000001</v>
      </c>
      <c r="C49" s="38">
        <v>452.81599999999997</v>
      </c>
      <c r="D49" s="38">
        <v>216.232</v>
      </c>
      <c r="E49" s="38">
        <v>144.20599999999999</v>
      </c>
      <c r="F49" s="38"/>
      <c r="G49" s="190" t="s">
        <v>36</v>
      </c>
      <c r="H49" s="177">
        <f t="shared" si="5"/>
        <v>0.19014496159618083</v>
      </c>
      <c r="I49" s="177">
        <f t="shared" si="6"/>
        <v>0.45092347417887124</v>
      </c>
      <c r="J49" s="177">
        <f t="shared" si="7"/>
        <v>0.21532826726230012</v>
      </c>
      <c r="K49" s="177">
        <f t="shared" si="8"/>
        <v>0.14360329696264776</v>
      </c>
      <c r="L49" s="179">
        <f t="shared" si="9"/>
        <v>0.99999999999999989</v>
      </c>
      <c r="N49" s="19"/>
      <c r="O49" s="313"/>
      <c r="P49" s="56"/>
      <c r="Q49" s="310"/>
    </row>
    <row r="50" spans="1:28" x14ac:dyDescent="0.2">
      <c r="A50" s="438" t="s">
        <v>61</v>
      </c>
      <c r="B50" s="38">
        <v>188.595</v>
      </c>
      <c r="C50" s="38">
        <v>465.94799999999998</v>
      </c>
      <c r="D50" s="38">
        <v>215.21700000000001</v>
      </c>
      <c r="E50" s="38">
        <v>136.923</v>
      </c>
      <c r="F50" s="38"/>
      <c r="G50" s="190" t="s">
        <v>37</v>
      </c>
      <c r="H50" s="177">
        <f t="shared" si="5"/>
        <v>0.18734298681908804</v>
      </c>
      <c r="I50" s="177">
        <f t="shared" si="6"/>
        <v>0.46285474176081248</v>
      </c>
      <c r="J50" s="177">
        <f t="shared" si="7"/>
        <v>0.21378825310450261</v>
      </c>
      <c r="K50" s="177">
        <f t="shared" si="8"/>
        <v>0.13601401831559687</v>
      </c>
      <c r="L50" s="179">
        <f t="shared" si="9"/>
        <v>1</v>
      </c>
      <c r="N50" s="19"/>
      <c r="O50" s="313"/>
      <c r="P50" s="56"/>
      <c r="Q50" s="310"/>
    </row>
    <row r="51" spans="1:28" x14ac:dyDescent="0.2">
      <c r="A51" s="438" t="s">
        <v>15</v>
      </c>
      <c r="B51" s="38">
        <v>188.423</v>
      </c>
      <c r="C51" s="38">
        <v>476.45400000000001</v>
      </c>
      <c r="D51" s="38">
        <v>213.47800000000001</v>
      </c>
      <c r="E51" s="38">
        <v>131.096</v>
      </c>
      <c r="F51" s="38"/>
      <c r="G51" s="190" t="s">
        <v>38</v>
      </c>
      <c r="H51" s="177">
        <f t="shared" si="5"/>
        <v>0.18665888686028345</v>
      </c>
      <c r="I51" s="177">
        <f t="shared" si="6"/>
        <v>0.47199319233920217</v>
      </c>
      <c r="J51" s="177">
        <f t="shared" si="7"/>
        <v>0.21147930905016687</v>
      </c>
      <c r="K51" s="177">
        <f t="shared" si="8"/>
        <v>0.12986861175034747</v>
      </c>
      <c r="L51" s="179">
        <f t="shared" si="9"/>
        <v>1</v>
      </c>
      <c r="N51" s="19"/>
      <c r="O51" s="48"/>
      <c r="P51" s="56"/>
      <c r="Q51" s="310"/>
    </row>
    <row r="52" spans="1:28" x14ac:dyDescent="0.2">
      <c r="A52" s="438" t="s">
        <v>16</v>
      </c>
      <c r="B52" s="38">
        <v>189.00399999999999</v>
      </c>
      <c r="C52" s="38">
        <v>484.17099999999999</v>
      </c>
      <c r="D52" s="38">
        <v>212.506</v>
      </c>
      <c r="E52" s="38">
        <v>127.78400000000001</v>
      </c>
      <c r="F52" s="38"/>
      <c r="G52" s="190" t="s">
        <v>39</v>
      </c>
      <c r="H52" s="177">
        <f t="shared" si="5"/>
        <v>0.18649287345887625</v>
      </c>
      <c r="I52" s="177">
        <f t="shared" si="6"/>
        <v>0.47773825440444417</v>
      </c>
      <c r="J52" s="177">
        <f t="shared" si="7"/>
        <v>0.20968262347491035</v>
      </c>
      <c r="K52" s="177">
        <f t="shared" si="8"/>
        <v>0.12608624866176929</v>
      </c>
      <c r="L52" s="179">
        <f t="shared" si="9"/>
        <v>1</v>
      </c>
      <c r="N52" s="40"/>
      <c r="O52" s="310"/>
      <c r="P52" s="310"/>
      <c r="Q52" s="310"/>
    </row>
    <row r="53" spans="1:28" x14ac:dyDescent="0.2">
      <c r="A53" s="438" t="s">
        <v>17</v>
      </c>
      <c r="B53" s="38">
        <v>189.369</v>
      </c>
      <c r="C53" s="38">
        <v>490.04300000000001</v>
      </c>
      <c r="D53" s="38">
        <v>214.03100000000001</v>
      </c>
      <c r="E53" s="38">
        <v>127.586</v>
      </c>
      <c r="F53" s="38"/>
      <c r="G53" s="190" t="s">
        <v>40</v>
      </c>
      <c r="H53" s="177">
        <f t="shared" si="5"/>
        <v>0.18546877708664494</v>
      </c>
      <c r="I53" s="177">
        <f t="shared" si="6"/>
        <v>0.4799501287426704</v>
      </c>
      <c r="J53" s="177">
        <f t="shared" si="7"/>
        <v>0.20962284127091396</v>
      </c>
      <c r="K53" s="177">
        <f t="shared" si="8"/>
        <v>0.12495825289977072</v>
      </c>
      <c r="L53" s="179">
        <f t="shared" si="9"/>
        <v>1.0000000000000002</v>
      </c>
    </row>
    <row r="54" spans="1:28" x14ac:dyDescent="0.2">
      <c r="A54" s="438" t="s">
        <v>18</v>
      </c>
      <c r="B54" s="38">
        <v>185.58699999999999</v>
      </c>
      <c r="C54" s="38">
        <v>494.74</v>
      </c>
      <c r="D54" s="38">
        <v>218.392</v>
      </c>
      <c r="E54" s="38">
        <v>133.215</v>
      </c>
      <c r="F54" s="38"/>
      <c r="G54" s="190" t="s">
        <v>41</v>
      </c>
      <c r="H54" s="177">
        <f t="shared" si="5"/>
        <v>0.17984386598367724</v>
      </c>
      <c r="I54" s="177">
        <f t="shared" si="6"/>
        <v>0.47942988601984238</v>
      </c>
      <c r="J54" s="177">
        <f t="shared" si="7"/>
        <v>0.21163368975147637</v>
      </c>
      <c r="K54" s="177">
        <f t="shared" si="8"/>
        <v>0.12909255824500404</v>
      </c>
      <c r="L54" s="179">
        <f t="shared" si="9"/>
        <v>1</v>
      </c>
    </row>
    <row r="55" spans="1:28" x14ac:dyDescent="0.2">
      <c r="A55" s="438" t="s">
        <v>994</v>
      </c>
      <c r="B55" s="38">
        <v>186.86199999999999</v>
      </c>
      <c r="C55" s="38">
        <v>495.51600000000002</v>
      </c>
      <c r="D55" s="38">
        <v>225.37700000000001</v>
      </c>
      <c r="E55" s="38">
        <v>134.86699999999999</v>
      </c>
      <c r="F55" s="38"/>
      <c r="G55" s="439" t="s">
        <v>995</v>
      </c>
      <c r="H55" s="177">
        <f t="shared" si="5"/>
        <v>0.17922315086387969</v>
      </c>
      <c r="I55" s="177">
        <f t="shared" si="6"/>
        <v>0.47525949001651602</v>
      </c>
      <c r="J55" s="177">
        <f t="shared" si="7"/>
        <v>0.21616367197315997</v>
      </c>
      <c r="K55" s="177">
        <f t="shared" si="8"/>
        <v>0.12935368714644424</v>
      </c>
      <c r="L55" s="179">
        <f t="shared" si="9"/>
        <v>0.99999999999999989</v>
      </c>
    </row>
    <row r="56" spans="1:28" x14ac:dyDescent="0.2">
      <c r="A56" s="227" t="s">
        <v>410</v>
      </c>
      <c r="E56" s="291" t="s">
        <v>409</v>
      </c>
      <c r="L56" s="33">
        <f>F55/1000</f>
        <v>0</v>
      </c>
    </row>
    <row r="57" spans="1:28" x14ac:dyDescent="0.2">
      <c r="A57" s="227"/>
      <c r="E57" s="291"/>
    </row>
    <row r="58" spans="1:28" x14ac:dyDescent="0.2">
      <c r="A58" s="172"/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</row>
    <row r="59" spans="1:28" x14ac:dyDescent="0.2">
      <c r="A59" s="154" t="s">
        <v>413</v>
      </c>
    </row>
    <row r="60" spans="1:28" x14ac:dyDescent="0.2">
      <c r="A60" s="181" t="s">
        <v>404</v>
      </c>
    </row>
    <row r="61" spans="1:28" x14ac:dyDescent="0.2">
      <c r="A61" s="181"/>
    </row>
    <row r="62" spans="1:28" x14ac:dyDescent="0.2">
      <c r="A62" s="47" t="s">
        <v>248</v>
      </c>
    </row>
    <row r="63" spans="1:28" x14ac:dyDescent="0.2">
      <c r="A63" s="180" t="s">
        <v>249</v>
      </c>
      <c r="C63" s="155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</row>
    <row r="64" spans="1:28" ht="22.5" customHeight="1" x14ac:dyDescent="0.2">
      <c r="A64" s="41"/>
      <c r="B64" s="690" t="s">
        <v>278</v>
      </c>
      <c r="C64" s="690"/>
      <c r="D64" s="691" t="s">
        <v>277</v>
      </c>
      <c r="E64" s="691"/>
      <c r="G64" s="189"/>
      <c r="H64" s="692" t="s">
        <v>290</v>
      </c>
      <c r="I64" s="692"/>
      <c r="J64" s="692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</row>
    <row r="65" spans="1:28" ht="22.5" x14ac:dyDescent="0.2">
      <c r="A65" s="42"/>
      <c r="B65" s="184" t="s">
        <v>272</v>
      </c>
      <c r="C65" s="184" t="s">
        <v>273</v>
      </c>
      <c r="D65" s="184" t="s">
        <v>913</v>
      </c>
      <c r="E65" s="184" t="s">
        <v>912</v>
      </c>
      <c r="H65" s="182" t="s">
        <v>281</v>
      </c>
      <c r="I65" s="185" t="s">
        <v>279</v>
      </c>
      <c r="J65" s="185" t="s">
        <v>280</v>
      </c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</row>
    <row r="66" spans="1:28" x14ac:dyDescent="0.2">
      <c r="A66" s="438" t="s">
        <v>174</v>
      </c>
      <c r="B66" s="38">
        <v>11.887</v>
      </c>
      <c r="C66" s="38">
        <v>11.772</v>
      </c>
      <c r="D66" s="38">
        <v>8.823027307072822</v>
      </c>
      <c r="E66" s="38">
        <v>7.9833984375000018</v>
      </c>
      <c r="G66" s="188">
        <v>2005</v>
      </c>
      <c r="H66" s="183">
        <v>282.18299999999999</v>
      </c>
      <c r="I66" s="183">
        <v>134.727</v>
      </c>
      <c r="J66" s="183">
        <v>147.45599999999999</v>
      </c>
      <c r="L66" s="327"/>
      <c r="M66" s="327"/>
      <c r="N66" s="327"/>
      <c r="O66" s="327"/>
      <c r="P66" s="325"/>
      <c r="Q66" s="325"/>
      <c r="R66" s="325"/>
      <c r="S66" s="325"/>
      <c r="T66" s="325"/>
      <c r="U66" s="325"/>
      <c r="V66" s="327"/>
      <c r="W66" s="325"/>
      <c r="X66" s="325"/>
      <c r="Y66" s="325"/>
      <c r="Z66" s="325"/>
      <c r="AA66" s="325"/>
      <c r="AB66" s="325"/>
    </row>
    <row r="67" spans="1:28" x14ac:dyDescent="0.2">
      <c r="A67" s="438" t="s">
        <v>483</v>
      </c>
      <c r="B67" s="38">
        <v>11.419</v>
      </c>
      <c r="C67" s="38">
        <v>11.055999999999999</v>
      </c>
      <c r="D67" s="38">
        <v>8.359198852156597</v>
      </c>
      <c r="E67" s="38">
        <v>7.4293585996035345</v>
      </c>
      <c r="G67" s="188">
        <v>2006</v>
      </c>
      <c r="H67" s="183">
        <v>285.41899999999998</v>
      </c>
      <c r="I67" s="183">
        <v>136.60400000000001</v>
      </c>
      <c r="J67" s="183">
        <v>148.815</v>
      </c>
      <c r="L67" s="327"/>
      <c r="M67" s="327"/>
      <c r="N67" s="327"/>
      <c r="O67" s="327"/>
      <c r="P67" s="325"/>
      <c r="Q67" s="325"/>
      <c r="R67" s="325"/>
      <c r="S67" s="325"/>
      <c r="T67" s="325"/>
      <c r="U67" s="325"/>
      <c r="V67" s="327"/>
      <c r="W67" s="325"/>
      <c r="X67" s="325"/>
      <c r="Y67" s="325"/>
      <c r="Z67" s="325"/>
      <c r="AA67" s="325"/>
      <c r="AB67" s="325"/>
    </row>
    <row r="68" spans="1:28" x14ac:dyDescent="0.2">
      <c r="A68" s="178" t="s">
        <v>484</v>
      </c>
      <c r="B68" s="38">
        <v>12.036</v>
      </c>
      <c r="C68" s="38">
        <v>11.673999999999999</v>
      </c>
      <c r="D68" s="38">
        <v>8.6089494163424121</v>
      </c>
      <c r="E68" s="38">
        <v>7.7114132086190263</v>
      </c>
      <c r="G68" s="188">
        <v>2007</v>
      </c>
      <c r="H68" s="183">
        <v>291.19400000000002</v>
      </c>
      <c r="I68" s="183">
        <v>139.80799999999999</v>
      </c>
      <c r="J68" s="183">
        <v>151.386</v>
      </c>
      <c r="L68" s="327"/>
      <c r="M68" s="327"/>
      <c r="N68" s="327"/>
      <c r="O68" s="327"/>
      <c r="P68" s="325"/>
      <c r="Q68" s="325"/>
      <c r="R68" s="325"/>
      <c r="S68" s="325"/>
      <c r="T68" s="325"/>
      <c r="U68" s="325"/>
      <c r="V68" s="327"/>
      <c r="W68" s="325"/>
      <c r="X68" s="325"/>
      <c r="Y68" s="325"/>
      <c r="Z68" s="325"/>
      <c r="AA68" s="325"/>
      <c r="AB68" s="325"/>
    </row>
    <row r="69" spans="1:28" x14ac:dyDescent="0.2">
      <c r="A69" s="178" t="s">
        <v>485</v>
      </c>
      <c r="B69" s="38">
        <v>13.266</v>
      </c>
      <c r="C69" s="38">
        <v>13.118</v>
      </c>
      <c r="D69" s="38">
        <v>9.1804957716848197</v>
      </c>
      <c r="E69" s="38">
        <v>8.3491388637839083</v>
      </c>
      <c r="G69" s="188">
        <v>2008</v>
      </c>
      <c r="H69" s="183">
        <v>301.62</v>
      </c>
      <c r="I69" s="183">
        <v>144.50200000000001</v>
      </c>
      <c r="J69" s="183">
        <v>157.11799999999999</v>
      </c>
      <c r="L69" s="327"/>
      <c r="M69" s="327"/>
      <c r="N69" s="327"/>
      <c r="O69" s="327"/>
      <c r="P69" s="325"/>
      <c r="Q69" s="325"/>
      <c r="R69" s="325"/>
      <c r="S69" s="325"/>
      <c r="T69" s="325"/>
      <c r="U69" s="325"/>
      <c r="V69" s="327"/>
      <c r="W69" s="325"/>
      <c r="X69" s="325"/>
      <c r="Y69" s="325"/>
      <c r="Z69" s="325"/>
      <c r="AA69" s="325"/>
      <c r="AB69" s="325"/>
    </row>
    <row r="70" spans="1:28" x14ac:dyDescent="0.2">
      <c r="A70" s="178" t="s">
        <v>74</v>
      </c>
      <c r="B70" s="38">
        <v>15.327999999999999</v>
      </c>
      <c r="C70" s="38">
        <v>15.472</v>
      </c>
      <c r="D70" s="38">
        <v>10.177076347991209</v>
      </c>
      <c r="E70" s="38">
        <v>9.4690780011628259</v>
      </c>
      <c r="G70" s="188">
        <v>2009</v>
      </c>
      <c r="H70" s="183">
        <v>314.00799999999998</v>
      </c>
      <c r="I70" s="183">
        <v>150.613</v>
      </c>
      <c r="J70" s="183">
        <v>163.39500000000001</v>
      </c>
      <c r="L70" s="327"/>
      <c r="M70" s="327"/>
      <c r="N70" s="327"/>
      <c r="O70" s="327"/>
      <c r="P70" s="325"/>
      <c r="Q70" s="325"/>
      <c r="R70" s="325"/>
      <c r="S70" s="325"/>
      <c r="T70" s="325"/>
      <c r="U70" s="325"/>
      <c r="V70" s="327"/>
      <c r="W70" s="325"/>
      <c r="X70" s="325"/>
      <c r="Y70" s="325"/>
      <c r="Z70" s="325"/>
      <c r="AA70" s="325"/>
      <c r="AB70" s="325"/>
    </row>
    <row r="71" spans="1:28" x14ac:dyDescent="0.2">
      <c r="A71" s="438" t="s">
        <v>13</v>
      </c>
      <c r="B71" s="38">
        <v>16.635999999999999</v>
      </c>
      <c r="C71" s="38">
        <v>16.404</v>
      </c>
      <c r="D71" s="38">
        <v>10.5425256180331</v>
      </c>
      <c r="E71" s="38">
        <v>9.6034845123029289</v>
      </c>
      <c r="G71" s="188">
        <v>2010</v>
      </c>
      <c r="H71" s="183">
        <v>328.61199999999997</v>
      </c>
      <c r="I71" s="183">
        <v>157.79900000000001</v>
      </c>
      <c r="J71" s="183">
        <v>170.81299999999999</v>
      </c>
      <c r="L71" s="327"/>
      <c r="M71" s="327"/>
      <c r="N71" s="326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</row>
    <row r="72" spans="1:28" x14ac:dyDescent="0.2">
      <c r="A72" s="438" t="s">
        <v>477</v>
      </c>
      <c r="B72" s="38">
        <v>15.617000000000001</v>
      </c>
      <c r="C72" s="38">
        <v>15.738</v>
      </c>
      <c r="D72" s="38">
        <v>9.5001429553431844</v>
      </c>
      <c r="E72" s="38">
        <v>8.8349220249924212</v>
      </c>
      <c r="G72" s="188">
        <v>2011</v>
      </c>
      <c r="H72" s="183">
        <v>342.52099999999996</v>
      </c>
      <c r="I72" s="183">
        <v>164.387</v>
      </c>
      <c r="J72" s="183">
        <v>178.13399999999999</v>
      </c>
      <c r="L72" s="276"/>
      <c r="M72" s="276"/>
      <c r="N72" s="276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</row>
    <row r="73" spans="1:28" x14ac:dyDescent="0.2">
      <c r="A73" s="438" t="s">
        <v>478</v>
      </c>
      <c r="B73" s="38">
        <v>15.996</v>
      </c>
      <c r="C73" s="38">
        <v>15.955</v>
      </c>
      <c r="D73" s="38">
        <v>9.3705515362760305</v>
      </c>
      <c r="E73" s="38">
        <v>8.6884308546845652</v>
      </c>
      <c r="G73" s="188">
        <v>2012</v>
      </c>
      <c r="H73" s="183">
        <v>354.34000000000003</v>
      </c>
      <c r="I73" s="183">
        <v>170.70500000000001</v>
      </c>
      <c r="J73" s="183">
        <v>183.63499999999999</v>
      </c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</row>
    <row r="74" spans="1:28" x14ac:dyDescent="0.2">
      <c r="A74" s="438" t="s">
        <v>479</v>
      </c>
      <c r="B74" s="38">
        <v>16.526</v>
      </c>
      <c r="C74" s="38">
        <v>16.614999999999998</v>
      </c>
      <c r="D74" s="38">
        <v>9.4407851515861267</v>
      </c>
      <c r="E74" s="38">
        <v>8.8134352505582978</v>
      </c>
      <c r="G74" s="188">
        <v>2013</v>
      </c>
      <c r="H74" s="183">
        <v>363.56799999999998</v>
      </c>
      <c r="I74" s="183">
        <v>175.04900000000001</v>
      </c>
      <c r="J74" s="183">
        <v>188.51900000000001</v>
      </c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</row>
    <row r="75" spans="1:28" x14ac:dyDescent="0.2">
      <c r="A75" s="438" t="s">
        <v>75</v>
      </c>
      <c r="B75" s="38">
        <v>18.997</v>
      </c>
      <c r="C75" s="38">
        <v>18.901</v>
      </c>
      <c r="D75" s="38">
        <v>10.758662090681527</v>
      </c>
      <c r="E75" s="38">
        <v>9.894309241005292</v>
      </c>
      <c r="G75" s="188">
        <v>2014</v>
      </c>
      <c r="H75" s="183">
        <v>367.60300000000001</v>
      </c>
      <c r="I75" s="183">
        <v>176.57400000000001</v>
      </c>
      <c r="J75" s="183">
        <v>191.029</v>
      </c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W75" s="327"/>
      <c r="X75" s="327"/>
      <c r="Y75" s="327"/>
      <c r="Z75" s="327"/>
      <c r="AA75" s="327"/>
      <c r="AB75" s="327"/>
    </row>
    <row r="76" spans="1:28" x14ac:dyDescent="0.2">
      <c r="A76" s="438" t="s">
        <v>14</v>
      </c>
      <c r="B76" s="38">
        <v>21.219000000000001</v>
      </c>
      <c r="C76" s="38">
        <v>21.102</v>
      </c>
      <c r="D76" s="38">
        <v>12.027684249906473</v>
      </c>
      <c r="E76" s="38">
        <v>11.051465620630239</v>
      </c>
      <c r="G76" s="188">
        <v>2015</v>
      </c>
      <c r="H76" s="183">
        <v>367.36099999999999</v>
      </c>
      <c r="I76" s="183">
        <v>176.41800000000001</v>
      </c>
      <c r="J76" s="183">
        <v>190.94300000000001</v>
      </c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</row>
    <row r="77" spans="1:28" x14ac:dyDescent="0.2">
      <c r="A77" s="438" t="s">
        <v>61</v>
      </c>
      <c r="B77" s="38">
        <v>22.295000000000002</v>
      </c>
      <c r="C77" s="38">
        <v>22.434000000000001</v>
      </c>
      <c r="D77" s="38">
        <v>12.80894874122419</v>
      </c>
      <c r="E77" s="38">
        <v>11.895331265410006</v>
      </c>
      <c r="G77" s="188">
        <v>2016</v>
      </c>
      <c r="H77" s="183">
        <v>362.65300000000002</v>
      </c>
      <c r="I77" s="183">
        <v>174.05799999999999</v>
      </c>
      <c r="J77" s="183">
        <v>188.595</v>
      </c>
      <c r="L77" s="327"/>
      <c r="M77" s="327"/>
      <c r="N77" s="327"/>
      <c r="O77" s="327"/>
      <c r="P77" s="325"/>
      <c r="Q77" s="325"/>
      <c r="R77" s="325"/>
      <c r="S77" s="325"/>
      <c r="T77" s="325"/>
      <c r="U77" s="325"/>
      <c r="V77" s="327"/>
      <c r="W77" s="325"/>
      <c r="X77" s="325"/>
      <c r="Y77" s="325"/>
      <c r="Z77" s="325"/>
      <c r="AA77" s="325"/>
      <c r="AB77" s="325"/>
    </row>
    <row r="78" spans="1:28" x14ac:dyDescent="0.2">
      <c r="A78" s="438" t="s">
        <v>15</v>
      </c>
      <c r="B78" s="38">
        <v>22.643999999999998</v>
      </c>
      <c r="C78" s="38">
        <v>22.827000000000002</v>
      </c>
      <c r="D78" s="38">
        <v>12.988934969282923</v>
      </c>
      <c r="E78" s="38">
        <v>12.114763059711395</v>
      </c>
      <c r="G78" s="188">
        <v>2017</v>
      </c>
      <c r="H78" s="183">
        <v>362.75599999999997</v>
      </c>
      <c r="I78" s="183">
        <v>174.333</v>
      </c>
      <c r="J78" s="183">
        <v>188.423</v>
      </c>
      <c r="L78" s="327"/>
      <c r="M78" s="327"/>
      <c r="N78" s="327"/>
      <c r="O78" s="327"/>
      <c r="P78" s="325"/>
      <c r="Q78" s="325"/>
      <c r="R78" s="325"/>
      <c r="S78" s="325"/>
      <c r="T78" s="325"/>
      <c r="U78" s="325"/>
      <c r="V78" s="327"/>
      <c r="W78" s="325"/>
      <c r="X78" s="325"/>
      <c r="Y78" s="325"/>
      <c r="Z78" s="325"/>
      <c r="AA78" s="325"/>
      <c r="AB78" s="325"/>
    </row>
    <row r="79" spans="1:28" x14ac:dyDescent="0.2">
      <c r="A79" s="438" t="s">
        <v>16</v>
      </c>
      <c r="B79" s="38">
        <v>22.564</v>
      </c>
      <c r="C79" s="38">
        <v>22.81</v>
      </c>
      <c r="D79" s="38">
        <v>12.91053486828554</v>
      </c>
      <c r="E79" s="38">
        <v>12.068527650208463</v>
      </c>
      <c r="G79" s="188">
        <v>2018</v>
      </c>
      <c r="H79" s="183">
        <v>363.77599999999995</v>
      </c>
      <c r="I79" s="183">
        <v>174.77199999999999</v>
      </c>
      <c r="J79" s="183">
        <v>189.00399999999999</v>
      </c>
      <c r="L79" s="327"/>
      <c r="M79" s="327"/>
      <c r="N79" s="326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</row>
    <row r="80" spans="1:28" x14ac:dyDescent="0.2">
      <c r="A80" s="438" t="s">
        <v>17</v>
      </c>
      <c r="B80" s="38">
        <v>21.562999999999999</v>
      </c>
      <c r="C80" s="38">
        <v>21.457000000000001</v>
      </c>
      <c r="D80" s="38">
        <v>12.283809957844365</v>
      </c>
      <c r="E80" s="38">
        <v>11.330788038168867</v>
      </c>
      <c r="G80" s="188">
        <v>2019</v>
      </c>
      <c r="H80" s="183">
        <v>364.90899999999999</v>
      </c>
      <c r="I80" s="183">
        <v>175.54</v>
      </c>
      <c r="J80" s="183">
        <v>189.369</v>
      </c>
      <c r="L80" s="276"/>
      <c r="M80" s="276"/>
      <c r="N80" s="276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</row>
    <row r="81" spans="1:28" x14ac:dyDescent="0.2">
      <c r="A81" s="438" t="s">
        <v>18</v>
      </c>
      <c r="B81" s="38">
        <v>17.471</v>
      </c>
      <c r="C81" s="38">
        <v>17.114999999999998</v>
      </c>
      <c r="D81" s="38">
        <v>10.156908569800768</v>
      </c>
      <c r="E81" s="38">
        <v>9.2220899093147679</v>
      </c>
      <c r="G81" s="188">
        <v>2020</v>
      </c>
      <c r="H81" s="183">
        <v>357.59799999999996</v>
      </c>
      <c r="I81" s="183">
        <v>172.011</v>
      </c>
      <c r="J81" s="183">
        <v>185.58699999999999</v>
      </c>
      <c r="L81" s="276"/>
      <c r="M81" s="276"/>
      <c r="N81" s="276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</row>
    <row r="82" spans="1:28" x14ac:dyDescent="0.2">
      <c r="A82" s="438" t="s">
        <v>994</v>
      </c>
      <c r="B82" s="38">
        <v>16.602</v>
      </c>
      <c r="C82" s="38">
        <v>16.111999999999998</v>
      </c>
      <c r="D82" s="38">
        <v>9.5618218259727694</v>
      </c>
      <c r="E82" s="38">
        <v>8.622405839603557</v>
      </c>
      <c r="G82" s="188">
        <v>2021</v>
      </c>
      <c r="H82" s="183">
        <v>360.49</v>
      </c>
      <c r="I82" s="183">
        <v>173.62799999999999</v>
      </c>
      <c r="J82" s="183">
        <v>186.86199999999999</v>
      </c>
      <c r="L82" s="276"/>
      <c r="M82" s="276"/>
      <c r="N82" s="276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</row>
    <row r="83" spans="1:28" x14ac:dyDescent="0.2">
      <c r="H83"/>
      <c r="I83"/>
      <c r="J83"/>
      <c r="L83" s="276"/>
      <c r="M83" s="276"/>
      <c r="N83" s="276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0"/>
    </row>
    <row r="84" spans="1:28" x14ac:dyDescent="0.2">
      <c r="A84" s="47" t="s">
        <v>282</v>
      </c>
      <c r="B84" s="33">
        <v>20397</v>
      </c>
      <c r="C84" s="155">
        <v>7325</v>
      </c>
      <c r="D84" s="33">
        <v>13072</v>
      </c>
      <c r="L84" s="276"/>
      <c r="M84" s="276"/>
      <c r="N84" s="276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</row>
    <row r="85" spans="1:28" x14ac:dyDescent="0.2">
      <c r="A85" s="180" t="s">
        <v>250</v>
      </c>
      <c r="C85" s="155"/>
      <c r="L85"/>
      <c r="M85"/>
      <c r="N85"/>
    </row>
    <row r="86" spans="1:28" ht="22.5" customHeight="1" x14ac:dyDescent="0.2">
      <c r="A86" s="41"/>
      <c r="B86" s="690" t="s">
        <v>289</v>
      </c>
      <c r="C86" s="690"/>
      <c r="D86" s="691" t="s">
        <v>277</v>
      </c>
      <c r="E86" s="691"/>
      <c r="H86" s="692" t="s">
        <v>290</v>
      </c>
      <c r="I86" s="692"/>
      <c r="J86" s="692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</row>
    <row r="87" spans="1:28" ht="22.5" x14ac:dyDescent="0.2">
      <c r="A87" s="42"/>
      <c r="B87" s="184" t="s">
        <v>272</v>
      </c>
      <c r="C87" s="184" t="s">
        <v>273</v>
      </c>
      <c r="D87" s="184" t="s">
        <v>913</v>
      </c>
      <c r="E87" s="184" t="s">
        <v>912</v>
      </c>
      <c r="H87" s="182" t="s">
        <v>281</v>
      </c>
      <c r="I87" s="185" t="s">
        <v>279</v>
      </c>
      <c r="J87" s="185" t="s">
        <v>280</v>
      </c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</row>
    <row r="88" spans="1:28" x14ac:dyDescent="0.2">
      <c r="A88" s="438" t="s">
        <v>174</v>
      </c>
      <c r="B88" s="38">
        <v>7.1740000000000004</v>
      </c>
      <c r="C88" s="38">
        <v>12.641</v>
      </c>
      <c r="D88" s="38">
        <v>5.3248420880744023</v>
      </c>
      <c r="E88" s="38">
        <v>8.5727267795138893</v>
      </c>
      <c r="G88" s="188">
        <v>2005</v>
      </c>
      <c r="H88" s="183">
        <v>282.18299999999999</v>
      </c>
      <c r="I88" s="183">
        <v>134.727</v>
      </c>
      <c r="J88" s="183">
        <v>147.45599999999999</v>
      </c>
      <c r="L88" s="143"/>
      <c r="M88" s="143"/>
      <c r="N88" s="143"/>
      <c r="O88" s="143"/>
      <c r="P88" s="142"/>
      <c r="Q88" s="142"/>
      <c r="R88" s="142"/>
      <c r="S88" s="142"/>
      <c r="T88" s="142"/>
      <c r="U88" s="142"/>
      <c r="V88" s="143"/>
      <c r="W88" s="142"/>
      <c r="X88" s="142"/>
      <c r="Y88" s="142"/>
      <c r="Z88" s="142"/>
      <c r="AA88" s="142"/>
      <c r="AB88" s="142"/>
    </row>
    <row r="89" spans="1:28" x14ac:dyDescent="0.2">
      <c r="A89" s="438" t="s">
        <v>483</v>
      </c>
      <c r="B89" s="38">
        <v>7.3250000000000002</v>
      </c>
      <c r="C89" s="38">
        <v>13.071999999999999</v>
      </c>
      <c r="D89" s="38">
        <v>5.3622148692571221</v>
      </c>
      <c r="E89" s="38">
        <v>8.784060746564526</v>
      </c>
      <c r="G89" s="188">
        <v>2006</v>
      </c>
      <c r="H89" s="183">
        <v>285.41899999999998</v>
      </c>
      <c r="I89" s="183">
        <v>136.60400000000001</v>
      </c>
      <c r="J89" s="183">
        <v>148.815</v>
      </c>
      <c r="L89" s="143"/>
      <c r="M89" s="143"/>
      <c r="N89" s="143"/>
      <c r="O89" s="143"/>
      <c r="P89" s="142"/>
      <c r="Q89" s="142"/>
      <c r="R89" s="142"/>
      <c r="S89" s="142"/>
      <c r="T89" s="142"/>
      <c r="U89" s="142"/>
      <c r="V89" s="143"/>
      <c r="W89" s="142"/>
      <c r="X89" s="142"/>
      <c r="Y89" s="142"/>
      <c r="Z89" s="142"/>
      <c r="AA89" s="142"/>
      <c r="AB89" s="142"/>
    </row>
    <row r="90" spans="1:28" x14ac:dyDescent="0.2">
      <c r="A90" s="178" t="s">
        <v>484</v>
      </c>
      <c r="B90" s="38">
        <v>7.3090000000000002</v>
      </c>
      <c r="C90" s="38">
        <v>13.038</v>
      </c>
      <c r="D90" s="38">
        <v>5.2278839551384761</v>
      </c>
      <c r="E90" s="38">
        <v>8.6124212278546235</v>
      </c>
      <c r="G90" s="188">
        <v>2007</v>
      </c>
      <c r="H90" s="183">
        <v>291.19400000000002</v>
      </c>
      <c r="I90" s="183">
        <v>139.80799999999999</v>
      </c>
      <c r="J90" s="183">
        <v>151.386</v>
      </c>
      <c r="L90" s="143"/>
      <c r="M90" s="143"/>
      <c r="N90" s="143"/>
      <c r="O90" s="143"/>
      <c r="P90" s="427"/>
      <c r="Q90" s="427"/>
      <c r="R90" s="427"/>
      <c r="S90" s="427"/>
      <c r="T90" s="427"/>
      <c r="U90" s="427"/>
      <c r="V90" s="143"/>
      <c r="W90" s="427"/>
      <c r="X90" s="427"/>
      <c r="Y90" s="427"/>
      <c r="Z90" s="427"/>
      <c r="AA90" s="427"/>
      <c r="AB90" s="427"/>
    </row>
    <row r="91" spans="1:28" x14ac:dyDescent="0.2">
      <c r="A91" s="178" t="s">
        <v>485</v>
      </c>
      <c r="B91" s="38">
        <v>7.11</v>
      </c>
      <c r="C91" s="38">
        <v>13.04</v>
      </c>
      <c r="D91" s="38">
        <v>4.9203471232232081</v>
      </c>
      <c r="E91" s="38">
        <v>8.2994946473351234</v>
      </c>
      <c r="G91" s="188">
        <v>2008</v>
      </c>
      <c r="H91" s="183">
        <v>301.62</v>
      </c>
      <c r="I91" s="183">
        <v>144.50200000000001</v>
      </c>
      <c r="J91" s="183">
        <v>157.11799999999999</v>
      </c>
      <c r="L91" s="143"/>
      <c r="M91" s="143"/>
      <c r="N91" s="143"/>
      <c r="O91" s="143"/>
      <c r="P91" s="427"/>
      <c r="Q91" s="427"/>
      <c r="R91" s="427"/>
      <c r="S91" s="427"/>
      <c r="T91" s="427"/>
      <c r="U91" s="427"/>
      <c r="V91" s="143"/>
      <c r="W91" s="427"/>
      <c r="X91" s="427"/>
      <c r="Y91" s="427"/>
      <c r="Z91" s="427"/>
      <c r="AA91" s="427"/>
      <c r="AB91" s="427"/>
    </row>
    <row r="92" spans="1:28" x14ac:dyDescent="0.2">
      <c r="A92" s="178" t="s">
        <v>74</v>
      </c>
      <c r="B92" s="38">
        <v>6.9550000000000001</v>
      </c>
      <c r="C92" s="38">
        <v>13.078000000000001</v>
      </c>
      <c r="D92" s="38">
        <v>4.617795276636147</v>
      </c>
      <c r="E92" s="38">
        <v>8.0039168885216814</v>
      </c>
      <c r="G92" s="188">
        <v>2009</v>
      </c>
      <c r="H92" s="183">
        <v>314.00799999999998</v>
      </c>
      <c r="I92" s="183">
        <v>150.613</v>
      </c>
      <c r="J92" s="183">
        <v>163.39500000000001</v>
      </c>
      <c r="L92" s="143"/>
      <c r="M92" s="143"/>
      <c r="N92" s="143"/>
      <c r="O92" s="143"/>
      <c r="P92" s="427"/>
      <c r="Q92" s="427"/>
      <c r="R92" s="427"/>
      <c r="S92" s="427"/>
      <c r="T92" s="427"/>
      <c r="U92" s="427"/>
      <c r="V92" s="143"/>
      <c r="W92" s="427"/>
      <c r="X92" s="427"/>
      <c r="Y92" s="427"/>
      <c r="Z92" s="427"/>
      <c r="AA92" s="427"/>
      <c r="AB92" s="427"/>
    </row>
    <row r="93" spans="1:28" x14ac:dyDescent="0.2">
      <c r="A93" s="438" t="s">
        <v>13</v>
      </c>
      <c r="B93" s="38">
        <v>7.2240000000000002</v>
      </c>
      <c r="C93" s="38">
        <v>13.503</v>
      </c>
      <c r="D93" s="38">
        <v>4.5779757793141913</v>
      </c>
      <c r="E93" s="38">
        <v>7.9051360259465033</v>
      </c>
      <c r="G93" s="188">
        <v>2010</v>
      </c>
      <c r="H93" s="183">
        <v>328.61199999999997</v>
      </c>
      <c r="I93" s="183">
        <v>157.79900000000001</v>
      </c>
      <c r="J93" s="183">
        <v>170.81299999999999</v>
      </c>
      <c r="L93" s="143"/>
      <c r="M93" s="143"/>
      <c r="N93" s="306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 x14ac:dyDescent="0.2">
      <c r="A94" s="438" t="s">
        <v>477</v>
      </c>
      <c r="B94" s="38">
        <v>7.5869999999999997</v>
      </c>
      <c r="C94" s="38">
        <v>14.244</v>
      </c>
      <c r="D94" s="38">
        <v>4.6153284627129878</v>
      </c>
      <c r="E94" s="38">
        <v>7.9962275590285969</v>
      </c>
      <c r="G94" s="188">
        <v>2011</v>
      </c>
      <c r="H94" s="183">
        <v>342.52099999999996</v>
      </c>
      <c r="I94" s="183">
        <v>164.387</v>
      </c>
      <c r="J94" s="183">
        <v>178.13399999999999</v>
      </c>
      <c r="L94"/>
      <c r="M94"/>
      <c r="N94"/>
    </row>
    <row r="95" spans="1:28" x14ac:dyDescent="0.2">
      <c r="A95" s="438" t="s">
        <v>478</v>
      </c>
      <c r="B95" s="38">
        <v>6.8719999999999999</v>
      </c>
      <c r="C95" s="38">
        <v>13.013999999999999</v>
      </c>
      <c r="D95" s="38">
        <v>4.0256582994054071</v>
      </c>
      <c r="E95" s="38">
        <v>7.0868843085468454</v>
      </c>
      <c r="G95" s="188">
        <v>2012</v>
      </c>
      <c r="H95" s="183">
        <v>354.34000000000003</v>
      </c>
      <c r="I95" s="183">
        <v>170.70500000000001</v>
      </c>
      <c r="J95" s="183">
        <v>183.63499999999999</v>
      </c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</row>
    <row r="96" spans="1:28" x14ac:dyDescent="0.2">
      <c r="A96" s="438" t="s">
        <v>479</v>
      </c>
      <c r="B96" s="38">
        <v>7.1769999999999996</v>
      </c>
      <c r="C96" s="38">
        <v>13.505000000000001</v>
      </c>
      <c r="D96" s="38">
        <v>4.0999948585824537</v>
      </c>
      <c r="E96" s="38">
        <v>7.1637341594215975</v>
      </c>
      <c r="G96" s="188">
        <v>2013</v>
      </c>
      <c r="H96" s="183">
        <v>363.56799999999998</v>
      </c>
      <c r="I96" s="183">
        <v>175.04900000000001</v>
      </c>
      <c r="J96" s="183">
        <v>188.51900000000001</v>
      </c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</row>
    <row r="97" spans="1:28" x14ac:dyDescent="0.2">
      <c r="A97" s="438" t="s">
        <v>75</v>
      </c>
      <c r="B97" s="38">
        <v>6.8220000000000001</v>
      </c>
      <c r="C97" s="38">
        <v>13.698</v>
      </c>
      <c r="D97" s="38">
        <v>3.8635359679227972</v>
      </c>
      <c r="E97" s="38">
        <v>7.1706390129247399</v>
      </c>
      <c r="G97" s="188">
        <v>2014</v>
      </c>
      <c r="H97" s="183">
        <v>367.60300000000001</v>
      </c>
      <c r="I97" s="183">
        <v>176.57400000000001</v>
      </c>
      <c r="J97" s="183">
        <v>191.029</v>
      </c>
      <c r="L97" s="143"/>
      <c r="M97" s="143"/>
      <c r="N97" s="143"/>
      <c r="O97" s="143"/>
      <c r="P97" s="142"/>
      <c r="Q97" s="142"/>
      <c r="R97" s="142"/>
      <c r="S97" s="142"/>
      <c r="T97" s="142"/>
      <c r="U97" s="142"/>
      <c r="V97" s="143"/>
      <c r="W97" s="142"/>
      <c r="X97" s="142"/>
      <c r="Y97" s="142"/>
      <c r="Z97" s="142"/>
      <c r="AA97" s="142"/>
      <c r="AB97" s="142"/>
    </row>
    <row r="98" spans="1:28" x14ac:dyDescent="0.2">
      <c r="A98" s="438" t="s">
        <v>14</v>
      </c>
      <c r="B98" s="38">
        <v>7.07</v>
      </c>
      <c r="C98" s="38">
        <v>13.848000000000001</v>
      </c>
      <c r="D98" s="38">
        <v>4.0075275765511451</v>
      </c>
      <c r="E98" s="38">
        <v>7.2524261166945099</v>
      </c>
      <c r="G98" s="188">
        <v>2015</v>
      </c>
      <c r="H98" s="183">
        <v>367.36099999999999</v>
      </c>
      <c r="I98" s="183">
        <v>176.41800000000001</v>
      </c>
      <c r="J98" s="183">
        <v>190.94300000000001</v>
      </c>
      <c r="L98" s="143"/>
      <c r="M98" s="143"/>
      <c r="N98" s="143"/>
      <c r="O98" s="143"/>
      <c r="P98" s="142"/>
      <c r="Q98" s="142"/>
      <c r="R98" s="142"/>
      <c r="S98" s="142"/>
      <c r="T98" s="142"/>
      <c r="U98" s="142"/>
      <c r="V98" s="143"/>
      <c r="W98" s="142"/>
      <c r="X98" s="142"/>
      <c r="Y98" s="142"/>
      <c r="Z98" s="142"/>
      <c r="AA98" s="142"/>
      <c r="AB98" s="142"/>
    </row>
    <row r="99" spans="1:28" x14ac:dyDescent="0.2">
      <c r="A99" s="438" t="s">
        <v>61</v>
      </c>
      <c r="B99" s="38">
        <v>6.8220000000000001</v>
      </c>
      <c r="C99" s="38">
        <v>13.725</v>
      </c>
      <c r="D99" s="38">
        <v>3.919383194107712</v>
      </c>
      <c r="E99" s="38">
        <v>7.277499403483656</v>
      </c>
      <c r="G99" s="188">
        <v>2016</v>
      </c>
      <c r="H99" s="183">
        <v>362.65300000000002</v>
      </c>
      <c r="I99" s="183">
        <v>174.05799999999999</v>
      </c>
      <c r="J99" s="183">
        <v>188.595</v>
      </c>
      <c r="L99" s="143"/>
      <c r="M99" s="143"/>
      <c r="N99" s="306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 x14ac:dyDescent="0.2">
      <c r="A100" s="438" t="s">
        <v>15</v>
      </c>
      <c r="B100" s="38">
        <v>6.92</v>
      </c>
      <c r="C100" s="38">
        <v>13.792</v>
      </c>
      <c r="D100" s="38">
        <v>3.9694148554777353</v>
      </c>
      <c r="E100" s="38">
        <v>7.3197008857729688</v>
      </c>
      <c r="G100" s="188">
        <v>2017</v>
      </c>
      <c r="H100" s="183">
        <v>362.75599999999997</v>
      </c>
      <c r="I100" s="183">
        <v>174.333</v>
      </c>
      <c r="J100" s="183">
        <v>188.423</v>
      </c>
    </row>
    <row r="101" spans="1:28" x14ac:dyDescent="0.2">
      <c r="A101" s="438" t="s">
        <v>16</v>
      </c>
      <c r="B101" s="38">
        <v>7.2290000000000001</v>
      </c>
      <c r="C101" s="38">
        <v>13.52</v>
      </c>
      <c r="D101" s="38">
        <v>4.1362460806078776</v>
      </c>
      <c r="E101" s="38">
        <v>7.1532877611055854</v>
      </c>
      <c r="G101" s="188">
        <v>2018</v>
      </c>
      <c r="H101" s="183">
        <v>363.77599999999995</v>
      </c>
      <c r="I101" s="183">
        <v>174.77199999999999</v>
      </c>
      <c r="J101" s="183">
        <v>189.00399999999999</v>
      </c>
    </row>
    <row r="102" spans="1:28" x14ac:dyDescent="0.2">
      <c r="A102" s="438" t="s">
        <v>17</v>
      </c>
      <c r="B102" s="38">
        <v>7.468</v>
      </c>
      <c r="C102" s="38">
        <v>13.907</v>
      </c>
      <c r="D102" s="38">
        <v>4.2543010140139002</v>
      </c>
      <c r="E102" s="38">
        <v>7.3438630398850915</v>
      </c>
      <c r="G102" s="188">
        <v>2019</v>
      </c>
      <c r="H102" s="183">
        <v>364.90899999999999</v>
      </c>
      <c r="I102" s="183">
        <v>175.54</v>
      </c>
      <c r="J102" s="183">
        <v>189.369</v>
      </c>
    </row>
    <row r="103" spans="1:28" x14ac:dyDescent="0.2">
      <c r="A103" s="438" t="s">
        <v>18</v>
      </c>
      <c r="B103" s="38">
        <v>7.5309999999999997</v>
      </c>
      <c r="C103" s="38">
        <v>13.606999999999999</v>
      </c>
      <c r="D103" s="38">
        <v>4.3782083703949164</v>
      </c>
      <c r="E103" s="38">
        <v>7.3318713056410205</v>
      </c>
      <c r="G103" s="188">
        <v>2020</v>
      </c>
      <c r="H103" s="183">
        <v>357.59799999999996</v>
      </c>
      <c r="I103" s="183">
        <v>172.011</v>
      </c>
      <c r="J103" s="183">
        <v>185.58699999999999</v>
      </c>
    </row>
    <row r="104" spans="1:28" x14ac:dyDescent="0.2">
      <c r="A104" s="438" t="s">
        <v>994</v>
      </c>
      <c r="B104" s="38">
        <v>8.1449999999999996</v>
      </c>
      <c r="C104" s="38">
        <v>14.702</v>
      </c>
      <c r="D104" s="38">
        <v>4.6910636533278049</v>
      </c>
      <c r="E104" s="38">
        <v>7.8678382977812502</v>
      </c>
      <c r="F104" s="38"/>
      <c r="G104" s="188">
        <v>2021</v>
      </c>
      <c r="H104" s="183">
        <v>360.49</v>
      </c>
      <c r="I104" s="183">
        <v>173.62799999999999</v>
      </c>
      <c r="J104" s="183">
        <v>186.86199999999999</v>
      </c>
    </row>
    <row r="105" spans="1:28" x14ac:dyDescent="0.2">
      <c r="G105"/>
      <c r="H105"/>
      <c r="I105"/>
      <c r="J105"/>
    </row>
    <row r="106" spans="1:28" x14ac:dyDescent="0.2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</row>
    <row r="107" spans="1:28" x14ac:dyDescent="0.2">
      <c r="A107" s="154" t="s">
        <v>406</v>
      </c>
      <c r="B107" s="154"/>
      <c r="C107" s="154"/>
      <c r="D107" s="154"/>
      <c r="E107" s="154"/>
      <c r="F107" s="181"/>
      <c r="G107" s="181"/>
      <c r="H107" s="181"/>
    </row>
    <row r="108" spans="1:28" x14ac:dyDescent="0.2">
      <c r="A108" s="181" t="s">
        <v>405</v>
      </c>
      <c r="B108" s="181"/>
      <c r="C108" s="181"/>
      <c r="D108" s="181"/>
      <c r="E108" s="181"/>
      <c r="F108" s="158"/>
      <c r="J108" s="23"/>
      <c r="K108" s="23"/>
      <c r="L108" s="23"/>
    </row>
    <row r="109" spans="1:28" x14ac:dyDescent="0.2">
      <c r="A109" s="47"/>
      <c r="F109" s="85"/>
      <c r="G109" s="38"/>
      <c r="H109" s="38"/>
    </row>
    <row r="110" spans="1:28" ht="23.25" customHeight="1" x14ac:dyDescent="0.2">
      <c r="A110" s="41"/>
      <c r="B110" s="690" t="s">
        <v>289</v>
      </c>
      <c r="C110" s="690"/>
      <c r="D110" s="693" t="s">
        <v>288</v>
      </c>
      <c r="E110" s="693"/>
      <c r="H110" s="692" t="s">
        <v>291</v>
      </c>
      <c r="I110" s="692"/>
      <c r="J110" s="692"/>
    </row>
    <row r="111" spans="1:28" ht="22.5" x14ac:dyDescent="0.2">
      <c r="A111" s="42"/>
      <c r="B111" s="184" t="s">
        <v>272</v>
      </c>
      <c r="C111" s="184" t="s">
        <v>273</v>
      </c>
      <c r="D111" s="184" t="s">
        <v>913</v>
      </c>
      <c r="E111" s="184" t="s">
        <v>912</v>
      </c>
      <c r="H111" s="182" t="s">
        <v>281</v>
      </c>
      <c r="I111" s="185" t="s">
        <v>279</v>
      </c>
      <c r="J111" s="185" t="s">
        <v>280</v>
      </c>
      <c r="K111"/>
    </row>
    <row r="112" spans="1:28" x14ac:dyDescent="0.2">
      <c r="A112" s="438" t="s">
        <v>174</v>
      </c>
      <c r="B112" s="38">
        <v>23.902000000000001</v>
      </c>
      <c r="C112" s="38">
        <v>19.212</v>
      </c>
      <c r="D112" s="38">
        <v>5.1248625086568627</v>
      </c>
      <c r="E112" s="38">
        <v>3.8918971479273394</v>
      </c>
      <c r="G112" s="188">
        <v>2005</v>
      </c>
      <c r="H112" s="183">
        <v>960.03399999999999</v>
      </c>
      <c r="I112" s="183">
        <v>466.39299999999997</v>
      </c>
      <c r="J112" s="183">
        <v>493.64100000000002</v>
      </c>
    </row>
    <row r="113" spans="1:14" x14ac:dyDescent="0.2">
      <c r="A113" s="438" t="s">
        <v>483</v>
      </c>
      <c r="B113" s="38">
        <v>23.834</v>
      </c>
      <c r="C113" s="38">
        <v>19.131</v>
      </c>
      <c r="D113" s="38">
        <v>5.3423530651173525</v>
      </c>
      <c r="E113" s="38">
        <v>4.0389134138540363</v>
      </c>
      <c r="G113" s="188">
        <v>2006</v>
      </c>
      <c r="H113" s="183">
        <v>919.8</v>
      </c>
      <c r="I113" s="183">
        <v>446.13299999999998</v>
      </c>
      <c r="J113" s="183">
        <v>473.66699999999997</v>
      </c>
    </row>
    <row r="114" spans="1:14" x14ac:dyDescent="0.2">
      <c r="A114" s="178" t="s">
        <v>484</v>
      </c>
      <c r="B114" s="38">
        <v>23.768999999999998</v>
      </c>
      <c r="C114" s="38">
        <v>19.059999999999999</v>
      </c>
      <c r="D114" s="466" t="s">
        <v>24</v>
      </c>
      <c r="E114" s="466" t="s">
        <v>24</v>
      </c>
      <c r="G114" s="188">
        <v>2007</v>
      </c>
      <c r="H114" s="467"/>
      <c r="I114" s="467"/>
      <c r="J114" s="467"/>
      <c r="K114" s="33" t="s">
        <v>1107</v>
      </c>
    </row>
    <row r="115" spans="1:14" x14ac:dyDescent="0.2">
      <c r="A115" s="178" t="s">
        <v>485</v>
      </c>
      <c r="B115" s="38">
        <v>23.472000000000001</v>
      </c>
      <c r="C115" s="38">
        <v>18.858000000000001</v>
      </c>
      <c r="D115" s="466"/>
      <c r="E115" s="466"/>
      <c r="G115" s="188">
        <v>2008</v>
      </c>
      <c r="H115" s="467"/>
      <c r="I115" s="467"/>
      <c r="J115" s="467"/>
      <c r="K115" s="33" t="s">
        <v>1107</v>
      </c>
    </row>
    <row r="116" spans="1:14" x14ac:dyDescent="0.2">
      <c r="A116" s="178" t="s">
        <v>74</v>
      </c>
      <c r="B116" s="38">
        <v>22.972000000000001</v>
      </c>
      <c r="C116" s="38">
        <v>18.667000000000002</v>
      </c>
      <c r="D116" s="38">
        <v>5.6588667978824825</v>
      </c>
      <c r="E116" s="38">
        <v>4.3368763431492132</v>
      </c>
      <c r="G116" s="188">
        <v>2009</v>
      </c>
      <c r="H116" s="207">
        <v>836.37199999999996</v>
      </c>
      <c r="I116" s="207">
        <v>405.947</v>
      </c>
      <c r="J116" s="207">
        <v>430.42500000000001</v>
      </c>
    </row>
    <row r="117" spans="1:14" x14ac:dyDescent="0.2">
      <c r="A117" s="438" t="s">
        <v>13</v>
      </c>
      <c r="B117" s="38">
        <v>22.523</v>
      </c>
      <c r="C117" s="38">
        <v>18.629000000000001</v>
      </c>
      <c r="D117" s="38">
        <v>5.5780237306856932</v>
      </c>
      <c r="E117" s="38">
        <v>4.3614662617909898</v>
      </c>
      <c r="G117" s="188">
        <v>2010</v>
      </c>
      <c r="H117" s="183">
        <v>830.90800000000002</v>
      </c>
      <c r="I117" s="183">
        <v>403.78100000000001</v>
      </c>
      <c r="J117" s="183">
        <v>427.12700000000001</v>
      </c>
      <c r="L117" s="472"/>
      <c r="M117" s="472"/>
      <c r="N117" s="472"/>
    </row>
    <row r="118" spans="1:14" x14ac:dyDescent="0.2">
      <c r="A118" s="438" t="s">
        <v>477</v>
      </c>
      <c r="B118" s="38">
        <v>22.082000000000001</v>
      </c>
      <c r="C118" s="38">
        <v>18.803000000000001</v>
      </c>
      <c r="D118" s="38">
        <v>5.4319590672045663</v>
      </c>
      <c r="E118" s="38">
        <v>4.3801656742981203</v>
      </c>
      <c r="G118" s="188">
        <v>2011</v>
      </c>
      <c r="H118" s="183">
        <v>835.79600000000005</v>
      </c>
      <c r="I118" s="183">
        <v>406.52</v>
      </c>
      <c r="J118" s="183">
        <v>429.27600000000001</v>
      </c>
      <c r="L118" s="468"/>
      <c r="M118" s="469"/>
      <c r="N118" s="469"/>
    </row>
    <row r="119" spans="1:14" x14ac:dyDescent="0.2">
      <c r="A119" s="438" t="s">
        <v>478</v>
      </c>
      <c r="B119" s="38">
        <v>21.54</v>
      </c>
      <c r="C119" s="38">
        <v>19.009</v>
      </c>
      <c r="D119" s="38">
        <v>5.2171259303753468</v>
      </c>
      <c r="E119" s="38">
        <v>4.3610226574042636</v>
      </c>
      <c r="G119" s="188">
        <v>2012</v>
      </c>
      <c r="H119" s="183">
        <v>848.755</v>
      </c>
      <c r="I119" s="183">
        <v>412.87099999999998</v>
      </c>
      <c r="J119" s="183">
        <v>435.88400000000001</v>
      </c>
      <c r="L119" s="469"/>
      <c r="M119" s="470"/>
      <c r="N119" s="470"/>
    </row>
    <row r="120" spans="1:14" x14ac:dyDescent="0.2">
      <c r="A120" s="438" t="s">
        <v>479</v>
      </c>
      <c r="B120" s="38">
        <v>21.341999999999999</v>
      </c>
      <c r="C120" s="38">
        <v>19.077000000000002</v>
      </c>
      <c r="D120" s="38">
        <v>5.0519109772898352</v>
      </c>
      <c r="E120" s="38">
        <v>4.2786013860542313</v>
      </c>
      <c r="G120" s="188">
        <v>2013</v>
      </c>
      <c r="H120" s="183">
        <v>868.32399999999996</v>
      </c>
      <c r="I120" s="183">
        <v>422.45400000000001</v>
      </c>
      <c r="J120" s="183">
        <v>445.87</v>
      </c>
      <c r="L120" s="469"/>
      <c r="M120" s="469"/>
      <c r="N120" s="469"/>
    </row>
    <row r="121" spans="1:14" x14ac:dyDescent="0.2">
      <c r="A121" s="438" t="s">
        <v>75</v>
      </c>
      <c r="B121" s="38">
        <v>21.279</v>
      </c>
      <c r="C121" s="38">
        <v>19.13</v>
      </c>
      <c r="D121" s="38">
        <v>4.8823186596854793</v>
      </c>
      <c r="E121" s="38">
        <v>4.1679648435542518</v>
      </c>
      <c r="G121" s="188">
        <v>2014</v>
      </c>
      <c r="H121" s="183">
        <v>894.81500000000005</v>
      </c>
      <c r="I121" s="183">
        <v>435.83800000000002</v>
      </c>
      <c r="J121" s="183">
        <v>458.97699999999998</v>
      </c>
      <c r="L121" s="471"/>
      <c r="M121" s="471"/>
      <c r="N121" s="471"/>
    </row>
    <row r="122" spans="1:14" x14ac:dyDescent="0.2">
      <c r="A122" s="438" t="s">
        <v>14</v>
      </c>
      <c r="B122" s="38">
        <v>21.541</v>
      </c>
      <c r="C122" s="38">
        <v>18.954000000000001</v>
      </c>
      <c r="D122" s="38">
        <v>4.7950404576669232</v>
      </c>
      <c r="E122" s="38">
        <v>4.0172184672512126</v>
      </c>
      <c r="G122" s="188">
        <v>2015</v>
      </c>
      <c r="H122" s="183">
        <v>921.05399999999997</v>
      </c>
      <c r="I122" s="183">
        <v>449.23500000000001</v>
      </c>
      <c r="J122" s="183">
        <v>471.81900000000002</v>
      </c>
      <c r="L122" s="248"/>
      <c r="M122" s="248"/>
      <c r="N122" s="248"/>
    </row>
    <row r="123" spans="1:14" x14ac:dyDescent="0.2">
      <c r="A123" s="438" t="s">
        <v>61</v>
      </c>
      <c r="B123" s="38">
        <v>22.013000000000002</v>
      </c>
      <c r="C123" s="38">
        <v>18.966999999999999</v>
      </c>
      <c r="D123" s="38">
        <v>4.7592485692850861</v>
      </c>
      <c r="E123" s="38">
        <v>3.9109958223875489</v>
      </c>
      <c r="G123" s="188">
        <v>2016</v>
      </c>
      <c r="H123" s="183">
        <v>947.49699999999996</v>
      </c>
      <c r="I123" s="183">
        <v>462.53100000000001</v>
      </c>
      <c r="J123" s="183">
        <v>484.96600000000001</v>
      </c>
      <c r="L123" s="248"/>
      <c r="M123" s="276"/>
      <c r="N123" s="276"/>
    </row>
    <row r="124" spans="1:14" x14ac:dyDescent="0.2">
      <c r="A124" s="438" t="s">
        <v>15</v>
      </c>
      <c r="B124" s="38">
        <v>22.204000000000001</v>
      </c>
      <c r="C124" s="38">
        <v>19.056000000000001</v>
      </c>
      <c r="D124" s="38">
        <v>4.7026730515485315</v>
      </c>
      <c r="E124" s="38">
        <v>3.845346678505126</v>
      </c>
      <c r="G124" s="188">
        <v>2017</v>
      </c>
      <c r="H124" s="183">
        <v>967.71699999999998</v>
      </c>
      <c r="I124" s="183">
        <v>472.15699999999998</v>
      </c>
      <c r="J124" s="183">
        <v>495.56</v>
      </c>
      <c r="L124" s="276"/>
      <c r="N124" s="276"/>
    </row>
    <row r="125" spans="1:14" x14ac:dyDescent="0.2">
      <c r="A125" s="438" t="s">
        <v>16</v>
      </c>
      <c r="B125" s="38">
        <v>22.38</v>
      </c>
      <c r="C125" s="38">
        <v>19.231000000000002</v>
      </c>
      <c r="D125" s="38">
        <v>4.6680530380932321</v>
      </c>
      <c r="E125" s="38">
        <v>3.8198506700778032</v>
      </c>
      <c r="G125" s="188">
        <v>2018</v>
      </c>
      <c r="H125" s="183">
        <v>982.87800000000004</v>
      </c>
      <c r="I125" s="183">
        <v>479.42899999999997</v>
      </c>
      <c r="J125" s="183">
        <v>503.44900000000001</v>
      </c>
      <c r="L125" s="276"/>
      <c r="N125" s="276"/>
    </row>
    <row r="126" spans="1:14" x14ac:dyDescent="0.2">
      <c r="A126" s="438" t="s">
        <v>17</v>
      </c>
      <c r="B126" s="38">
        <v>22.451000000000001</v>
      </c>
      <c r="C126" s="38">
        <v>19.545999999999999</v>
      </c>
      <c r="D126" s="38">
        <v>4.6230955033389822</v>
      </c>
      <c r="E126" s="38">
        <v>3.8353315150207012</v>
      </c>
      <c r="G126" s="188">
        <v>2019</v>
      </c>
      <c r="H126" s="183">
        <v>995.25699999999995</v>
      </c>
      <c r="I126" s="183">
        <v>485.62700000000001</v>
      </c>
      <c r="J126" s="183">
        <v>509.63</v>
      </c>
      <c r="L126" s="276"/>
      <c r="M126" s="276"/>
      <c r="N126" s="276"/>
    </row>
    <row r="127" spans="1:14" x14ac:dyDescent="0.2">
      <c r="A127" s="438" t="s">
        <v>18</v>
      </c>
      <c r="B127" s="38">
        <v>22.222000000000001</v>
      </c>
      <c r="C127" s="38">
        <v>19.576000000000001</v>
      </c>
      <c r="D127" s="38">
        <v>4.5341026875709032</v>
      </c>
      <c r="E127" s="38">
        <v>3.8058873048306539</v>
      </c>
      <c r="G127" s="188">
        <v>2020</v>
      </c>
      <c r="H127" s="183">
        <v>1004.4690000000001</v>
      </c>
      <c r="I127" s="183">
        <v>490.108</v>
      </c>
      <c r="J127" s="183">
        <v>514.36099999999999</v>
      </c>
      <c r="L127" s="276"/>
      <c r="M127" s="276"/>
      <c r="N127" s="276"/>
    </row>
    <row r="128" spans="1:14" x14ac:dyDescent="0.2">
      <c r="A128" s="438" t="s">
        <v>994</v>
      </c>
      <c r="B128" s="38">
        <v>21.995999999999999</v>
      </c>
      <c r="C128" s="38">
        <v>19.57</v>
      </c>
      <c r="D128" s="38">
        <v>4.4768828715877911</v>
      </c>
      <c r="E128" s="38">
        <v>3.7990336438692296</v>
      </c>
      <c r="G128" s="188">
        <v>2021</v>
      </c>
      <c r="H128" s="183">
        <v>1006.455</v>
      </c>
      <c r="I128" s="183">
        <v>491.32400000000001</v>
      </c>
      <c r="J128" s="183">
        <v>515.13099999999997</v>
      </c>
      <c r="L128" s="276"/>
      <c r="M128" s="276"/>
      <c r="N128" s="276"/>
    </row>
    <row r="129" spans="1:19" x14ac:dyDescent="0.2">
      <c r="H129"/>
      <c r="I129"/>
      <c r="J129"/>
      <c r="K129"/>
      <c r="L129"/>
      <c r="M129"/>
      <c r="N129"/>
    </row>
    <row r="130" spans="1:19" x14ac:dyDescent="0.2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</row>
    <row r="131" spans="1:19" x14ac:dyDescent="0.2">
      <c r="A131" s="154" t="s">
        <v>292</v>
      </c>
      <c r="D131" s="157"/>
      <c r="H131"/>
      <c r="I131"/>
      <c r="J131"/>
      <c r="K131"/>
      <c r="L131"/>
      <c r="M131"/>
      <c r="N131"/>
    </row>
    <row r="132" spans="1:19" x14ac:dyDescent="0.2">
      <c r="A132" s="181" t="s">
        <v>295</v>
      </c>
      <c r="D132" s="157"/>
      <c r="H132"/>
      <c r="I132"/>
      <c r="J132"/>
      <c r="K132"/>
      <c r="L132"/>
      <c r="M132"/>
      <c r="N132"/>
    </row>
    <row r="134" spans="1:19" x14ac:dyDescent="0.2">
      <c r="A134" s="32" t="s">
        <v>296</v>
      </c>
    </row>
    <row r="135" spans="1:19" x14ac:dyDescent="0.2">
      <c r="A135" s="191" t="s">
        <v>297</v>
      </c>
      <c r="F135" s="155"/>
    </row>
    <row r="136" spans="1:19" x14ac:dyDescent="0.2">
      <c r="A136" s="32"/>
      <c r="F136" s="155"/>
      <c r="K136" s="316"/>
      <c r="L136" s="316"/>
      <c r="M136" s="367"/>
      <c r="N136" s="367"/>
      <c r="O136" s="367"/>
      <c r="P136" s="367"/>
      <c r="Q136" s="367"/>
      <c r="R136" s="333"/>
      <c r="S136" s="333"/>
    </row>
    <row r="137" spans="1:19" ht="24.75" customHeight="1" x14ac:dyDescent="0.2">
      <c r="A137" s="41"/>
      <c r="B137" s="690" t="s">
        <v>289</v>
      </c>
      <c r="C137" s="690"/>
      <c r="D137" s="691" t="s">
        <v>293</v>
      </c>
      <c r="E137" s="691"/>
      <c r="H137" s="692" t="s">
        <v>294</v>
      </c>
      <c r="I137" s="692"/>
      <c r="J137" s="692"/>
      <c r="K137" s="316"/>
      <c r="L137" s="465"/>
      <c r="M137" s="465"/>
      <c r="N137" s="465"/>
      <c r="O137" s="465"/>
      <c r="P137" s="465"/>
      <c r="Q137" s="465"/>
      <c r="R137" s="333"/>
      <c r="S137" s="333"/>
    </row>
    <row r="138" spans="1:19" ht="15" customHeight="1" x14ac:dyDescent="0.2">
      <c r="A138" s="42"/>
      <c r="B138" s="184" t="s">
        <v>1136</v>
      </c>
      <c r="C138" s="184" t="s">
        <v>1137</v>
      </c>
      <c r="D138" s="184" t="s">
        <v>1138</v>
      </c>
      <c r="E138" s="184" t="s">
        <v>1139</v>
      </c>
      <c r="H138" s="182" t="s">
        <v>281</v>
      </c>
      <c r="I138" s="185" t="s">
        <v>279</v>
      </c>
      <c r="J138" s="185" t="s">
        <v>280</v>
      </c>
      <c r="K138" s="89"/>
      <c r="L138" s="315"/>
      <c r="M138" s="316"/>
      <c r="N138" s="316"/>
      <c r="O138" s="316"/>
      <c r="P138" s="316"/>
      <c r="Q138" s="316"/>
      <c r="R138" s="333"/>
      <c r="S138" s="333"/>
    </row>
    <row r="139" spans="1:19" x14ac:dyDescent="0.2">
      <c r="A139" s="438" t="s">
        <v>1120</v>
      </c>
      <c r="B139" s="38">
        <v>5.9</v>
      </c>
      <c r="C139" s="38">
        <v>5.0449999999999999</v>
      </c>
      <c r="D139" s="38">
        <v>1.5414842141565732</v>
      </c>
      <c r="E139" s="38">
        <v>1.2253741095088544</v>
      </c>
      <c r="G139" s="188">
        <v>2009</v>
      </c>
      <c r="H139" s="183">
        <v>794.45899999999995</v>
      </c>
      <c r="I139" s="183">
        <v>382.74799999999999</v>
      </c>
      <c r="J139" s="183">
        <v>411.71100000000001</v>
      </c>
      <c r="K139" s="145"/>
      <c r="L139" s="488"/>
      <c r="M139" s="147"/>
      <c r="N139" s="147"/>
      <c r="O139" s="147"/>
      <c r="P139" s="147"/>
      <c r="Q139" s="147"/>
      <c r="R139" s="333"/>
      <c r="S139" s="333"/>
    </row>
    <row r="140" spans="1:19" x14ac:dyDescent="0.2">
      <c r="A140" s="438" t="s">
        <v>9</v>
      </c>
      <c r="B140" s="38">
        <v>5.0529999999999999</v>
      </c>
      <c r="C140" s="38">
        <v>4.327</v>
      </c>
      <c r="D140" s="38">
        <v>1.3261492593720146</v>
      </c>
      <c r="E140" s="38">
        <v>1.0593500433337086</v>
      </c>
      <c r="G140" s="188">
        <v>2010</v>
      </c>
      <c r="H140" s="183">
        <v>789.4860000000001</v>
      </c>
      <c r="I140" s="183">
        <v>381.02800000000002</v>
      </c>
      <c r="J140" s="183">
        <v>408.45800000000003</v>
      </c>
      <c r="K140" s="45"/>
      <c r="L140" s="489"/>
      <c r="M140" s="248"/>
      <c r="N140" s="248"/>
      <c r="O140" s="248"/>
      <c r="P140" s="248"/>
      <c r="Q140" s="248"/>
      <c r="R140" s="333"/>
      <c r="S140" s="333"/>
    </row>
    <row r="141" spans="1:19" x14ac:dyDescent="0.2">
      <c r="A141" s="438" t="s">
        <v>1121</v>
      </c>
      <c r="B141" s="38">
        <v>4.8499999999999996</v>
      </c>
      <c r="C141" s="38">
        <v>4.3789999999999996</v>
      </c>
      <c r="D141" s="38">
        <v>1.2623239253328891</v>
      </c>
      <c r="E141" s="38">
        <v>1.0669298053261211</v>
      </c>
      <c r="G141" s="188">
        <v>2011</v>
      </c>
      <c r="H141" s="183">
        <v>794.64200000000005</v>
      </c>
      <c r="I141" s="183">
        <v>384.21199999999999</v>
      </c>
      <c r="J141" s="183">
        <v>410.43</v>
      </c>
      <c r="K141" s="45"/>
      <c r="L141" s="489"/>
      <c r="M141" s="248"/>
      <c r="N141" s="248"/>
      <c r="O141" s="248"/>
      <c r="P141" s="248"/>
      <c r="Q141" s="248"/>
      <c r="R141" s="333"/>
      <c r="S141" s="333"/>
    </row>
    <row r="142" spans="1:19" x14ac:dyDescent="0.2">
      <c r="A142" s="438" t="s">
        <v>1122</v>
      </c>
      <c r="B142" s="38">
        <v>5.1859999999999999</v>
      </c>
      <c r="C142" s="38">
        <v>4.4909999999999997</v>
      </c>
      <c r="D142" s="38">
        <v>1.325952724901883</v>
      </c>
      <c r="E142" s="38">
        <v>1.0774047284896902</v>
      </c>
      <c r="G142" s="188">
        <v>2012</v>
      </c>
      <c r="H142" s="183">
        <v>807.95</v>
      </c>
      <c r="I142" s="183">
        <v>391.11500000000001</v>
      </c>
      <c r="J142" s="183">
        <v>416.83499999999998</v>
      </c>
      <c r="K142" s="45"/>
      <c r="L142" s="282"/>
      <c r="M142" s="48"/>
      <c r="N142" s="48"/>
      <c r="O142" s="48"/>
      <c r="P142" s="48"/>
      <c r="Q142" s="48"/>
      <c r="R142" s="333"/>
      <c r="S142" s="333"/>
    </row>
    <row r="143" spans="1:19" x14ac:dyDescent="0.2">
      <c r="A143" s="438" t="s">
        <v>1123</v>
      </c>
      <c r="B143" s="38">
        <v>5.1859999999999999</v>
      </c>
      <c r="C143" s="38">
        <v>4.5359999999999996</v>
      </c>
      <c r="D143" s="38">
        <v>1.2936087843669399</v>
      </c>
      <c r="E143" s="38">
        <v>1.0628924922673164</v>
      </c>
      <c r="G143" s="188">
        <v>2013</v>
      </c>
      <c r="H143" s="183">
        <v>827.654</v>
      </c>
      <c r="I143" s="183">
        <v>400.89400000000001</v>
      </c>
      <c r="J143" s="183">
        <v>426.76</v>
      </c>
      <c r="K143" s="89"/>
      <c r="L143" s="315"/>
      <c r="M143" s="316"/>
      <c r="N143" s="316"/>
      <c r="O143" s="316"/>
      <c r="P143" s="316"/>
      <c r="Q143" s="316"/>
      <c r="R143" s="333"/>
      <c r="S143" s="333"/>
    </row>
    <row r="144" spans="1:19" x14ac:dyDescent="0.2">
      <c r="A144" s="490" t="s">
        <v>1125</v>
      </c>
      <c r="B144" s="38">
        <v>5.57</v>
      </c>
      <c r="C144" s="38">
        <v>4.452</v>
      </c>
      <c r="D144" s="38">
        <v>1.3443358088098645</v>
      </c>
      <c r="E144" s="38">
        <v>1.0122644984379476</v>
      </c>
      <c r="G144" s="188">
        <v>2014</v>
      </c>
      <c r="H144" s="183">
        <v>854.13699999999994</v>
      </c>
      <c r="I144" s="183">
        <v>414.33100000000002</v>
      </c>
      <c r="J144" s="183">
        <v>439.80599999999998</v>
      </c>
      <c r="K144" s="145"/>
      <c r="L144" s="147"/>
      <c r="M144" s="147"/>
      <c r="N144" s="147"/>
      <c r="O144" s="147"/>
      <c r="P144" s="147"/>
      <c r="Q144" s="147"/>
      <c r="R144" s="333"/>
      <c r="S144" s="333"/>
    </row>
    <row r="145" spans="1:19" x14ac:dyDescent="0.2">
      <c r="A145" s="438" t="s">
        <v>11</v>
      </c>
      <c r="B145" s="38">
        <v>5.7249999999999996</v>
      </c>
      <c r="C145" s="38">
        <v>4.67</v>
      </c>
      <c r="D145" s="38">
        <v>1.3393849357212206</v>
      </c>
      <c r="E145" s="38">
        <v>1.0313239814847532</v>
      </c>
      <c r="G145" s="188">
        <v>2015</v>
      </c>
      <c r="H145" s="183">
        <v>880.25099999999998</v>
      </c>
      <c r="I145" s="183">
        <v>427.435</v>
      </c>
      <c r="J145" s="183">
        <v>452.81599999999997</v>
      </c>
      <c r="K145" s="45"/>
      <c r="L145" s="248"/>
      <c r="M145" s="248"/>
      <c r="N145" s="248"/>
      <c r="O145" s="248"/>
      <c r="P145" s="248"/>
      <c r="Q145" s="248"/>
      <c r="R145" s="333"/>
      <c r="S145" s="333"/>
    </row>
    <row r="146" spans="1:19" x14ac:dyDescent="0.2">
      <c r="A146" s="438" t="s">
        <v>1124</v>
      </c>
      <c r="B146" s="38">
        <v>5.806</v>
      </c>
      <c r="C146" s="38">
        <v>4.7329999999999997</v>
      </c>
      <c r="D146" s="38">
        <v>1.3188260948573505</v>
      </c>
      <c r="E146" s="38">
        <v>1.0157785847347773</v>
      </c>
      <c r="G146" s="188">
        <v>2016</v>
      </c>
      <c r="H146" s="183">
        <v>906.18799999999999</v>
      </c>
      <c r="I146" s="183">
        <v>440.24</v>
      </c>
      <c r="J146" s="183">
        <v>465.94799999999998</v>
      </c>
      <c r="K146" s="45"/>
      <c r="L146" s="248"/>
      <c r="M146" s="248"/>
      <c r="N146" s="248"/>
      <c r="O146" s="248"/>
      <c r="P146" s="248"/>
      <c r="Q146" s="248"/>
      <c r="R146" s="333"/>
      <c r="S146" s="333"/>
    </row>
    <row r="147" spans="1:19" x14ac:dyDescent="0.2">
      <c r="A147" s="438" t="s">
        <v>48</v>
      </c>
      <c r="B147" s="38">
        <v>5.6379999999999999</v>
      </c>
      <c r="C147" s="38">
        <v>4.9420000000000002</v>
      </c>
      <c r="D147" s="38">
        <v>1.2538529625000556</v>
      </c>
      <c r="E147" s="38">
        <v>1.0372459880702021</v>
      </c>
      <c r="G147" s="188">
        <v>2017</v>
      </c>
      <c r="H147" s="183">
        <v>926.10799999999995</v>
      </c>
      <c r="I147" s="183">
        <v>449.654</v>
      </c>
      <c r="J147" s="183">
        <v>476.45400000000001</v>
      </c>
      <c r="K147" s="45"/>
      <c r="L147" s="48"/>
      <c r="M147" s="48"/>
      <c r="N147" s="48"/>
      <c r="O147" s="48"/>
      <c r="P147" s="48"/>
      <c r="Q147" s="48"/>
      <c r="R147" s="333"/>
      <c r="S147" s="333"/>
    </row>
    <row r="148" spans="1:19" x14ac:dyDescent="0.2">
      <c r="A148" s="438" t="s">
        <v>49</v>
      </c>
      <c r="B148" s="38">
        <v>5.7210000000000001</v>
      </c>
      <c r="C148" s="38">
        <v>4.8899999999999997</v>
      </c>
      <c r="D148" s="38">
        <v>1.2525259601932757</v>
      </c>
      <c r="E148" s="38">
        <v>1.0099737489440712</v>
      </c>
      <c r="G148" s="188">
        <v>2018</v>
      </c>
      <c r="H148" s="183">
        <v>940.928</v>
      </c>
      <c r="I148" s="183">
        <v>456.75700000000001</v>
      </c>
      <c r="J148" s="183">
        <v>484.17099999999999</v>
      </c>
      <c r="K148" s="89"/>
      <c r="L148" s="315"/>
      <c r="M148" s="316"/>
      <c r="N148" s="316"/>
      <c r="O148" s="316"/>
      <c r="P148" s="316"/>
      <c r="Q148" s="316"/>
      <c r="R148" s="333"/>
      <c r="S148" s="333"/>
    </row>
    <row r="149" spans="1:19" x14ac:dyDescent="0.2">
      <c r="A149" s="438" t="s">
        <v>50</v>
      </c>
      <c r="B149" s="38">
        <v>5.5469999999999997</v>
      </c>
      <c r="C149" s="38">
        <v>4.7709999999999999</v>
      </c>
      <c r="D149" s="38">
        <v>1.198307204749159</v>
      </c>
      <c r="E149" s="38">
        <v>0.97358803207065503</v>
      </c>
      <c r="G149" s="188">
        <v>2019</v>
      </c>
      <c r="H149" s="183">
        <v>952.94600000000003</v>
      </c>
      <c r="I149" s="183">
        <v>462.90300000000002</v>
      </c>
      <c r="J149" s="183">
        <v>490.04300000000001</v>
      </c>
      <c r="K149" s="145"/>
      <c r="L149" s="147"/>
      <c r="M149" s="147"/>
      <c r="N149" s="147"/>
      <c r="O149" s="147"/>
      <c r="P149" s="147"/>
      <c r="Q149" s="147"/>
      <c r="R149" s="333"/>
      <c r="S149" s="333"/>
    </row>
    <row r="150" spans="1:19" x14ac:dyDescent="0.2">
      <c r="A150" s="438" t="s">
        <v>12</v>
      </c>
      <c r="B150" s="38">
        <v>5.6219999999999999</v>
      </c>
      <c r="C150" s="38">
        <v>4.7149999999999999</v>
      </c>
      <c r="D150" s="38">
        <v>1.1985801238660712</v>
      </c>
      <c r="E150" s="38">
        <v>0.95153335109259829</v>
      </c>
      <c r="G150" s="188">
        <v>2020</v>
      </c>
      <c r="H150" s="183">
        <v>964.57100000000003</v>
      </c>
      <c r="I150" s="183">
        <v>469.05500000000001</v>
      </c>
      <c r="J150" s="183">
        <v>495.51600000000002</v>
      </c>
      <c r="K150" s="45"/>
      <c r="L150" s="248"/>
      <c r="M150" s="248"/>
      <c r="N150" s="248"/>
      <c r="O150" s="248"/>
      <c r="P150" s="248"/>
      <c r="Q150" s="248"/>
      <c r="R150" s="333"/>
      <c r="S150" s="333"/>
    </row>
    <row r="151" spans="1:19" x14ac:dyDescent="0.2">
      <c r="A151" s="438" t="s">
        <v>993</v>
      </c>
      <c r="B151" s="38"/>
      <c r="C151" s="38"/>
      <c r="D151" s="38"/>
      <c r="E151" s="38"/>
      <c r="G151" s="188">
        <v>2021</v>
      </c>
      <c r="H151" s="183"/>
      <c r="I151" s="183"/>
      <c r="J151" s="183"/>
      <c r="K151" s="45"/>
      <c r="L151" s="248"/>
      <c r="M151" s="248"/>
      <c r="N151" s="248"/>
      <c r="O151" s="248"/>
      <c r="P151" s="248"/>
      <c r="Q151" s="248"/>
      <c r="R151" s="333"/>
      <c r="S151" s="333"/>
    </row>
    <row r="152" spans="1:19" x14ac:dyDescent="0.2">
      <c r="G152" s="188"/>
      <c r="K152" s="45"/>
      <c r="L152" s="48"/>
      <c r="M152" s="48"/>
      <c r="N152" s="48"/>
      <c r="O152" s="48"/>
      <c r="P152" s="48"/>
      <c r="Q152" s="48"/>
      <c r="R152" s="333"/>
      <c r="S152" s="333"/>
    </row>
    <row r="153" spans="1:19" x14ac:dyDescent="0.2">
      <c r="A153" s="32" t="s">
        <v>397</v>
      </c>
      <c r="K153" s="89"/>
      <c r="L153" s="315"/>
      <c r="M153" s="316"/>
      <c r="N153" s="316"/>
      <c r="O153" s="316"/>
      <c r="P153" s="316"/>
      <c r="Q153" s="316"/>
      <c r="R153" s="333"/>
      <c r="S153" s="333"/>
    </row>
    <row r="154" spans="1:19" x14ac:dyDescent="0.2">
      <c r="A154" s="191" t="s">
        <v>298</v>
      </c>
      <c r="F154" s="155"/>
      <c r="K154" s="145"/>
      <c r="L154" s="147"/>
      <c r="M154" s="147"/>
      <c r="N154" s="147"/>
      <c r="O154" s="147"/>
      <c r="P154" s="147"/>
      <c r="Q154" s="488"/>
      <c r="R154" s="333"/>
      <c r="S154" s="333"/>
    </row>
    <row r="155" spans="1:19" x14ac:dyDescent="0.2">
      <c r="A155" s="32"/>
      <c r="F155" s="155"/>
      <c r="K155" s="45"/>
      <c r="L155" s="248"/>
      <c r="M155" s="248"/>
      <c r="N155" s="248"/>
      <c r="O155" s="248"/>
      <c r="P155" s="248"/>
      <c r="Q155" s="489"/>
      <c r="R155" s="333"/>
      <c r="S155" s="333"/>
    </row>
    <row r="156" spans="1:19" ht="24.75" customHeight="1" x14ac:dyDescent="0.2">
      <c r="A156" s="41"/>
      <c r="B156" s="690" t="s">
        <v>289</v>
      </c>
      <c r="C156" s="690"/>
      <c r="D156" s="691" t="s">
        <v>293</v>
      </c>
      <c r="E156" s="691"/>
      <c r="H156" s="692" t="s">
        <v>294</v>
      </c>
      <c r="I156" s="692"/>
      <c r="J156" s="692"/>
      <c r="K156" s="45"/>
      <c r="L156" s="248"/>
      <c r="M156" s="248"/>
      <c r="N156" s="248"/>
      <c r="O156" s="248"/>
      <c r="P156" s="248"/>
      <c r="Q156" s="489"/>
      <c r="R156" s="333"/>
      <c r="S156" s="333"/>
    </row>
    <row r="157" spans="1:19" ht="13.5" customHeight="1" x14ac:dyDescent="0.2">
      <c r="A157" s="42"/>
      <c r="B157" s="184" t="s">
        <v>1136</v>
      </c>
      <c r="C157" s="184" t="s">
        <v>1137</v>
      </c>
      <c r="D157" s="184" t="s">
        <v>1138</v>
      </c>
      <c r="E157" s="184" t="s">
        <v>1139</v>
      </c>
      <c r="H157" s="182" t="s">
        <v>281</v>
      </c>
      <c r="I157" s="185" t="s">
        <v>279</v>
      </c>
      <c r="J157" s="185" t="s">
        <v>280</v>
      </c>
      <c r="K157" s="45"/>
      <c r="L157" s="48"/>
      <c r="M157" s="48"/>
      <c r="N157" s="48"/>
      <c r="O157" s="48"/>
      <c r="P157" s="48"/>
      <c r="Q157" s="282"/>
      <c r="R157" s="333"/>
      <c r="S157" s="333"/>
    </row>
    <row r="158" spans="1:19" x14ac:dyDescent="0.2">
      <c r="A158" s="438" t="s">
        <v>1120</v>
      </c>
      <c r="B158" s="38">
        <v>1.5269999999999999</v>
      </c>
      <c r="C158" s="38">
        <v>2.9660000000000002</v>
      </c>
      <c r="D158" s="38">
        <v>0.39895701610459094</v>
      </c>
      <c r="E158" s="38">
        <v>0.72040824753285682</v>
      </c>
      <c r="G158" s="188">
        <v>2009</v>
      </c>
      <c r="H158" s="183">
        <v>794.45899999999995</v>
      </c>
      <c r="I158" s="183">
        <v>382.74799999999999</v>
      </c>
      <c r="J158" s="183">
        <v>411.71100000000001</v>
      </c>
      <c r="K158" s="89"/>
      <c r="L158" s="150"/>
      <c r="M158" s="113"/>
      <c r="N158" s="113"/>
      <c r="O158" s="113"/>
      <c r="P158" s="113"/>
      <c r="Q158" s="113"/>
      <c r="R158" s="333"/>
      <c r="S158" s="333"/>
    </row>
    <row r="159" spans="1:19" x14ac:dyDescent="0.2">
      <c r="A159" s="438" t="s">
        <v>9</v>
      </c>
      <c r="B159" s="38">
        <v>1.4530000000000001</v>
      </c>
      <c r="C159" s="38">
        <v>2.399</v>
      </c>
      <c r="D159" s="38">
        <v>0.3813368046442781</v>
      </c>
      <c r="E159" s="38">
        <v>0.58733088836551128</v>
      </c>
      <c r="G159" s="188">
        <v>2010</v>
      </c>
      <c r="H159" s="183">
        <v>789.4860000000001</v>
      </c>
      <c r="I159" s="183">
        <v>381.02800000000002</v>
      </c>
      <c r="J159" s="183">
        <v>408.45800000000003</v>
      </c>
      <c r="K159" s="145"/>
      <c r="L159" s="147"/>
      <c r="M159" s="147"/>
      <c r="N159" s="147"/>
      <c r="O159" s="147"/>
      <c r="P159" s="147"/>
      <c r="Q159" s="488"/>
      <c r="R159" s="333"/>
      <c r="S159" s="333"/>
    </row>
    <row r="160" spans="1:19" x14ac:dyDescent="0.2">
      <c r="A160" s="438" t="s">
        <v>1121</v>
      </c>
      <c r="B160" s="38">
        <v>1.3520000000000001</v>
      </c>
      <c r="C160" s="38">
        <v>2.452</v>
      </c>
      <c r="D160" s="38">
        <v>0.35188906124743635</v>
      </c>
      <c r="E160" s="38">
        <v>0.59742221572497134</v>
      </c>
      <c r="G160" s="188">
        <v>2011</v>
      </c>
      <c r="H160" s="183">
        <v>794.64200000000005</v>
      </c>
      <c r="I160" s="183">
        <v>384.21199999999999</v>
      </c>
      <c r="J160" s="183">
        <v>410.43</v>
      </c>
      <c r="K160" s="45"/>
      <c r="L160" s="248"/>
      <c r="M160" s="248"/>
      <c r="N160" s="248"/>
      <c r="O160" s="248"/>
      <c r="P160" s="248"/>
      <c r="Q160" s="489"/>
      <c r="R160" s="333"/>
      <c r="S160" s="333"/>
    </row>
    <row r="161" spans="1:19" x14ac:dyDescent="0.2">
      <c r="A161" s="438" t="s">
        <v>1122</v>
      </c>
      <c r="B161" s="38">
        <v>1.2949999999999999</v>
      </c>
      <c r="C161" s="38">
        <v>2.2200000000000002</v>
      </c>
      <c r="D161" s="38">
        <v>0.3311046623115963</v>
      </c>
      <c r="E161" s="38">
        <v>0.53258483572636661</v>
      </c>
      <c r="G161" s="188">
        <v>2012</v>
      </c>
      <c r="H161" s="183">
        <v>807.95</v>
      </c>
      <c r="I161" s="183">
        <v>391.11500000000001</v>
      </c>
      <c r="J161" s="183">
        <v>416.83499999999998</v>
      </c>
      <c r="K161" s="45"/>
      <c r="L161" s="248"/>
      <c r="M161" s="248"/>
      <c r="N161" s="248"/>
      <c r="O161" s="248"/>
      <c r="P161" s="248"/>
      <c r="Q161" s="489"/>
      <c r="R161" s="333"/>
      <c r="S161" s="333"/>
    </row>
    <row r="162" spans="1:19" x14ac:dyDescent="0.2">
      <c r="A162" s="438" t="s">
        <v>1123</v>
      </c>
      <c r="B162" s="38">
        <v>1.446</v>
      </c>
      <c r="C162" s="38">
        <v>2.375</v>
      </c>
      <c r="D162" s="38">
        <v>0.3606938492469331</v>
      </c>
      <c r="E162" s="38">
        <v>0.5565188864935795</v>
      </c>
      <c r="G162" s="188">
        <v>2013</v>
      </c>
      <c r="H162" s="183">
        <v>827.654</v>
      </c>
      <c r="I162" s="183">
        <v>400.89400000000001</v>
      </c>
      <c r="J162" s="183">
        <v>426.76</v>
      </c>
      <c r="K162" s="45"/>
      <c r="L162" s="48"/>
      <c r="M162" s="48"/>
      <c r="N162" s="48"/>
      <c r="O162" s="48"/>
      <c r="P162" s="48"/>
      <c r="Q162" s="282"/>
      <c r="R162" s="333"/>
      <c r="S162" s="333"/>
    </row>
    <row r="163" spans="1:19" x14ac:dyDescent="0.2">
      <c r="A163" s="490" t="s">
        <v>1125</v>
      </c>
      <c r="B163" s="38">
        <v>1.4339999999999999</v>
      </c>
      <c r="C163" s="38">
        <v>2.3650000000000002</v>
      </c>
      <c r="D163" s="38">
        <v>0.34610009871334751</v>
      </c>
      <c r="E163" s="38">
        <v>0.53773709317289897</v>
      </c>
      <c r="G163" s="188">
        <v>2014</v>
      </c>
      <c r="H163" s="183">
        <v>854.13699999999994</v>
      </c>
      <c r="I163" s="183">
        <v>414.33100000000002</v>
      </c>
      <c r="J163" s="183">
        <v>439.80599999999998</v>
      </c>
      <c r="K163" s="371"/>
      <c r="L163" s="371"/>
      <c r="M163" s="371"/>
      <c r="N163" s="371"/>
      <c r="O163" s="333"/>
      <c r="P163" s="333"/>
      <c r="Q163" s="333"/>
      <c r="R163" s="333"/>
      <c r="S163" s="333"/>
    </row>
    <row r="164" spans="1:19" x14ac:dyDescent="0.2">
      <c r="A164" s="438" t="s">
        <v>11</v>
      </c>
      <c r="B164" s="38">
        <v>1.607</v>
      </c>
      <c r="C164" s="38">
        <v>2.4449999999999998</v>
      </c>
      <c r="D164" s="38">
        <v>0.37596359680419245</v>
      </c>
      <c r="E164" s="38">
        <v>0.53995441857178184</v>
      </c>
      <c r="G164" s="188">
        <v>2015</v>
      </c>
      <c r="H164" s="183">
        <v>880.25099999999998</v>
      </c>
      <c r="I164" s="183">
        <v>427.435</v>
      </c>
      <c r="J164" s="183">
        <v>452.81599999999997</v>
      </c>
      <c r="K164" s="371"/>
      <c r="L164" s="371"/>
      <c r="M164" s="371"/>
      <c r="N164" s="371"/>
      <c r="O164" s="333"/>
      <c r="P164" s="333"/>
      <c r="Q164" s="333"/>
      <c r="R164" s="333"/>
      <c r="S164" s="333"/>
    </row>
    <row r="165" spans="1:19" x14ac:dyDescent="0.2">
      <c r="A165" s="438" t="s">
        <v>1124</v>
      </c>
      <c r="B165" s="38">
        <v>1.679</v>
      </c>
      <c r="C165" s="38">
        <v>2.4969999999999999</v>
      </c>
      <c r="D165" s="38">
        <v>0.38138288206432858</v>
      </c>
      <c r="E165" s="38">
        <v>0.53589670950406476</v>
      </c>
      <c r="G165" s="188">
        <v>2016</v>
      </c>
      <c r="H165" s="183">
        <v>906.18799999999999</v>
      </c>
      <c r="I165" s="183">
        <v>440.24</v>
      </c>
      <c r="J165" s="183">
        <v>465.94799999999998</v>
      </c>
      <c r="K165" s="248"/>
      <c r="L165" s="371"/>
      <c r="M165" s="371"/>
      <c r="N165" s="371"/>
      <c r="O165" s="333"/>
      <c r="P165" s="333"/>
      <c r="Q165" s="333"/>
      <c r="R165" s="333"/>
      <c r="S165" s="333"/>
    </row>
    <row r="166" spans="1:19" x14ac:dyDescent="0.2">
      <c r="A166" s="438" t="s">
        <v>48</v>
      </c>
      <c r="B166" s="38">
        <v>1.5940000000000001</v>
      </c>
      <c r="C166" s="38">
        <v>2.464</v>
      </c>
      <c r="D166" s="38">
        <v>0.3544947893269047</v>
      </c>
      <c r="E166" s="38">
        <v>0.51715380708316017</v>
      </c>
      <c r="G166" s="188">
        <v>2017</v>
      </c>
      <c r="H166" s="183">
        <v>926.10799999999995</v>
      </c>
      <c r="I166" s="183">
        <v>449.654</v>
      </c>
      <c r="J166" s="183">
        <v>476.45400000000001</v>
      </c>
      <c r="K166" s="248"/>
      <c r="L166" s="371"/>
      <c r="M166" s="371"/>
      <c r="N166" s="371"/>
      <c r="O166" s="333"/>
      <c r="P166" s="333"/>
      <c r="Q166" s="333"/>
      <c r="R166" s="333"/>
      <c r="S166" s="333"/>
    </row>
    <row r="167" spans="1:19" x14ac:dyDescent="0.2">
      <c r="A167" s="438" t="s">
        <v>49</v>
      </c>
      <c r="B167" s="38">
        <v>1.6679999999999999</v>
      </c>
      <c r="C167" s="38">
        <v>2.5569999999999999</v>
      </c>
      <c r="D167" s="38">
        <v>0.36518323747638237</v>
      </c>
      <c r="E167" s="38">
        <v>0.52811919755623538</v>
      </c>
      <c r="G167" s="188">
        <v>2018</v>
      </c>
      <c r="H167" s="183">
        <v>940.928</v>
      </c>
      <c r="I167" s="183">
        <v>456.75700000000001</v>
      </c>
      <c r="J167" s="183">
        <v>484.17099999999999</v>
      </c>
    </row>
    <row r="168" spans="1:19" x14ac:dyDescent="0.2">
      <c r="A168" s="438" t="s">
        <v>50</v>
      </c>
      <c r="B168" s="38">
        <v>1.6990000000000001</v>
      </c>
      <c r="C168" s="38">
        <v>2.54</v>
      </c>
      <c r="D168" s="38">
        <v>0.36703153792479204</v>
      </c>
      <c r="E168" s="38">
        <v>0.51832186155092508</v>
      </c>
      <c r="G168" s="188">
        <v>2019</v>
      </c>
      <c r="H168" s="183">
        <v>952.94600000000003</v>
      </c>
      <c r="I168" s="183">
        <v>462.90300000000002</v>
      </c>
      <c r="J168" s="183">
        <v>490.04300000000001</v>
      </c>
    </row>
    <row r="169" spans="1:19" x14ac:dyDescent="0.2">
      <c r="A169" s="438" t="s">
        <v>12</v>
      </c>
      <c r="B169" s="38">
        <v>1.381</v>
      </c>
      <c r="C169" s="38">
        <v>2.032</v>
      </c>
      <c r="D169" s="38">
        <v>0.31616761360608031</v>
      </c>
      <c r="E169" s="38">
        <v>0.43247846689107911</v>
      </c>
      <c r="G169" s="188">
        <v>2020</v>
      </c>
      <c r="H169" s="183">
        <v>964.57100000000003</v>
      </c>
      <c r="I169" s="183">
        <v>469.05500000000001</v>
      </c>
      <c r="J169" s="183">
        <v>495.51600000000002</v>
      </c>
    </row>
    <row r="170" spans="1:19" x14ac:dyDescent="0.2">
      <c r="A170" s="438" t="s">
        <v>993</v>
      </c>
      <c r="B170" s="38"/>
      <c r="C170" s="38"/>
      <c r="D170" s="38"/>
      <c r="E170" s="38"/>
      <c r="G170" s="188">
        <v>2021</v>
      </c>
      <c r="H170" s="183"/>
      <c r="I170" s="183"/>
      <c r="J170" s="183"/>
    </row>
    <row r="172" spans="1:19" x14ac:dyDescent="0.2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</row>
    <row r="173" spans="1:19" x14ac:dyDescent="0.2">
      <c r="A173" s="32" t="s">
        <v>251</v>
      </c>
    </row>
    <row r="174" spans="1:19" x14ac:dyDescent="0.2">
      <c r="A174" s="200" t="s">
        <v>252</v>
      </c>
    </row>
    <row r="175" spans="1:19" x14ac:dyDescent="0.2">
      <c r="A175" s="158"/>
    </row>
    <row r="176" spans="1:19" ht="22.5" x14ac:dyDescent="0.2">
      <c r="A176" s="159" t="s">
        <v>305</v>
      </c>
      <c r="C176" s="198"/>
      <c r="D176" s="35"/>
      <c r="E176" s="199" t="s">
        <v>313</v>
      </c>
      <c r="F176" s="35"/>
      <c r="G176" s="35"/>
      <c r="H176" s="35"/>
      <c r="I176" s="35"/>
      <c r="J176" s="35"/>
    </row>
    <row r="177" spans="1:16" ht="44.25" customHeight="1" x14ac:dyDescent="0.2">
      <c r="A177" s="36"/>
      <c r="B177" s="176" t="s">
        <v>916</v>
      </c>
      <c r="C177" s="175" t="s">
        <v>917</v>
      </c>
      <c r="D177" s="175" t="s">
        <v>499</v>
      </c>
      <c r="E177" s="176" t="s">
        <v>307</v>
      </c>
      <c r="F177" s="35"/>
      <c r="G177" s="197"/>
      <c r="H177" s="187" t="s">
        <v>308</v>
      </c>
      <c r="I177" s="186" t="s">
        <v>309</v>
      </c>
      <c r="J177" s="186" t="s">
        <v>310</v>
      </c>
      <c r="K177" s="187" t="s">
        <v>311</v>
      </c>
      <c r="L177" s="189" t="s">
        <v>312</v>
      </c>
      <c r="N177" s="316"/>
      <c r="O177" s="307"/>
      <c r="P177" s="275"/>
    </row>
    <row r="178" spans="1:16" ht="12.75" customHeight="1" x14ac:dyDescent="0.2">
      <c r="A178" s="178" t="s">
        <v>174</v>
      </c>
      <c r="B178" s="38">
        <v>133.04599999999999</v>
      </c>
      <c r="C178" s="38">
        <v>85.781999999999996</v>
      </c>
      <c r="D178" s="38">
        <v>48.148000000000003</v>
      </c>
      <c r="E178" s="38">
        <v>19.16</v>
      </c>
      <c r="F178" s="38"/>
      <c r="G178" s="190" t="s">
        <v>26</v>
      </c>
      <c r="H178" s="177">
        <f t="shared" ref="H178:H193" si="10">B178/SUM($B178:$E178)</f>
        <v>0.4649746973467162</v>
      </c>
      <c r="I178" s="177">
        <f t="shared" ref="I178:I193" si="11">C178/SUM($B178:$E178)</f>
        <v>0.29979450331310981</v>
      </c>
      <c r="J178" s="177">
        <f t="shared" ref="J178:J193" si="12">D178/SUM($B178:$E178)</f>
        <v>0.16826963402018622</v>
      </c>
      <c r="K178" s="177">
        <f t="shared" ref="K178:K193" si="13">E178/SUM($B178:$E178)</f>
        <v>6.6961165319987692E-2</v>
      </c>
      <c r="L178" s="179">
        <f t="shared" ref="L178:L193" si="14">SUM(H178:K178)</f>
        <v>1</v>
      </c>
      <c r="N178" s="316"/>
      <c r="O178" s="318"/>
      <c r="P178" s="275"/>
    </row>
    <row r="179" spans="1:16" ht="12.75" customHeight="1" x14ac:dyDescent="0.2">
      <c r="A179" s="178" t="s">
        <v>483</v>
      </c>
      <c r="B179" s="38">
        <v>134.58600000000001</v>
      </c>
      <c r="C179" s="38">
        <v>86.521000000000001</v>
      </c>
      <c r="D179" s="38">
        <v>46.472000000000001</v>
      </c>
      <c r="E179" s="38">
        <v>18.544</v>
      </c>
      <c r="F179" s="38"/>
      <c r="G179" s="190" t="s">
        <v>27</v>
      </c>
      <c r="H179" s="177">
        <f t="shared" si="10"/>
        <v>0.47037812409348434</v>
      </c>
      <c r="I179" s="177">
        <f t="shared" si="11"/>
        <v>0.30239092977495696</v>
      </c>
      <c r="J179" s="177">
        <f t="shared" si="12"/>
        <v>0.16241965867826075</v>
      </c>
      <c r="K179" s="177">
        <f t="shared" si="13"/>
        <v>6.4811287453298061E-2</v>
      </c>
      <c r="L179" s="179">
        <f t="shared" si="14"/>
        <v>1</v>
      </c>
      <c r="N179" s="89"/>
      <c r="O179" s="309"/>
      <c r="P179" s="52"/>
    </row>
    <row r="180" spans="1:16" ht="12.75" customHeight="1" x14ac:dyDescent="0.2">
      <c r="A180" s="178" t="s">
        <v>484</v>
      </c>
      <c r="B180" s="38">
        <v>133.863</v>
      </c>
      <c r="C180" s="38">
        <v>86.257000000000005</v>
      </c>
      <c r="D180" s="38">
        <v>43.189</v>
      </c>
      <c r="E180" s="38">
        <v>19.158999999999999</v>
      </c>
      <c r="F180" s="38"/>
      <c r="G180" s="190" t="s">
        <v>28</v>
      </c>
      <c r="H180" s="177">
        <f t="shared" si="10"/>
        <v>0.47390500870895108</v>
      </c>
      <c r="I180" s="177">
        <f t="shared" si="11"/>
        <v>0.30536910375688575</v>
      </c>
      <c r="J180" s="177">
        <f t="shared" si="12"/>
        <v>0.15289873543197813</v>
      </c>
      <c r="K180" s="177">
        <f t="shared" si="13"/>
        <v>6.7827152102185012E-2</v>
      </c>
      <c r="L180" s="179">
        <f t="shared" si="14"/>
        <v>1</v>
      </c>
      <c r="N180" s="145"/>
      <c r="O180" s="147"/>
      <c r="P180" s="278"/>
    </row>
    <row r="181" spans="1:16" ht="12.75" customHeight="1" x14ac:dyDescent="0.2">
      <c r="A181" s="178" t="s">
        <v>485</v>
      </c>
      <c r="B181" s="38">
        <v>133.71100000000001</v>
      </c>
      <c r="C181" s="38">
        <v>86.180999999999997</v>
      </c>
      <c r="D181" s="38">
        <v>40.247999999999998</v>
      </c>
      <c r="E181" s="38">
        <v>20.481000000000002</v>
      </c>
      <c r="F181" s="38"/>
      <c r="G181" s="190" t="s">
        <v>29</v>
      </c>
      <c r="H181" s="177">
        <f t="shared" si="10"/>
        <v>0.47648251556369631</v>
      </c>
      <c r="I181" s="177">
        <f t="shared" si="11"/>
        <v>0.30710816367983867</v>
      </c>
      <c r="J181" s="177">
        <f t="shared" si="12"/>
        <v>0.14342476151107722</v>
      </c>
      <c r="K181" s="177">
        <f t="shared" si="13"/>
        <v>7.2984559245387923E-2</v>
      </c>
      <c r="L181" s="179">
        <f t="shared" si="14"/>
        <v>1</v>
      </c>
      <c r="N181" s="45"/>
      <c r="O181" s="248"/>
      <c r="P181" s="21"/>
    </row>
    <row r="182" spans="1:16" ht="12.75" customHeight="1" x14ac:dyDescent="0.2">
      <c r="A182" s="178" t="s">
        <v>74</v>
      </c>
      <c r="B182" s="38">
        <v>131.65600000000001</v>
      </c>
      <c r="C182" s="38">
        <v>84.531000000000006</v>
      </c>
      <c r="D182" s="38">
        <v>38.323999999999998</v>
      </c>
      <c r="E182" s="38">
        <v>20.344000000000001</v>
      </c>
      <c r="F182" s="38"/>
      <c r="G182" s="190" t="s">
        <v>30</v>
      </c>
      <c r="H182" s="177">
        <f t="shared" si="10"/>
        <v>0.47900165541831147</v>
      </c>
      <c r="I182" s="177">
        <f t="shared" si="11"/>
        <v>0.3075476160157174</v>
      </c>
      <c r="J182" s="177">
        <f t="shared" si="12"/>
        <v>0.13943351949209581</v>
      </c>
      <c r="K182" s="177">
        <f t="shared" si="13"/>
        <v>7.4017209073875309E-2</v>
      </c>
      <c r="L182" s="179">
        <f t="shared" si="14"/>
        <v>1</v>
      </c>
      <c r="N182" s="45"/>
      <c r="O182" s="248"/>
      <c r="P182" s="322"/>
    </row>
    <row r="183" spans="1:16" ht="12.75" customHeight="1" x14ac:dyDescent="0.2">
      <c r="A183" s="438" t="s">
        <v>13</v>
      </c>
      <c r="B183" s="38">
        <v>125.175</v>
      </c>
      <c r="C183" s="38">
        <v>80.991</v>
      </c>
      <c r="D183" s="38">
        <v>36.139000000000003</v>
      </c>
      <c r="E183" s="38">
        <v>19.545000000000002</v>
      </c>
      <c r="F183" s="38"/>
      <c r="G183" s="190" t="s">
        <v>31</v>
      </c>
      <c r="H183" s="177">
        <f t="shared" si="10"/>
        <v>0.47804086308955501</v>
      </c>
      <c r="I183" s="177">
        <f t="shared" si="11"/>
        <v>0.3093030360893641</v>
      </c>
      <c r="J183" s="177">
        <f t="shared" si="12"/>
        <v>0.13801413022722933</v>
      </c>
      <c r="K183" s="177">
        <f t="shared" si="13"/>
        <v>7.4641970593851442E-2</v>
      </c>
      <c r="L183" s="179">
        <f t="shared" si="14"/>
        <v>0.99999999999999989</v>
      </c>
      <c r="N183" s="45"/>
      <c r="O183" s="48"/>
      <c r="P183" s="21"/>
    </row>
    <row r="184" spans="1:16" ht="12.75" customHeight="1" x14ac:dyDescent="0.2">
      <c r="A184" s="438" t="s">
        <v>477</v>
      </c>
      <c r="B184" s="38">
        <v>117.214</v>
      </c>
      <c r="C184" s="38">
        <v>78.070999999999998</v>
      </c>
      <c r="D184" s="38">
        <v>34.491999999999997</v>
      </c>
      <c r="E184" s="38">
        <v>16.617000000000001</v>
      </c>
      <c r="F184" s="38"/>
      <c r="G184" s="190" t="s">
        <v>32</v>
      </c>
      <c r="H184" s="177">
        <f t="shared" si="10"/>
        <v>0.47571775286735885</v>
      </c>
      <c r="I184" s="177">
        <f t="shared" si="11"/>
        <v>0.3168543065172042</v>
      </c>
      <c r="J184" s="177">
        <f t="shared" si="12"/>
        <v>0.13998717501237856</v>
      </c>
      <c r="K184" s="177">
        <f t="shared" si="13"/>
        <v>6.744076560305852E-2</v>
      </c>
      <c r="L184" s="179">
        <f t="shared" si="14"/>
        <v>1.0000000000000002</v>
      </c>
      <c r="N184" s="89"/>
      <c r="O184" s="309"/>
      <c r="P184" s="323"/>
    </row>
    <row r="185" spans="1:16" ht="12.75" customHeight="1" x14ac:dyDescent="0.2">
      <c r="A185" s="438" t="s">
        <v>478</v>
      </c>
      <c r="B185" s="38">
        <v>108.65900000000001</v>
      </c>
      <c r="C185" s="38">
        <v>75.034999999999997</v>
      </c>
      <c r="D185" s="38">
        <v>33.579000000000001</v>
      </c>
      <c r="E185" s="38">
        <v>13.997999999999999</v>
      </c>
      <c r="F185" s="38"/>
      <c r="G185" s="190" t="s">
        <v>33</v>
      </c>
      <c r="H185" s="177">
        <f t="shared" si="10"/>
        <v>0.46983409074202992</v>
      </c>
      <c r="I185" s="177">
        <f t="shared" si="11"/>
        <v>0.32444621245205835</v>
      </c>
      <c r="J185" s="177">
        <f t="shared" si="12"/>
        <v>0.14519330136506522</v>
      </c>
      <c r="K185" s="177">
        <f t="shared" si="13"/>
        <v>6.0526395440846446E-2</v>
      </c>
      <c r="L185" s="179">
        <f t="shared" si="14"/>
        <v>1</v>
      </c>
      <c r="N185" s="145"/>
      <c r="O185" s="147"/>
      <c r="P185" s="278"/>
    </row>
    <row r="186" spans="1:16" ht="12.75" customHeight="1" x14ac:dyDescent="0.2">
      <c r="A186" s="438" t="s">
        <v>479</v>
      </c>
      <c r="B186" s="38">
        <v>101.746</v>
      </c>
      <c r="C186" s="38">
        <v>73.326999999999998</v>
      </c>
      <c r="D186" s="38">
        <v>32.847000000000001</v>
      </c>
      <c r="E186" s="38">
        <v>11.972</v>
      </c>
      <c r="F186" s="38"/>
      <c r="G186" s="190" t="s">
        <v>34</v>
      </c>
      <c r="H186" s="177">
        <f t="shared" si="10"/>
        <v>0.46270896621978058</v>
      </c>
      <c r="I186" s="177">
        <f t="shared" si="11"/>
        <v>0.33346824804904224</v>
      </c>
      <c r="J186" s="177">
        <f t="shared" si="12"/>
        <v>0.14937787641205683</v>
      </c>
      <c r="K186" s="177">
        <f t="shared" si="13"/>
        <v>5.4444909319120292E-2</v>
      </c>
      <c r="L186" s="179">
        <f t="shared" si="14"/>
        <v>0.99999999999999989</v>
      </c>
      <c r="N186" s="45"/>
      <c r="O186" s="248"/>
      <c r="P186" s="21"/>
    </row>
    <row r="187" spans="1:16" ht="12.75" customHeight="1" x14ac:dyDescent="0.2">
      <c r="A187" s="438" t="s">
        <v>75</v>
      </c>
      <c r="B187" s="38">
        <v>98.507999999999996</v>
      </c>
      <c r="C187" s="38">
        <v>72.77</v>
      </c>
      <c r="D187" s="38">
        <v>32.481000000000002</v>
      </c>
      <c r="E187" s="38">
        <v>10.3</v>
      </c>
      <c r="F187" s="38"/>
      <c r="G187" s="190" t="s">
        <v>35</v>
      </c>
      <c r="H187" s="177">
        <f t="shared" si="10"/>
        <v>0.46019088195310637</v>
      </c>
      <c r="I187" s="177">
        <f t="shared" si="11"/>
        <v>0.33995300361115394</v>
      </c>
      <c r="J187" s="177">
        <f t="shared" si="12"/>
        <v>0.15173853937465839</v>
      </c>
      <c r="K187" s="177">
        <f t="shared" si="13"/>
        <v>4.8117575061081296E-2</v>
      </c>
      <c r="L187" s="179">
        <f t="shared" si="14"/>
        <v>1</v>
      </c>
      <c r="N187" s="45"/>
      <c r="O187" s="248"/>
      <c r="P187" s="322"/>
    </row>
    <row r="188" spans="1:16" ht="12.75" customHeight="1" x14ac:dyDescent="0.2">
      <c r="A188" s="438" t="s">
        <v>14</v>
      </c>
      <c r="B188" s="38">
        <v>95.935000000000002</v>
      </c>
      <c r="C188" s="38">
        <v>73.105000000000004</v>
      </c>
      <c r="D188" s="38">
        <v>31.798999999999999</v>
      </c>
      <c r="E188" s="38">
        <v>9.0419999999999998</v>
      </c>
      <c r="F188" s="38"/>
      <c r="G188" s="190" t="s">
        <v>36</v>
      </c>
      <c r="H188" s="177">
        <f t="shared" si="10"/>
        <v>0.45709235233298862</v>
      </c>
      <c r="I188" s="177">
        <f t="shared" si="11"/>
        <v>0.34831642692763992</v>
      </c>
      <c r="J188" s="177">
        <f t="shared" si="12"/>
        <v>0.1515096650006432</v>
      </c>
      <c r="K188" s="177">
        <f t="shared" si="13"/>
        <v>4.3081555738728128E-2</v>
      </c>
      <c r="L188" s="179">
        <f t="shared" si="14"/>
        <v>1</v>
      </c>
      <c r="N188" s="45"/>
      <c r="O188" s="48"/>
      <c r="P188" s="21"/>
    </row>
    <row r="189" spans="1:16" ht="12.75" customHeight="1" x14ac:dyDescent="0.2">
      <c r="A189" s="438" t="s">
        <v>61</v>
      </c>
      <c r="B189" s="38">
        <v>95.676000000000002</v>
      </c>
      <c r="C189" s="38">
        <v>73.808999999999997</v>
      </c>
      <c r="D189" s="38">
        <v>30.794</v>
      </c>
      <c r="E189" s="38">
        <v>8.2360000000000007</v>
      </c>
      <c r="F189" s="38"/>
      <c r="G189" s="190" t="s">
        <v>37</v>
      </c>
      <c r="H189" s="177">
        <f t="shared" si="10"/>
        <v>0.4588446874325588</v>
      </c>
      <c r="I189" s="177">
        <f t="shared" si="11"/>
        <v>0.3539745342061722</v>
      </c>
      <c r="J189" s="177">
        <f t="shared" si="12"/>
        <v>0.14768242092894995</v>
      </c>
      <c r="K189" s="177">
        <f t="shared" si="13"/>
        <v>3.9498357432319019E-2</v>
      </c>
      <c r="L189" s="179">
        <f t="shared" si="14"/>
        <v>0.99999999999999989</v>
      </c>
      <c r="N189" s="89"/>
      <c r="O189" s="309"/>
      <c r="P189" s="323"/>
    </row>
    <row r="190" spans="1:16" ht="12.75" customHeight="1" x14ac:dyDescent="0.2">
      <c r="A190" s="438" t="s">
        <v>15</v>
      </c>
      <c r="B190" s="38">
        <v>95.575999999999993</v>
      </c>
      <c r="C190" s="38">
        <v>74.087999999999994</v>
      </c>
      <c r="D190" s="38">
        <v>29.856000000000002</v>
      </c>
      <c r="E190" s="38">
        <v>7.3</v>
      </c>
      <c r="F190" s="38"/>
      <c r="G190" s="190" t="s">
        <v>38</v>
      </c>
      <c r="H190" s="177">
        <f t="shared" si="10"/>
        <v>0.4621216516777874</v>
      </c>
      <c r="I190" s="177">
        <f t="shared" si="11"/>
        <v>0.35822454308093993</v>
      </c>
      <c r="J190" s="177">
        <f t="shared" si="12"/>
        <v>0.14435741224252974</v>
      </c>
      <c r="K190" s="177">
        <f t="shared" si="13"/>
        <v>3.5296392998742869E-2</v>
      </c>
      <c r="L190" s="179">
        <f t="shared" si="14"/>
        <v>1</v>
      </c>
      <c r="N190" s="145"/>
      <c r="O190" s="147"/>
      <c r="P190" s="278"/>
    </row>
    <row r="191" spans="1:16" ht="12.75" customHeight="1" x14ac:dyDescent="0.2">
      <c r="A191" s="438" t="s">
        <v>16</v>
      </c>
      <c r="B191" s="38">
        <v>96.188999999999993</v>
      </c>
      <c r="C191" s="38">
        <v>74.510999999999996</v>
      </c>
      <c r="D191" s="38">
        <v>29.599</v>
      </c>
      <c r="E191" s="38">
        <v>6.7290000000000001</v>
      </c>
      <c r="F191" s="38"/>
      <c r="G191" s="190" t="s">
        <v>39</v>
      </c>
      <c r="H191" s="177">
        <f t="shared" si="10"/>
        <v>0.46461831249879243</v>
      </c>
      <c r="I191" s="177">
        <f t="shared" si="11"/>
        <v>0.35990783855323916</v>
      </c>
      <c r="J191" s="177">
        <f t="shared" si="12"/>
        <v>0.14297099909191027</v>
      </c>
      <c r="K191" s="177">
        <f t="shared" si="13"/>
        <v>3.2502849856058121E-2</v>
      </c>
      <c r="L191" s="179">
        <f t="shared" si="14"/>
        <v>1</v>
      </c>
      <c r="N191" s="45"/>
      <c r="O191" s="248"/>
      <c r="P191" s="21"/>
    </row>
    <row r="192" spans="1:16" ht="12.75" customHeight="1" x14ac:dyDescent="0.2">
      <c r="A192" s="438" t="s">
        <v>17</v>
      </c>
      <c r="B192" s="38">
        <v>97.262</v>
      </c>
      <c r="C192" s="38">
        <v>74.754000000000005</v>
      </c>
      <c r="D192" s="38">
        <v>30.59</v>
      </c>
      <c r="E192" s="38">
        <v>5.9089999999999998</v>
      </c>
      <c r="F192" s="38"/>
      <c r="G192" s="190" t="s">
        <v>40</v>
      </c>
      <c r="H192" s="177">
        <f t="shared" si="10"/>
        <v>0.46645085485456678</v>
      </c>
      <c r="I192" s="177">
        <f t="shared" si="11"/>
        <v>0.35850658226026905</v>
      </c>
      <c r="J192" s="177">
        <f t="shared" si="12"/>
        <v>0.14670407404743063</v>
      </c>
      <c r="K192" s="177">
        <f t="shared" si="13"/>
        <v>2.8338488837733492E-2</v>
      </c>
      <c r="L192" s="179">
        <f t="shared" si="14"/>
        <v>0.99999999999999989</v>
      </c>
      <c r="N192" s="45"/>
      <c r="O192" s="248"/>
      <c r="P192" s="322"/>
    </row>
    <row r="193" spans="1:16" ht="12.75" customHeight="1" x14ac:dyDescent="0.2">
      <c r="A193" s="178" t="s">
        <v>18</v>
      </c>
      <c r="B193" s="38">
        <v>100.64400000000001</v>
      </c>
      <c r="C193" s="38">
        <v>75.194999999999993</v>
      </c>
      <c r="D193" s="38">
        <v>31.472000000000001</v>
      </c>
      <c r="E193" s="38">
        <v>5.9359999999999999</v>
      </c>
      <c r="F193" s="38"/>
      <c r="G193" s="190" t="s">
        <v>41</v>
      </c>
      <c r="H193" s="177">
        <f t="shared" si="10"/>
        <v>0.47195974620979425</v>
      </c>
      <c r="I193" s="177">
        <f t="shared" si="11"/>
        <v>0.35261926310803898</v>
      </c>
      <c r="J193" s="177">
        <f t="shared" si="12"/>
        <v>0.14758472569367917</v>
      </c>
      <c r="K193" s="177">
        <f t="shared" si="13"/>
        <v>2.7836264988487527E-2</v>
      </c>
      <c r="L193" s="179">
        <f t="shared" si="14"/>
        <v>1</v>
      </c>
      <c r="N193" s="45"/>
      <c r="O193" s="48"/>
      <c r="P193" s="21"/>
    </row>
    <row r="194" spans="1:16" ht="12.75" customHeight="1" x14ac:dyDescent="0.2">
      <c r="A194" s="178" t="s">
        <v>994</v>
      </c>
      <c r="B194" s="38">
        <v>105.44799999999999</v>
      </c>
      <c r="C194" s="38">
        <v>75.769000000000005</v>
      </c>
      <c r="D194" s="38">
        <v>31.847000000000001</v>
      </c>
      <c r="E194" s="38">
        <v>6.5650000000000004</v>
      </c>
      <c r="F194" s="85"/>
      <c r="G194" s="190" t="s">
        <v>995</v>
      </c>
      <c r="H194" s="177">
        <v>0.48011874570298091</v>
      </c>
      <c r="I194" s="177">
        <v>0.3449863178359871</v>
      </c>
      <c r="J194" s="177">
        <v>0.1450036197405625</v>
      </c>
      <c r="K194" s="177">
        <v>2.9891316720469522E-2</v>
      </c>
      <c r="L194" s="179">
        <v>1</v>
      </c>
      <c r="N194" s="89"/>
      <c r="O194" s="309"/>
      <c r="P194" s="323"/>
    </row>
    <row r="195" spans="1:16" x14ac:dyDescent="0.2">
      <c r="N195" s="89"/>
      <c r="O195" s="309"/>
      <c r="P195" s="323"/>
    </row>
    <row r="196" spans="1:16" ht="22.5" x14ac:dyDescent="0.2">
      <c r="A196" s="168" t="s">
        <v>306</v>
      </c>
      <c r="C196" s="198"/>
      <c r="D196" s="35"/>
      <c r="E196" s="199" t="s">
        <v>313</v>
      </c>
      <c r="F196" s="35"/>
      <c r="G196" s="35"/>
      <c r="H196" s="35"/>
      <c r="I196" s="35"/>
      <c r="J196" s="35"/>
      <c r="N196" s="316"/>
      <c r="O196" s="307"/>
      <c r="P196" s="275"/>
    </row>
    <row r="197" spans="1:16" ht="47.25" customHeight="1" x14ac:dyDescent="0.2">
      <c r="A197" s="36"/>
      <c r="B197" s="176" t="s">
        <v>916</v>
      </c>
      <c r="C197" s="175" t="s">
        <v>917</v>
      </c>
      <c r="D197" s="175" t="s">
        <v>499</v>
      </c>
      <c r="E197" s="176" t="s">
        <v>307</v>
      </c>
      <c r="F197" s="35"/>
      <c r="G197" s="197"/>
      <c r="H197" s="187" t="s">
        <v>308</v>
      </c>
      <c r="I197" s="186" t="s">
        <v>309</v>
      </c>
      <c r="J197" s="186" t="s">
        <v>310</v>
      </c>
      <c r="K197" s="187" t="s">
        <v>311</v>
      </c>
      <c r="L197" s="189" t="s">
        <v>312</v>
      </c>
      <c r="N197" s="316"/>
      <c r="O197" s="318"/>
      <c r="P197" s="275"/>
    </row>
    <row r="198" spans="1:16" x14ac:dyDescent="0.2">
      <c r="A198" s="178" t="s">
        <v>174</v>
      </c>
      <c r="B198" s="38">
        <v>115.715</v>
      </c>
      <c r="C198" s="38">
        <v>58.823</v>
      </c>
      <c r="D198" s="38">
        <v>88.454999999999998</v>
      </c>
      <c r="E198" s="38">
        <v>26.094999999999999</v>
      </c>
      <c r="F198" s="38"/>
      <c r="G198" s="190" t="s">
        <v>26</v>
      </c>
      <c r="H198" s="177">
        <f t="shared" ref="H198:H213" si="15">B198/SUM($B198:$E198)</f>
        <v>0.40027604051361532</v>
      </c>
      <c r="I198" s="177">
        <f t="shared" ref="I198:I213" si="16">C198/SUM($B198:$E198)</f>
        <v>0.20347783373920747</v>
      </c>
      <c r="J198" s="177">
        <f t="shared" ref="J198:J213" si="17">D198/SUM($B198:$E198)</f>
        <v>0.30597949413327435</v>
      </c>
      <c r="K198" s="177">
        <f t="shared" ref="K198:K213" si="18">E198/SUM($B198:$E198)</f>
        <v>9.0266631613903039E-2</v>
      </c>
      <c r="L198" s="179">
        <f t="shared" ref="L198:L213" si="19">SUM(H198:K198)</f>
        <v>1.0000000000000002</v>
      </c>
      <c r="N198" s="89"/>
      <c r="O198" s="309"/>
      <c r="P198" s="52"/>
    </row>
    <row r="199" spans="1:16" x14ac:dyDescent="0.2">
      <c r="A199" s="178" t="s">
        <v>483</v>
      </c>
      <c r="B199" s="38">
        <v>119.57</v>
      </c>
      <c r="C199" s="38">
        <v>59.832999999999998</v>
      </c>
      <c r="D199" s="38">
        <v>84.375</v>
      </c>
      <c r="E199" s="38">
        <v>24.696000000000002</v>
      </c>
      <c r="F199" s="38"/>
      <c r="G199" s="190" t="s">
        <v>27</v>
      </c>
      <c r="H199" s="177">
        <f t="shared" si="15"/>
        <v>0.41449142730367372</v>
      </c>
      <c r="I199" s="177">
        <f t="shared" si="16"/>
        <v>0.2074121064636674</v>
      </c>
      <c r="J199" s="177">
        <f t="shared" si="17"/>
        <v>0.29248736454585156</v>
      </c>
      <c r="K199" s="177">
        <f t="shared" si="18"/>
        <v>8.5609101686807118E-2</v>
      </c>
      <c r="L199" s="179">
        <f t="shared" si="19"/>
        <v>0.99999999999999978</v>
      </c>
      <c r="N199" s="145"/>
      <c r="O199" s="147"/>
      <c r="P199" s="278"/>
    </row>
    <row r="200" spans="1:16" x14ac:dyDescent="0.2">
      <c r="A200" s="178" t="s">
        <v>484</v>
      </c>
      <c r="B200" s="38">
        <v>120.242</v>
      </c>
      <c r="C200" s="38">
        <v>60.113</v>
      </c>
      <c r="D200" s="38">
        <v>80.361000000000004</v>
      </c>
      <c r="E200" s="38">
        <v>24.334</v>
      </c>
      <c r="F200" s="38"/>
      <c r="G200" s="190" t="s">
        <v>28</v>
      </c>
      <c r="H200" s="177">
        <f t="shared" si="15"/>
        <v>0.42182774951762847</v>
      </c>
      <c r="I200" s="177">
        <f t="shared" si="16"/>
        <v>0.21088580950710401</v>
      </c>
      <c r="J200" s="177">
        <f t="shared" si="17"/>
        <v>0.28191896158568674</v>
      </c>
      <c r="K200" s="177">
        <f t="shared" si="18"/>
        <v>8.5367479389580767E-2</v>
      </c>
      <c r="L200" s="179">
        <f t="shared" si="19"/>
        <v>1</v>
      </c>
      <c r="N200" s="45"/>
      <c r="O200" s="248"/>
      <c r="P200" s="21"/>
    </row>
    <row r="201" spans="1:16" x14ac:dyDescent="0.2">
      <c r="A201" s="178" t="s">
        <v>485</v>
      </c>
      <c r="B201" s="38">
        <v>121.339</v>
      </c>
      <c r="C201" s="38">
        <v>59.84</v>
      </c>
      <c r="D201" s="38">
        <v>76.153000000000006</v>
      </c>
      <c r="E201" s="38">
        <v>24.577999999999999</v>
      </c>
      <c r="F201" s="38"/>
      <c r="G201" s="190" t="s">
        <v>29</v>
      </c>
      <c r="H201" s="177">
        <f t="shared" si="15"/>
        <v>0.43041750913412086</v>
      </c>
      <c r="I201" s="177">
        <f t="shared" si="16"/>
        <v>0.21226632613245366</v>
      </c>
      <c r="J201" s="177">
        <f t="shared" si="17"/>
        <v>0.27013231173069424</v>
      </c>
      <c r="K201" s="177">
        <f t="shared" si="18"/>
        <v>8.7183853002731376E-2</v>
      </c>
      <c r="L201" s="179">
        <f t="shared" si="19"/>
        <v>1</v>
      </c>
      <c r="N201" s="45"/>
      <c r="O201" s="248"/>
      <c r="P201" s="322"/>
    </row>
    <row r="202" spans="1:16" x14ac:dyDescent="0.2">
      <c r="A202" s="178" t="s">
        <v>74</v>
      </c>
      <c r="B202" s="38">
        <v>120.70699999999999</v>
      </c>
      <c r="C202" s="38">
        <v>59.32</v>
      </c>
      <c r="D202" s="38">
        <v>75.284999999999997</v>
      </c>
      <c r="E202" s="38">
        <v>24.175999999999998</v>
      </c>
      <c r="F202" s="38"/>
      <c r="G202" s="190" t="s">
        <v>30</v>
      </c>
      <c r="H202" s="177">
        <f t="shared" si="15"/>
        <v>0.43188616326997936</v>
      </c>
      <c r="I202" s="177">
        <f t="shared" si="16"/>
        <v>0.21224524845431647</v>
      </c>
      <c r="J202" s="177">
        <f t="shared" si="17"/>
        <v>0.2693675578200137</v>
      </c>
      <c r="K202" s="177">
        <f t="shared" si="18"/>
        <v>8.6501030455690395E-2</v>
      </c>
      <c r="L202" s="179">
        <f t="shared" si="19"/>
        <v>0.99999999999999978</v>
      </c>
      <c r="N202" s="45"/>
      <c r="O202" s="48"/>
      <c r="P202" s="21"/>
    </row>
    <row r="203" spans="1:16" x14ac:dyDescent="0.2">
      <c r="A203" s="438" t="s">
        <v>13</v>
      </c>
      <c r="B203" s="38">
        <v>114.834</v>
      </c>
      <c r="C203" s="38">
        <v>58.075000000000003</v>
      </c>
      <c r="D203" s="38">
        <v>72.39</v>
      </c>
      <c r="E203" s="38">
        <v>23.661999999999999</v>
      </c>
      <c r="F203" s="38"/>
      <c r="G203" s="190" t="s">
        <v>31</v>
      </c>
      <c r="H203" s="177">
        <f t="shared" si="15"/>
        <v>0.42695409371618942</v>
      </c>
      <c r="I203" s="177">
        <f t="shared" si="16"/>
        <v>0.21592349820234166</v>
      </c>
      <c r="J203" s="177">
        <f t="shared" si="17"/>
        <v>0.26914682797877765</v>
      </c>
      <c r="K203" s="177">
        <f t="shared" si="18"/>
        <v>8.7975580102691478E-2</v>
      </c>
      <c r="L203" s="179">
        <f t="shared" si="19"/>
        <v>1.0000000000000002</v>
      </c>
      <c r="N203" s="89"/>
      <c r="O203" s="309"/>
      <c r="P203" s="323"/>
    </row>
    <row r="204" spans="1:16" x14ac:dyDescent="0.2">
      <c r="A204" s="438" t="s">
        <v>477</v>
      </c>
      <c r="B204" s="38">
        <v>106.821</v>
      </c>
      <c r="C204" s="38">
        <v>56.893999999999998</v>
      </c>
      <c r="D204" s="38">
        <v>69.192999999999998</v>
      </c>
      <c r="E204" s="38">
        <v>19.864999999999998</v>
      </c>
      <c r="F204" s="38"/>
      <c r="G204" s="190" t="s">
        <v>32</v>
      </c>
      <c r="H204" s="177">
        <f t="shared" si="15"/>
        <v>0.42259655896792769</v>
      </c>
      <c r="I204" s="177">
        <f t="shared" si="16"/>
        <v>0.22507941908352549</v>
      </c>
      <c r="J204" s="177">
        <f t="shared" si="17"/>
        <v>0.27373572335652935</v>
      </c>
      <c r="K204" s="177">
        <f t="shared" si="18"/>
        <v>7.8588298592017325E-2</v>
      </c>
      <c r="L204" s="179">
        <f t="shared" si="19"/>
        <v>0.99999999999999989</v>
      </c>
      <c r="N204" s="145"/>
      <c r="O204" s="147"/>
      <c r="P204" s="278"/>
    </row>
    <row r="205" spans="1:16" x14ac:dyDescent="0.2">
      <c r="A205" s="438" t="s">
        <v>478</v>
      </c>
      <c r="B205" s="38">
        <v>98.393000000000001</v>
      </c>
      <c r="C205" s="38">
        <v>55.978000000000002</v>
      </c>
      <c r="D205" s="38">
        <v>66.978999999999999</v>
      </c>
      <c r="E205" s="38">
        <v>16.167999999999999</v>
      </c>
      <c r="F205" s="38"/>
      <c r="G205" s="190" t="s">
        <v>33</v>
      </c>
      <c r="H205" s="177">
        <f t="shared" si="15"/>
        <v>0.414254919627144</v>
      </c>
      <c r="I205" s="177">
        <f t="shared" si="16"/>
        <v>0.23567898011940144</v>
      </c>
      <c r="J205" s="177">
        <f t="shared" si="17"/>
        <v>0.28199546981702434</v>
      </c>
      <c r="K205" s="177">
        <f t="shared" si="18"/>
        <v>6.8070630436430066E-2</v>
      </c>
      <c r="L205" s="179">
        <f t="shared" si="19"/>
        <v>0.99999999999999978</v>
      </c>
      <c r="N205" s="45"/>
      <c r="O205" s="248"/>
      <c r="P205" s="21"/>
    </row>
    <row r="206" spans="1:16" x14ac:dyDescent="0.2">
      <c r="A206" s="438" t="s">
        <v>479</v>
      </c>
      <c r="B206" s="38">
        <v>92.58</v>
      </c>
      <c r="C206" s="38">
        <v>55.2</v>
      </c>
      <c r="D206" s="38">
        <v>64.644000000000005</v>
      </c>
      <c r="E206" s="38">
        <v>14.510999999999999</v>
      </c>
      <c r="F206" s="38"/>
      <c r="G206" s="190" t="s">
        <v>34</v>
      </c>
      <c r="H206" s="177">
        <f t="shared" si="15"/>
        <v>0.40795822592372266</v>
      </c>
      <c r="I206" s="177">
        <f t="shared" si="16"/>
        <v>0.24324145680481196</v>
      </c>
      <c r="J206" s="177">
        <f t="shared" si="17"/>
        <v>0.28485689734946135</v>
      </c>
      <c r="K206" s="177">
        <f t="shared" si="18"/>
        <v>6.3943419922004099E-2</v>
      </c>
      <c r="L206" s="179">
        <f t="shared" si="19"/>
        <v>1.0000000000000002</v>
      </c>
      <c r="N206" s="45"/>
      <c r="O206" s="248"/>
      <c r="P206" s="322"/>
    </row>
    <row r="207" spans="1:16" x14ac:dyDescent="0.2">
      <c r="A207" s="438" t="s">
        <v>75</v>
      </c>
      <c r="B207" s="38">
        <v>89.811000000000007</v>
      </c>
      <c r="C207" s="38">
        <v>54.896000000000001</v>
      </c>
      <c r="D207" s="38">
        <v>62.277999999999999</v>
      </c>
      <c r="E207" s="38">
        <v>12.458</v>
      </c>
      <c r="F207" s="38"/>
      <c r="G207" s="190" t="s">
        <v>35</v>
      </c>
      <c r="H207" s="177">
        <f t="shared" si="15"/>
        <v>0.4092680103717139</v>
      </c>
      <c r="I207" s="177">
        <f t="shared" si="16"/>
        <v>0.25016063396872995</v>
      </c>
      <c r="J207" s="177">
        <f t="shared" si="17"/>
        <v>0.28380034906558882</v>
      </c>
      <c r="K207" s="177">
        <f t="shared" si="18"/>
        <v>5.6771006593967457E-2</v>
      </c>
      <c r="L207" s="179">
        <f t="shared" si="19"/>
        <v>1</v>
      </c>
      <c r="N207" s="45"/>
      <c r="O207" s="48"/>
      <c r="P207" s="21"/>
    </row>
    <row r="208" spans="1:16" x14ac:dyDescent="0.2">
      <c r="A208" s="438" t="s">
        <v>14</v>
      </c>
      <c r="B208" s="38">
        <v>88.647999999999996</v>
      </c>
      <c r="C208" s="38">
        <v>54.94</v>
      </c>
      <c r="D208" s="38">
        <v>60.042000000000002</v>
      </c>
      <c r="E208" s="38">
        <v>11.395</v>
      </c>
      <c r="F208" s="38"/>
      <c r="G208" s="190" t="s">
        <v>36</v>
      </c>
      <c r="H208" s="177">
        <f t="shared" si="15"/>
        <v>0.41226834089059411</v>
      </c>
      <c r="I208" s="177">
        <f t="shared" si="16"/>
        <v>0.255505173816998</v>
      </c>
      <c r="J208" s="177">
        <f t="shared" si="17"/>
        <v>0.27923264736658526</v>
      </c>
      <c r="K208" s="177">
        <f t="shared" si="18"/>
        <v>5.2993837925822573E-2</v>
      </c>
      <c r="L208" s="179">
        <f t="shared" si="19"/>
        <v>0.99999999999999989</v>
      </c>
      <c r="N208" s="89"/>
      <c r="O208" s="309"/>
      <c r="P208" s="323"/>
    </row>
    <row r="209" spans="1:16" x14ac:dyDescent="0.2">
      <c r="A209" s="438" t="s">
        <v>61</v>
      </c>
      <c r="B209" s="38">
        <v>89.33</v>
      </c>
      <c r="C209" s="38">
        <v>55.185000000000002</v>
      </c>
      <c r="D209" s="38">
        <v>58.673000000000002</v>
      </c>
      <c r="E209" s="38">
        <v>10.742000000000001</v>
      </c>
      <c r="F209" s="38"/>
      <c r="G209" s="190" t="s">
        <v>37</v>
      </c>
      <c r="H209" s="177">
        <f t="shared" si="15"/>
        <v>0.41756649371289678</v>
      </c>
      <c r="I209" s="177">
        <f t="shared" si="16"/>
        <v>0.25795821062964525</v>
      </c>
      <c r="J209" s="177">
        <f t="shared" si="17"/>
        <v>0.2742626092647128</v>
      </c>
      <c r="K209" s="177">
        <f t="shared" si="18"/>
        <v>5.0212686392745301E-2</v>
      </c>
      <c r="L209" s="179">
        <f t="shared" si="19"/>
        <v>1.0000000000000002</v>
      </c>
      <c r="N209" s="145"/>
      <c r="O209" s="147"/>
      <c r="P209" s="278"/>
    </row>
    <row r="210" spans="1:16" x14ac:dyDescent="0.2">
      <c r="A210" s="438" t="s">
        <v>15</v>
      </c>
      <c r="B210" s="38">
        <v>89.87</v>
      </c>
      <c r="C210" s="38">
        <v>55.466000000000001</v>
      </c>
      <c r="D210" s="38">
        <v>57.581000000000003</v>
      </c>
      <c r="E210" s="38">
        <v>9.1859999999999999</v>
      </c>
      <c r="F210" s="38"/>
      <c r="G210" s="190" t="s">
        <v>38</v>
      </c>
      <c r="H210" s="177">
        <f t="shared" si="15"/>
        <v>0.42370923560722851</v>
      </c>
      <c r="I210" s="177">
        <f t="shared" si="16"/>
        <v>0.26150502350273214</v>
      </c>
      <c r="J210" s="177">
        <f t="shared" si="17"/>
        <v>0.27147659391899215</v>
      </c>
      <c r="K210" s="177">
        <f t="shared" si="18"/>
        <v>4.3309146971047076E-2</v>
      </c>
      <c r="L210" s="179">
        <f t="shared" si="19"/>
        <v>0.99999999999999978</v>
      </c>
      <c r="N210" s="45"/>
      <c r="O210" s="248"/>
      <c r="P210" s="21"/>
    </row>
    <row r="211" spans="1:16" x14ac:dyDescent="0.2">
      <c r="A211" s="438" t="s">
        <v>16</v>
      </c>
      <c r="B211" s="38">
        <v>90.376000000000005</v>
      </c>
      <c r="C211" s="38">
        <v>55.622</v>
      </c>
      <c r="D211" s="38">
        <v>56.991</v>
      </c>
      <c r="E211" s="38">
        <v>8.0739999999999998</v>
      </c>
      <c r="F211" s="38"/>
      <c r="G211" s="190" t="s">
        <v>39</v>
      </c>
      <c r="H211" s="177">
        <f t="shared" si="15"/>
        <v>0.42819442536114816</v>
      </c>
      <c r="I211" s="177">
        <f t="shared" si="16"/>
        <v>0.26353268929182283</v>
      </c>
      <c r="J211" s="177">
        <f t="shared" si="17"/>
        <v>0.27001890430819236</v>
      </c>
      <c r="K211" s="177">
        <f t="shared" si="18"/>
        <v>3.8253981038836746E-2</v>
      </c>
      <c r="L211" s="179">
        <f t="shared" si="19"/>
        <v>1</v>
      </c>
      <c r="N211" s="45"/>
      <c r="O211" s="248"/>
      <c r="P211" s="322"/>
    </row>
    <row r="212" spans="1:16" x14ac:dyDescent="0.2">
      <c r="A212" s="438" t="s">
        <v>17</v>
      </c>
      <c r="B212" s="38">
        <v>90.828999999999994</v>
      </c>
      <c r="C212" s="38">
        <v>55.970999999999997</v>
      </c>
      <c r="D212" s="38">
        <v>58.192999999999998</v>
      </c>
      <c r="E212" s="38">
        <v>7.6109999999999998</v>
      </c>
      <c r="F212" s="38"/>
      <c r="G212" s="190" t="s">
        <v>40</v>
      </c>
      <c r="H212" s="177">
        <f t="shared" si="15"/>
        <v>0.4272215010065662</v>
      </c>
      <c r="I212" s="177">
        <f t="shared" si="16"/>
        <v>0.26326409663035505</v>
      </c>
      <c r="J212" s="177">
        <f t="shared" si="17"/>
        <v>0.27371545220221632</v>
      </c>
      <c r="K212" s="177">
        <f t="shared" si="18"/>
        <v>3.5798950160862451E-2</v>
      </c>
      <c r="L212" s="179">
        <f t="shared" si="19"/>
        <v>1</v>
      </c>
      <c r="N212" s="45"/>
      <c r="O212" s="48"/>
      <c r="P212" s="21"/>
    </row>
    <row r="213" spans="1:16" x14ac:dyDescent="0.2">
      <c r="A213" s="178" t="s">
        <v>18</v>
      </c>
      <c r="B213" s="38">
        <v>93.563999999999993</v>
      </c>
      <c r="C213" s="38">
        <v>56.603999999999999</v>
      </c>
      <c r="D213" s="38">
        <v>59.168999999999997</v>
      </c>
      <c r="E213" s="38">
        <v>7.6020000000000003</v>
      </c>
      <c r="F213" s="38"/>
      <c r="G213" s="190" t="s">
        <v>41</v>
      </c>
      <c r="H213" s="177">
        <f t="shared" si="15"/>
        <v>0.43129174560590761</v>
      </c>
      <c r="I213" s="177">
        <f t="shared" si="16"/>
        <v>0.26092127280018806</v>
      </c>
      <c r="J213" s="177">
        <f t="shared" si="17"/>
        <v>0.27274487298272787</v>
      </c>
      <c r="K213" s="177">
        <f t="shared" si="18"/>
        <v>3.5042108611176417E-2</v>
      </c>
      <c r="L213" s="179">
        <f t="shared" si="19"/>
        <v>1</v>
      </c>
      <c r="N213" s="89"/>
      <c r="O213" s="309"/>
      <c r="P213" s="323"/>
    </row>
    <row r="214" spans="1:16" x14ac:dyDescent="0.2">
      <c r="A214" s="178" t="s">
        <v>994</v>
      </c>
      <c r="B214" s="38">
        <v>98.513999999999996</v>
      </c>
      <c r="C214" s="38">
        <v>57.552</v>
      </c>
      <c r="D214" s="38">
        <v>59.408999999999999</v>
      </c>
      <c r="E214" s="38">
        <v>8.3870000000000005</v>
      </c>
      <c r="F214" s="38"/>
      <c r="G214" s="190" t="s">
        <v>995</v>
      </c>
      <c r="H214" s="177">
        <v>0.44006575479536497</v>
      </c>
      <c r="I214" s="177">
        <v>0.25708695535642495</v>
      </c>
      <c r="J214" s="177">
        <v>0.26538224441843639</v>
      </c>
      <c r="K214" s="177">
        <v>3.7465045429773705E-2</v>
      </c>
      <c r="L214" s="177">
        <v>1</v>
      </c>
      <c r="N214" s="89"/>
      <c r="O214" s="309"/>
      <c r="P214" s="323"/>
    </row>
    <row r="215" spans="1:16" x14ac:dyDescent="0.2">
      <c r="N215" s="89"/>
      <c r="O215" s="309"/>
      <c r="P215" s="323"/>
    </row>
    <row r="216" spans="1:16" x14ac:dyDescent="0.2">
      <c r="A216" s="172"/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89"/>
      <c r="O216" s="309"/>
      <c r="P216" s="323"/>
    </row>
    <row r="217" spans="1:16" x14ac:dyDescent="0.2">
      <c r="A217" s="32" t="s">
        <v>270</v>
      </c>
      <c r="N217" s="145"/>
      <c r="O217" s="147"/>
      <c r="P217" s="278"/>
    </row>
    <row r="218" spans="1:16" x14ac:dyDescent="0.2">
      <c r="A218" s="200" t="s">
        <v>314</v>
      </c>
      <c r="N218" s="45"/>
      <c r="O218" s="248"/>
      <c r="P218" s="21"/>
    </row>
    <row r="219" spans="1:16" ht="22.5" x14ac:dyDescent="0.2">
      <c r="A219" s="159" t="s">
        <v>305</v>
      </c>
      <c r="C219" s="198"/>
      <c r="D219" s="35"/>
      <c r="E219" s="199" t="s">
        <v>313</v>
      </c>
      <c r="F219" s="35"/>
      <c r="G219" s="35"/>
      <c r="H219" s="35"/>
      <c r="I219" s="35"/>
      <c r="J219" s="35"/>
      <c r="N219" s="45"/>
      <c r="O219" s="248"/>
      <c r="P219" s="322"/>
    </row>
    <row r="220" spans="1:16" ht="47.25" customHeight="1" x14ac:dyDescent="0.2">
      <c r="A220" s="36"/>
      <c r="B220" s="176" t="s">
        <v>916</v>
      </c>
      <c r="C220" s="175" t="s">
        <v>917</v>
      </c>
      <c r="D220" s="175" t="s">
        <v>499</v>
      </c>
      <c r="E220" s="176" t="s">
        <v>307</v>
      </c>
      <c r="F220" s="35"/>
      <c r="G220" s="197"/>
      <c r="H220" s="187" t="s">
        <v>308</v>
      </c>
      <c r="I220" s="186" t="s">
        <v>309</v>
      </c>
      <c r="J220" s="186" t="s">
        <v>310</v>
      </c>
      <c r="K220" s="187" t="s">
        <v>311</v>
      </c>
      <c r="L220" s="189" t="s">
        <v>312</v>
      </c>
      <c r="N220" s="45"/>
      <c r="O220" s="48"/>
      <c r="P220" s="21"/>
    </row>
    <row r="221" spans="1:16" x14ac:dyDescent="0.2">
      <c r="A221" s="178" t="s">
        <v>174</v>
      </c>
      <c r="B221" s="38">
        <v>29.942</v>
      </c>
      <c r="C221" s="38">
        <v>14.978999999999999</v>
      </c>
      <c r="D221" s="38">
        <v>13.808999999999999</v>
      </c>
      <c r="E221" s="38">
        <v>6.1920000000000002</v>
      </c>
      <c r="F221" s="38"/>
      <c r="G221" s="190" t="s">
        <v>26</v>
      </c>
      <c r="H221" s="177">
        <f t="shared" ref="H221:H236" si="20">B221/SUM($B221:$E221)</f>
        <v>0.46119959335818367</v>
      </c>
      <c r="I221" s="177">
        <f t="shared" ref="I221:I236" si="21">C221/SUM($B221:$E221)</f>
        <v>0.23072302147192014</v>
      </c>
      <c r="J221" s="177">
        <f t="shared" ref="J221:J236" si="22">D221/SUM($B221:$E221)</f>
        <v>0.21270139552077877</v>
      </c>
      <c r="K221" s="177">
        <f t="shared" ref="K221:K236" si="23">E221/SUM($B221:$E221)</f>
        <v>9.5375989649117407E-2</v>
      </c>
      <c r="L221" s="179">
        <f t="shared" ref="L221:L236" si="24">SUM(H221:K221)</f>
        <v>1</v>
      </c>
    </row>
    <row r="222" spans="1:16" x14ac:dyDescent="0.2">
      <c r="A222" s="178" t="s">
        <v>483</v>
      </c>
      <c r="B222" s="38">
        <v>29.859000000000002</v>
      </c>
      <c r="C222" s="38">
        <v>14.926</v>
      </c>
      <c r="D222" s="38">
        <v>13.047000000000001</v>
      </c>
      <c r="E222" s="38">
        <v>6.2939999999999996</v>
      </c>
      <c r="F222" s="38"/>
      <c r="G222" s="190" t="s">
        <v>27</v>
      </c>
      <c r="H222" s="177">
        <f t="shared" si="20"/>
        <v>0.46563016561145243</v>
      </c>
      <c r="I222" s="177">
        <f t="shared" si="21"/>
        <v>0.23276050276019086</v>
      </c>
      <c r="J222" s="177">
        <f t="shared" si="22"/>
        <v>0.2034588154570689</v>
      </c>
      <c r="K222" s="177">
        <f t="shared" si="23"/>
        <v>9.8150516171287769E-2</v>
      </c>
      <c r="L222" s="179">
        <f t="shared" si="24"/>
        <v>1</v>
      </c>
    </row>
    <row r="223" spans="1:16" x14ac:dyDescent="0.2">
      <c r="A223" s="178" t="s">
        <v>484</v>
      </c>
      <c r="B223" s="38">
        <v>29.312000000000001</v>
      </c>
      <c r="C223" s="38">
        <v>14.991</v>
      </c>
      <c r="D223" s="38">
        <v>11.989000000000001</v>
      </c>
      <c r="E223" s="38">
        <v>5.4829999999999997</v>
      </c>
      <c r="F223" s="38"/>
      <c r="G223" s="190" t="s">
        <v>28</v>
      </c>
      <c r="H223" s="177">
        <f t="shared" si="20"/>
        <v>0.47449615540267104</v>
      </c>
      <c r="I223" s="177">
        <f t="shared" si="21"/>
        <v>0.24267098340752732</v>
      </c>
      <c r="J223" s="177">
        <f t="shared" si="22"/>
        <v>0.19407527316875761</v>
      </c>
      <c r="K223" s="177">
        <f t="shared" si="23"/>
        <v>8.8757588021044109E-2</v>
      </c>
      <c r="L223" s="179">
        <f t="shared" si="24"/>
        <v>1</v>
      </c>
    </row>
    <row r="224" spans="1:16" x14ac:dyDescent="0.2">
      <c r="A224" s="178" t="s">
        <v>485</v>
      </c>
      <c r="B224" s="38">
        <v>29.277999999999999</v>
      </c>
      <c r="C224" s="38">
        <v>15</v>
      </c>
      <c r="D224" s="38">
        <v>11.262</v>
      </c>
      <c r="E224" s="38">
        <v>5.8330000000000002</v>
      </c>
      <c r="F224" s="38"/>
      <c r="G224" s="190" t="s">
        <v>29</v>
      </c>
      <c r="H224" s="177">
        <f t="shared" si="20"/>
        <v>0.4770501686409333</v>
      </c>
      <c r="I224" s="177">
        <f t="shared" si="21"/>
        <v>0.24440714972381994</v>
      </c>
      <c r="J224" s="177">
        <f t="shared" si="22"/>
        <v>0.183500888012644</v>
      </c>
      <c r="K224" s="177">
        <f t="shared" si="23"/>
        <v>9.5041793622602774E-2</v>
      </c>
      <c r="L224" s="179">
        <f t="shared" si="24"/>
        <v>1</v>
      </c>
    </row>
    <row r="225" spans="1:26" x14ac:dyDescent="0.2">
      <c r="A225" s="178" t="s">
        <v>74</v>
      </c>
      <c r="B225" s="38">
        <v>28.036999999999999</v>
      </c>
      <c r="C225" s="38">
        <v>14.932</v>
      </c>
      <c r="D225" s="38">
        <v>9.6340000000000003</v>
      </c>
      <c r="E225" s="38">
        <v>5.6539999999999999</v>
      </c>
      <c r="F225" s="38"/>
      <c r="G225" s="190" t="s">
        <v>30</v>
      </c>
      <c r="H225" s="177">
        <f t="shared" si="20"/>
        <v>0.48126405410508605</v>
      </c>
      <c r="I225" s="177">
        <f t="shared" si="21"/>
        <v>0.25631254613179533</v>
      </c>
      <c r="J225" s="177">
        <f t="shared" si="22"/>
        <v>0.16537068506788882</v>
      </c>
      <c r="K225" s="177">
        <f t="shared" si="23"/>
        <v>9.7052714695229747E-2</v>
      </c>
      <c r="L225" s="179">
        <f t="shared" si="24"/>
        <v>1</v>
      </c>
    </row>
    <row r="226" spans="1:26" x14ac:dyDescent="0.2">
      <c r="A226" s="438" t="s">
        <v>13</v>
      </c>
      <c r="B226" s="38">
        <v>24.638999999999999</v>
      </c>
      <c r="C226" s="38">
        <v>14.484</v>
      </c>
      <c r="D226" s="38">
        <v>9.6460000000000008</v>
      </c>
      <c r="E226" s="38">
        <v>4.1870000000000003</v>
      </c>
      <c r="F226" s="38"/>
      <c r="G226" s="190" t="s">
        <v>31</v>
      </c>
      <c r="H226" s="177">
        <f t="shared" si="20"/>
        <v>0.46527305687740766</v>
      </c>
      <c r="I226" s="177">
        <f t="shared" si="21"/>
        <v>0.27351008384319059</v>
      </c>
      <c r="J226" s="177">
        <f t="shared" si="22"/>
        <v>0.18215121988065566</v>
      </c>
      <c r="K226" s="177">
        <f t="shared" si="23"/>
        <v>7.906563939874614E-2</v>
      </c>
      <c r="L226" s="179">
        <f t="shared" si="24"/>
        <v>1</v>
      </c>
    </row>
    <row r="227" spans="1:26" x14ac:dyDescent="0.2">
      <c r="A227" s="438" t="s">
        <v>477</v>
      </c>
      <c r="B227" s="38">
        <v>24.856999999999999</v>
      </c>
      <c r="C227" s="38">
        <v>14.704000000000001</v>
      </c>
      <c r="D227" s="38">
        <v>9.1379999999999999</v>
      </c>
      <c r="E227" s="38">
        <v>3.5169999999999999</v>
      </c>
      <c r="F227" s="38"/>
      <c r="G227" s="190" t="s">
        <v>32</v>
      </c>
      <c r="H227" s="177">
        <f t="shared" si="20"/>
        <v>0.47604182626015012</v>
      </c>
      <c r="I227" s="177">
        <f t="shared" si="21"/>
        <v>0.28159950972881875</v>
      </c>
      <c r="J227" s="177">
        <f t="shared" si="22"/>
        <v>0.1750038302436035</v>
      </c>
      <c r="K227" s="177">
        <f t="shared" si="23"/>
        <v>6.735483376742761E-2</v>
      </c>
      <c r="L227" s="179">
        <f t="shared" si="24"/>
        <v>0.99999999999999989</v>
      </c>
    </row>
    <row r="228" spans="1:26" x14ac:dyDescent="0.2">
      <c r="A228" s="438" t="s">
        <v>478</v>
      </c>
      <c r="B228" s="38">
        <v>24.521999999999998</v>
      </c>
      <c r="C228" s="38">
        <v>13.666</v>
      </c>
      <c r="D228" s="38">
        <v>8.2780000000000005</v>
      </c>
      <c r="E228" s="38">
        <v>3.2069999999999999</v>
      </c>
      <c r="F228" s="38"/>
      <c r="G228" s="190" t="s">
        <v>33</v>
      </c>
      <c r="H228" s="177">
        <f t="shared" si="20"/>
        <v>0.493668592595575</v>
      </c>
      <c r="I228" s="177">
        <f t="shared" si="21"/>
        <v>0.27511928009180037</v>
      </c>
      <c r="J228" s="177">
        <f t="shared" si="22"/>
        <v>0.1666498902824472</v>
      </c>
      <c r="K228" s="177">
        <f t="shared" si="23"/>
        <v>6.4562237030177355E-2</v>
      </c>
      <c r="L228" s="179">
        <f t="shared" si="24"/>
        <v>0.99999999999999989</v>
      </c>
    </row>
    <row r="229" spans="1:26" x14ac:dyDescent="0.2">
      <c r="A229" s="438" t="s">
        <v>479</v>
      </c>
      <c r="B229" s="38">
        <v>20.501999999999999</v>
      </c>
      <c r="C229" s="38">
        <v>12.539</v>
      </c>
      <c r="D229" s="38">
        <v>8.2330000000000005</v>
      </c>
      <c r="E229" s="38">
        <v>2.327</v>
      </c>
      <c r="F229" s="38"/>
      <c r="G229" s="190" t="s">
        <v>34</v>
      </c>
      <c r="H229" s="177">
        <f t="shared" si="20"/>
        <v>0.47021857296850988</v>
      </c>
      <c r="I229" s="177">
        <f t="shared" si="21"/>
        <v>0.287585147129653</v>
      </c>
      <c r="J229" s="177">
        <f t="shared" si="22"/>
        <v>0.18882594435907435</v>
      </c>
      <c r="K229" s="177">
        <f t="shared" si="23"/>
        <v>5.3370335542762784E-2</v>
      </c>
      <c r="L229" s="179">
        <f t="shared" si="24"/>
        <v>1</v>
      </c>
    </row>
    <row r="230" spans="1:26" x14ac:dyDescent="0.2">
      <c r="A230" s="438" t="s">
        <v>75</v>
      </c>
      <c r="B230" s="38">
        <v>19.291</v>
      </c>
      <c r="C230" s="38">
        <v>12.241</v>
      </c>
      <c r="D230" s="38">
        <v>7.8109999999999999</v>
      </c>
      <c r="E230" s="38">
        <v>1.5369999999999999</v>
      </c>
      <c r="F230" s="38"/>
      <c r="G230" s="190" t="s">
        <v>35</v>
      </c>
      <c r="H230" s="177">
        <f t="shared" si="20"/>
        <v>0.47189334637964775</v>
      </c>
      <c r="I230" s="177">
        <f t="shared" si="21"/>
        <v>0.29943737769080231</v>
      </c>
      <c r="J230" s="177">
        <f t="shared" si="22"/>
        <v>0.19107142857142856</v>
      </c>
      <c r="K230" s="177">
        <f t="shared" si="23"/>
        <v>3.7597847358121328E-2</v>
      </c>
      <c r="L230" s="179">
        <f t="shared" si="24"/>
        <v>1</v>
      </c>
    </row>
    <row r="231" spans="1:26" x14ac:dyDescent="0.2">
      <c r="A231" s="438" t="s">
        <v>14</v>
      </c>
      <c r="B231" s="38">
        <v>17.556999999999999</v>
      </c>
      <c r="C231" s="38">
        <v>12.103999999999999</v>
      </c>
      <c r="D231" s="38">
        <v>7.38</v>
      </c>
      <c r="E231" s="38">
        <v>1.2689999999999999</v>
      </c>
      <c r="F231" s="38"/>
      <c r="G231" s="190" t="s">
        <v>36</v>
      </c>
      <c r="H231" s="177">
        <f t="shared" si="20"/>
        <v>0.45828765335421562</v>
      </c>
      <c r="I231" s="177">
        <f t="shared" si="21"/>
        <v>0.31594883842338817</v>
      </c>
      <c r="J231" s="177">
        <f t="shared" si="22"/>
        <v>0.19263899765074396</v>
      </c>
      <c r="K231" s="177">
        <f t="shared" si="23"/>
        <v>3.3124510571652312E-2</v>
      </c>
      <c r="L231" s="179">
        <f t="shared" si="24"/>
        <v>1</v>
      </c>
    </row>
    <row r="232" spans="1:26" x14ac:dyDescent="0.2">
      <c r="A232" s="438" t="s">
        <v>61</v>
      </c>
      <c r="B232" s="38">
        <v>17.637</v>
      </c>
      <c r="C232" s="38">
        <v>12.295999999999999</v>
      </c>
      <c r="D232" s="38">
        <v>7.7519999999999998</v>
      </c>
      <c r="E232" s="38">
        <v>1.1240000000000001</v>
      </c>
      <c r="F232" s="38"/>
      <c r="G232" s="190" t="s">
        <v>37</v>
      </c>
      <c r="H232" s="177">
        <f t="shared" si="20"/>
        <v>0.45445644051637502</v>
      </c>
      <c r="I232" s="177">
        <f t="shared" si="21"/>
        <v>0.3168337241361539</v>
      </c>
      <c r="J232" s="177">
        <f t="shared" si="22"/>
        <v>0.19974748125434819</v>
      </c>
      <c r="K232" s="177">
        <f t="shared" si="23"/>
        <v>2.8962354093122727E-2</v>
      </c>
      <c r="L232" s="179">
        <f t="shared" si="24"/>
        <v>0.99999999999999989</v>
      </c>
    </row>
    <row r="233" spans="1:26" x14ac:dyDescent="0.2">
      <c r="A233" s="438" t="s">
        <v>15</v>
      </c>
      <c r="B233" s="38">
        <v>17.308</v>
      </c>
      <c r="C233" s="38">
        <v>11.952</v>
      </c>
      <c r="D233" s="38">
        <v>7.4009999999999998</v>
      </c>
      <c r="E233" s="38">
        <v>1.0109999999999999</v>
      </c>
      <c r="F233" s="38"/>
      <c r="G233" s="190" t="s">
        <v>38</v>
      </c>
      <c r="H233" s="177">
        <f t="shared" si="20"/>
        <v>0.45943937141643654</v>
      </c>
      <c r="I233" s="177">
        <f t="shared" si="21"/>
        <v>0.31726481206200891</v>
      </c>
      <c r="J233" s="177">
        <f t="shared" si="22"/>
        <v>0.19645890847313652</v>
      </c>
      <c r="K233" s="177">
        <f t="shared" si="23"/>
        <v>2.6836908048417919E-2</v>
      </c>
      <c r="L233" s="179">
        <f t="shared" si="24"/>
        <v>0.99999999999999978</v>
      </c>
    </row>
    <row r="234" spans="1:26" x14ac:dyDescent="0.2">
      <c r="A234" s="438" t="s">
        <v>16</v>
      </c>
      <c r="B234" s="38">
        <v>17.885000000000002</v>
      </c>
      <c r="C234" s="38">
        <v>12.446999999999999</v>
      </c>
      <c r="D234" s="38">
        <v>7.0439999999999996</v>
      </c>
      <c r="E234" s="38">
        <v>1.111</v>
      </c>
      <c r="F234" s="38"/>
      <c r="G234" s="190" t="s">
        <v>39</v>
      </c>
      <c r="H234" s="177">
        <f t="shared" si="20"/>
        <v>0.46470236703302426</v>
      </c>
      <c r="I234" s="177">
        <f t="shared" si="21"/>
        <v>0.32340790396757346</v>
      </c>
      <c r="J234" s="177">
        <f t="shared" si="22"/>
        <v>0.18302283888066101</v>
      </c>
      <c r="K234" s="177">
        <f t="shared" si="23"/>
        <v>2.8866890118741398E-2</v>
      </c>
      <c r="L234" s="179">
        <f t="shared" si="24"/>
        <v>1.0000000000000002</v>
      </c>
    </row>
    <row r="235" spans="1:26" x14ac:dyDescent="0.2">
      <c r="A235" s="438" t="s">
        <v>17</v>
      </c>
      <c r="B235" s="38">
        <v>19.074000000000002</v>
      </c>
      <c r="C235" s="38">
        <v>12.569000000000001</v>
      </c>
      <c r="D235" s="38">
        <v>7.7510000000000003</v>
      </c>
      <c r="E235" s="38">
        <v>1.1519999999999999</v>
      </c>
      <c r="F235" s="38"/>
      <c r="G235" s="190" t="s">
        <v>40</v>
      </c>
      <c r="H235" s="177">
        <f t="shared" si="20"/>
        <v>0.47042864894194253</v>
      </c>
      <c r="I235" s="177">
        <f t="shared" si="21"/>
        <v>0.30999358753021261</v>
      </c>
      <c r="J235" s="177">
        <f t="shared" si="22"/>
        <v>0.191165589700587</v>
      </c>
      <c r="K235" s="177">
        <f t="shared" si="23"/>
        <v>2.8412173827257928E-2</v>
      </c>
      <c r="L235" s="179">
        <f t="shared" si="24"/>
        <v>1.0000000000000002</v>
      </c>
    </row>
    <row r="236" spans="1:26" x14ac:dyDescent="0.2">
      <c r="A236" s="438" t="s">
        <v>18</v>
      </c>
      <c r="B236" s="38">
        <v>21.721</v>
      </c>
      <c r="C236" s="38">
        <v>12.569000000000001</v>
      </c>
      <c r="D236" s="38">
        <v>8.0879999999999992</v>
      </c>
      <c r="E236" s="38">
        <v>1.407</v>
      </c>
      <c r="F236" s="38"/>
      <c r="G236" s="190" t="s">
        <v>41</v>
      </c>
      <c r="H236" s="177">
        <f t="shared" si="20"/>
        <v>0.49608313349320549</v>
      </c>
      <c r="I236" s="177">
        <f t="shared" si="21"/>
        <v>0.28706177914811015</v>
      </c>
      <c r="J236" s="177">
        <f t="shared" si="22"/>
        <v>0.18472079479273723</v>
      </c>
      <c r="K236" s="177">
        <f t="shared" si="23"/>
        <v>3.2134292565947242E-2</v>
      </c>
      <c r="L236" s="179">
        <f t="shared" si="24"/>
        <v>1</v>
      </c>
    </row>
    <row r="237" spans="1:26" x14ac:dyDescent="0.2">
      <c r="G237" s="197"/>
      <c r="H237" s="197"/>
      <c r="I237" s="197"/>
      <c r="J237" s="197"/>
      <c r="K237" s="197"/>
      <c r="L237" s="197"/>
    </row>
    <row r="238" spans="1:26" ht="22.5" x14ac:dyDescent="0.2">
      <c r="A238" s="168" t="s">
        <v>306</v>
      </c>
      <c r="C238" s="198"/>
      <c r="D238" s="35"/>
      <c r="E238" s="199" t="s">
        <v>313</v>
      </c>
      <c r="F238" s="35"/>
      <c r="G238" s="197"/>
      <c r="H238" s="197"/>
      <c r="I238" s="197"/>
      <c r="J238" s="197"/>
      <c r="K238" s="197"/>
      <c r="L238" s="197"/>
      <c r="O238" s="316"/>
      <c r="P238" s="316"/>
      <c r="Q238" s="316"/>
      <c r="R238" s="316"/>
      <c r="S238" s="316"/>
      <c r="T238" s="316"/>
      <c r="U238" s="316"/>
      <c r="V238" s="316"/>
      <c r="W238" s="275"/>
      <c r="X238" s="333"/>
      <c r="Y238" s="333"/>
      <c r="Z238" s="333"/>
    </row>
    <row r="239" spans="1:26" ht="46.5" customHeight="1" x14ac:dyDescent="0.2">
      <c r="A239" s="36"/>
      <c r="B239" s="176" t="s">
        <v>916</v>
      </c>
      <c r="C239" s="175" t="s">
        <v>917</v>
      </c>
      <c r="D239" s="175" t="s">
        <v>499</v>
      </c>
      <c r="E239" s="176" t="s">
        <v>307</v>
      </c>
      <c r="F239" s="35"/>
      <c r="G239" s="197"/>
      <c r="H239" s="187" t="s">
        <v>308</v>
      </c>
      <c r="I239" s="186" t="s">
        <v>309</v>
      </c>
      <c r="J239" s="186" t="s">
        <v>310</v>
      </c>
      <c r="K239" s="187" t="s">
        <v>311</v>
      </c>
      <c r="L239" s="189" t="s">
        <v>312</v>
      </c>
      <c r="O239" s="316"/>
      <c r="P239" s="465"/>
      <c r="Q239" s="465"/>
      <c r="R239" s="465"/>
      <c r="S239" s="465"/>
      <c r="T239" s="465"/>
      <c r="U239" s="465"/>
      <c r="V239" s="465"/>
      <c r="W239" s="275"/>
      <c r="X239" s="333"/>
      <c r="Y239" s="333"/>
      <c r="Z239" s="333"/>
    </row>
    <row r="240" spans="1:26" x14ac:dyDescent="0.2">
      <c r="A240" s="178" t="s">
        <v>174</v>
      </c>
      <c r="B240" s="38">
        <v>24.616</v>
      </c>
      <c r="C240" s="38">
        <v>9.1809999999999992</v>
      </c>
      <c r="D240" s="38">
        <v>25.193999999999999</v>
      </c>
      <c r="E240" s="38">
        <v>7.99</v>
      </c>
      <c r="F240" s="38"/>
      <c r="G240" s="190" t="s">
        <v>26</v>
      </c>
      <c r="H240" s="177">
        <f t="shared" ref="H240:H255" si="25">B240/SUM($B240:$E240)</f>
        <v>0.36750720353533095</v>
      </c>
      <c r="I240" s="177">
        <f t="shared" ref="I240:I255" si="26">C240/SUM($B240:$E240)</f>
        <v>0.13706872098057657</v>
      </c>
      <c r="J240" s="177">
        <f t="shared" ref="J240:J255" si="27">D240/SUM($B240:$E240)</f>
        <v>0.37613651632552514</v>
      </c>
      <c r="K240" s="177">
        <f t="shared" ref="K240:K255" si="28">E240/SUM($B240:$E240)</f>
        <v>0.11928755915856737</v>
      </c>
      <c r="L240" s="179">
        <f t="shared" ref="L240:L255" si="29">SUM(H240:K240)</f>
        <v>1</v>
      </c>
      <c r="O240" s="89"/>
      <c r="P240" s="315"/>
      <c r="Q240" s="316"/>
      <c r="R240" s="316"/>
      <c r="S240" s="316"/>
      <c r="T240" s="316"/>
      <c r="U240" s="316"/>
      <c r="V240" s="316"/>
      <c r="W240" s="52"/>
      <c r="X240" s="333"/>
      <c r="Y240" s="333"/>
      <c r="Z240" s="333"/>
    </row>
    <row r="241" spans="1:26" x14ac:dyDescent="0.2">
      <c r="A241" s="178" t="s">
        <v>483</v>
      </c>
      <c r="B241" s="38">
        <v>25.07</v>
      </c>
      <c r="C241" s="38">
        <v>9.4250000000000007</v>
      </c>
      <c r="D241" s="38">
        <v>23.248000000000001</v>
      </c>
      <c r="E241" s="38">
        <v>7.7370000000000001</v>
      </c>
      <c r="F241" s="38"/>
      <c r="G241" s="190" t="s">
        <v>27</v>
      </c>
      <c r="H241" s="177">
        <f t="shared" si="25"/>
        <v>0.38286499694563225</v>
      </c>
      <c r="I241" s="177">
        <f t="shared" si="26"/>
        <v>0.14393708002443495</v>
      </c>
      <c r="J241" s="177">
        <f t="shared" si="27"/>
        <v>0.35503970678069641</v>
      </c>
      <c r="K241" s="177">
        <f t="shared" si="28"/>
        <v>0.11815821624923641</v>
      </c>
      <c r="L241" s="179">
        <f t="shared" si="29"/>
        <v>1</v>
      </c>
      <c r="O241" s="145"/>
      <c r="P241" s="147"/>
      <c r="Q241" s="147"/>
      <c r="R241" s="147"/>
      <c r="S241" s="147"/>
      <c r="T241" s="147"/>
      <c r="U241" s="147"/>
      <c r="V241" s="147"/>
      <c r="W241" s="278"/>
      <c r="X241" s="333"/>
      <c r="Y241" s="333"/>
      <c r="Z241" s="333"/>
    </row>
    <row r="242" spans="1:26" x14ac:dyDescent="0.2">
      <c r="A242" s="178" t="s">
        <v>484</v>
      </c>
      <c r="B242" s="38">
        <v>24.774000000000001</v>
      </c>
      <c r="C242" s="38">
        <v>9.4540000000000006</v>
      </c>
      <c r="D242" s="38">
        <v>22.013999999999999</v>
      </c>
      <c r="E242" s="38">
        <v>6.86</v>
      </c>
      <c r="F242" s="38"/>
      <c r="G242" s="190" t="s">
        <v>28</v>
      </c>
      <c r="H242" s="177">
        <f t="shared" si="25"/>
        <v>0.39260245317105635</v>
      </c>
      <c r="I242" s="177">
        <f t="shared" si="26"/>
        <v>0.14982092485182721</v>
      </c>
      <c r="J242" s="177">
        <f t="shared" si="27"/>
        <v>0.34886374441380619</v>
      </c>
      <c r="K242" s="177">
        <f t="shared" si="28"/>
        <v>0.10871287756331019</v>
      </c>
      <c r="L242" s="179">
        <f t="shared" si="29"/>
        <v>0.99999999999999989</v>
      </c>
      <c r="O242" s="45"/>
      <c r="P242" s="248"/>
      <c r="Q242" s="248"/>
      <c r="R242" s="248"/>
      <c r="S242" s="248"/>
      <c r="T242" s="248"/>
      <c r="U242" s="248"/>
      <c r="V242" s="248"/>
      <c r="W242" s="21"/>
      <c r="X242" s="333"/>
      <c r="Y242" s="333"/>
      <c r="Z242" s="333"/>
    </row>
    <row r="243" spans="1:26" x14ac:dyDescent="0.2">
      <c r="A243" s="178" t="s">
        <v>485</v>
      </c>
      <c r="B243" s="38">
        <v>24.341000000000001</v>
      </c>
      <c r="C243" s="38">
        <v>9.7010000000000005</v>
      </c>
      <c r="D243" s="38">
        <v>20.29</v>
      </c>
      <c r="E243" s="38">
        <v>6.9059999999999997</v>
      </c>
      <c r="F243" s="38"/>
      <c r="G243" s="190" t="s">
        <v>29</v>
      </c>
      <c r="H243" s="177">
        <f t="shared" si="25"/>
        <v>0.39748195564845362</v>
      </c>
      <c r="I243" s="177">
        <f t="shared" si="26"/>
        <v>0.15841470982069958</v>
      </c>
      <c r="J243" s="177">
        <f t="shared" si="27"/>
        <v>0.33133021979816452</v>
      </c>
      <c r="K243" s="177">
        <f t="shared" si="28"/>
        <v>0.11277311473268231</v>
      </c>
      <c r="L243" s="179">
        <f t="shared" si="29"/>
        <v>1</v>
      </c>
      <c r="O243" s="45"/>
      <c r="P243" s="248"/>
      <c r="Q243" s="248"/>
      <c r="R243" s="248"/>
      <c r="S243" s="248"/>
      <c r="T243" s="248"/>
      <c r="U243" s="248"/>
      <c r="V243" s="248"/>
      <c r="W243" s="322"/>
      <c r="X243" s="333"/>
      <c r="Y243" s="333"/>
      <c r="Z243" s="333"/>
    </row>
    <row r="244" spans="1:26" x14ac:dyDescent="0.2">
      <c r="A244" s="178" t="s">
        <v>74</v>
      </c>
      <c r="B244" s="38">
        <v>23.838999999999999</v>
      </c>
      <c r="C244" s="38">
        <v>9.4489999999999998</v>
      </c>
      <c r="D244" s="38">
        <v>18.247</v>
      </c>
      <c r="E244" s="38">
        <v>6.1559999999999997</v>
      </c>
      <c r="F244" s="38"/>
      <c r="G244" s="190" t="s">
        <v>30</v>
      </c>
      <c r="H244" s="177">
        <f t="shared" si="25"/>
        <v>0.41321869962385815</v>
      </c>
      <c r="I244" s="177">
        <f t="shared" si="26"/>
        <v>0.1637863791579276</v>
      </c>
      <c r="J244" s="177">
        <f t="shared" si="27"/>
        <v>0.31628850253939089</v>
      </c>
      <c r="K244" s="177">
        <f t="shared" si="28"/>
        <v>0.10670641867882338</v>
      </c>
      <c r="L244" s="179">
        <f t="shared" si="29"/>
        <v>1</v>
      </c>
      <c r="O244" s="45"/>
      <c r="P244" s="48"/>
      <c r="Q244" s="48"/>
      <c r="R244" s="48"/>
      <c r="S244" s="48"/>
      <c r="T244" s="48"/>
      <c r="U244" s="48"/>
      <c r="V244" s="48"/>
      <c r="W244" s="21"/>
      <c r="X244" s="333"/>
      <c r="Y244" s="333"/>
      <c r="Z244" s="333"/>
    </row>
    <row r="245" spans="1:26" x14ac:dyDescent="0.2">
      <c r="A245" s="438" t="s">
        <v>13</v>
      </c>
      <c r="B245" s="38">
        <v>22.823</v>
      </c>
      <c r="C245" s="38">
        <v>9.5259999999999998</v>
      </c>
      <c r="D245" s="38">
        <v>18.847000000000001</v>
      </c>
      <c r="E245" s="38">
        <v>4.7859999999999996</v>
      </c>
      <c r="F245" s="38"/>
      <c r="G245" s="190" t="s">
        <v>31</v>
      </c>
      <c r="H245" s="177">
        <f t="shared" si="25"/>
        <v>0.40768461291129288</v>
      </c>
      <c r="I245" s="177">
        <f t="shared" si="26"/>
        <v>0.1701618377335572</v>
      </c>
      <c r="J245" s="177">
        <f t="shared" si="27"/>
        <v>0.33666178414490372</v>
      </c>
      <c r="K245" s="177">
        <f t="shared" si="28"/>
        <v>8.5491765210246137E-2</v>
      </c>
      <c r="L245" s="179">
        <f t="shared" si="29"/>
        <v>0.99999999999999989</v>
      </c>
      <c r="O245" s="89"/>
      <c r="P245" s="315"/>
      <c r="Q245" s="316"/>
      <c r="R245" s="316"/>
      <c r="S245" s="316"/>
      <c r="T245" s="316"/>
      <c r="U245" s="316"/>
      <c r="V245" s="316"/>
      <c r="W245" s="323"/>
      <c r="X245" s="333"/>
      <c r="Y245" s="333"/>
      <c r="Z245" s="333"/>
    </row>
    <row r="246" spans="1:26" x14ac:dyDescent="0.2">
      <c r="A246" s="438" t="s">
        <v>477</v>
      </c>
      <c r="B246" s="38">
        <v>21.620999999999999</v>
      </c>
      <c r="C246" s="38">
        <v>9.26</v>
      </c>
      <c r="D246" s="38">
        <v>18.847000000000001</v>
      </c>
      <c r="E246" s="38">
        <v>4.2220000000000004</v>
      </c>
      <c r="F246" s="38"/>
      <c r="G246" s="190" t="s">
        <v>32</v>
      </c>
      <c r="H246" s="177">
        <f t="shared" si="25"/>
        <v>0.40075996292863758</v>
      </c>
      <c r="I246" s="177">
        <f t="shared" si="26"/>
        <v>0.1716404077849861</v>
      </c>
      <c r="J246" s="177">
        <f t="shared" si="27"/>
        <v>0.34934198331788696</v>
      </c>
      <c r="K246" s="177">
        <f t="shared" si="28"/>
        <v>7.8257645968489345E-2</v>
      </c>
      <c r="L246" s="179">
        <f t="shared" si="29"/>
        <v>1</v>
      </c>
      <c r="O246" s="145"/>
      <c r="P246" s="147"/>
      <c r="Q246" s="147"/>
      <c r="R246" s="147"/>
      <c r="S246" s="147"/>
      <c r="T246" s="147"/>
      <c r="U246" s="147"/>
      <c r="V246" s="147"/>
      <c r="W246" s="278"/>
      <c r="X246" s="333"/>
      <c r="Y246" s="333"/>
      <c r="Z246" s="333"/>
    </row>
    <row r="247" spans="1:26" x14ac:dyDescent="0.2">
      <c r="A247" s="438" t="s">
        <v>478</v>
      </c>
      <c r="B247" s="38">
        <v>21.082999999999998</v>
      </c>
      <c r="C247" s="38">
        <v>9.11</v>
      </c>
      <c r="D247" s="38">
        <v>17.155000000000001</v>
      </c>
      <c r="E247" s="38">
        <v>3.456</v>
      </c>
      <c r="F247" s="38"/>
      <c r="G247" s="190" t="s">
        <v>33</v>
      </c>
      <c r="H247" s="177">
        <f t="shared" si="25"/>
        <v>0.41498700889693718</v>
      </c>
      <c r="I247" s="177">
        <f t="shared" si="26"/>
        <v>0.17931658924494132</v>
      </c>
      <c r="J247" s="177">
        <f t="shared" si="27"/>
        <v>0.33767026218408003</v>
      </c>
      <c r="K247" s="177">
        <f t="shared" si="28"/>
        <v>6.8026139674041405E-2</v>
      </c>
      <c r="L247" s="179">
        <f t="shared" si="29"/>
        <v>0.99999999999999989</v>
      </c>
      <c r="O247" s="45"/>
      <c r="P247" s="248"/>
      <c r="Q247" s="248"/>
      <c r="R247" s="248"/>
      <c r="S247" s="248"/>
      <c r="T247" s="248"/>
      <c r="U247" s="248"/>
      <c r="V247" s="248"/>
      <c r="W247" s="21"/>
      <c r="X247" s="333"/>
      <c r="Y247" s="333"/>
      <c r="Z247" s="333"/>
    </row>
    <row r="248" spans="1:26" x14ac:dyDescent="0.2">
      <c r="A248" s="438" t="s">
        <v>479</v>
      </c>
      <c r="B248" s="38">
        <v>17.994</v>
      </c>
      <c r="C248" s="38">
        <v>8.7050000000000001</v>
      </c>
      <c r="D248" s="38">
        <v>16.456</v>
      </c>
      <c r="E248" s="38">
        <v>2.7349999999999999</v>
      </c>
      <c r="F248" s="38"/>
      <c r="G248" s="190" t="s">
        <v>34</v>
      </c>
      <c r="H248" s="177">
        <f t="shared" si="25"/>
        <v>0.39211157114839834</v>
      </c>
      <c r="I248" s="177">
        <f t="shared" si="26"/>
        <v>0.18969274351710613</v>
      </c>
      <c r="J248" s="177">
        <f t="shared" si="27"/>
        <v>0.35859664414905207</v>
      </c>
      <c r="K248" s="177">
        <f t="shared" si="28"/>
        <v>5.9599041185443451E-2</v>
      </c>
      <c r="L248" s="179">
        <f t="shared" si="29"/>
        <v>1</v>
      </c>
      <c r="O248" s="45"/>
      <c r="P248" s="248"/>
      <c r="Q248" s="248"/>
      <c r="R248" s="248"/>
      <c r="S248" s="248"/>
      <c r="T248" s="248"/>
      <c r="U248" s="248"/>
      <c r="V248" s="248"/>
      <c r="W248" s="322"/>
      <c r="X248" s="333"/>
      <c r="Y248" s="333"/>
      <c r="Z248" s="333"/>
    </row>
    <row r="249" spans="1:26" x14ac:dyDescent="0.2">
      <c r="A249" s="438" t="s">
        <v>75</v>
      </c>
      <c r="B249" s="38">
        <v>16.177</v>
      </c>
      <c r="C249" s="38">
        <v>8.35</v>
      </c>
      <c r="D249" s="38">
        <v>15.831</v>
      </c>
      <c r="E249" s="38">
        <v>2.0009999999999999</v>
      </c>
      <c r="F249" s="38"/>
      <c r="G249" s="190" t="s">
        <v>35</v>
      </c>
      <c r="H249" s="177">
        <f t="shared" si="25"/>
        <v>0.38190231119714818</v>
      </c>
      <c r="I249" s="177">
        <f t="shared" si="26"/>
        <v>0.19712457801175665</v>
      </c>
      <c r="J249" s="177">
        <f t="shared" si="27"/>
        <v>0.37373403526995441</v>
      </c>
      <c r="K249" s="177">
        <f t="shared" si="28"/>
        <v>4.7239075521140719E-2</v>
      </c>
      <c r="L249" s="179">
        <f t="shared" si="29"/>
        <v>0.99999999999999989</v>
      </c>
      <c r="O249" s="45"/>
      <c r="P249" s="48"/>
      <c r="Q249" s="48"/>
      <c r="R249" s="48"/>
      <c r="S249" s="48"/>
      <c r="T249" s="48"/>
      <c r="U249" s="48"/>
      <c r="V249" s="48"/>
      <c r="W249" s="21"/>
      <c r="X249" s="333"/>
      <c r="Y249" s="333"/>
      <c r="Z249" s="333"/>
    </row>
    <row r="250" spans="1:26" x14ac:dyDescent="0.2">
      <c r="A250" s="438" t="s">
        <v>14</v>
      </c>
      <c r="B250" s="38">
        <v>14.87</v>
      </c>
      <c r="C250" s="38">
        <v>8.1750000000000007</v>
      </c>
      <c r="D250" s="38">
        <v>14.715</v>
      </c>
      <c r="E250" s="38">
        <v>1.67</v>
      </c>
      <c r="F250" s="38"/>
      <c r="G250" s="190" t="s">
        <v>36</v>
      </c>
      <c r="H250" s="177">
        <f t="shared" si="25"/>
        <v>0.3771240172457519</v>
      </c>
      <c r="I250" s="177">
        <f t="shared" si="26"/>
        <v>0.20732944458534108</v>
      </c>
      <c r="J250" s="177">
        <f t="shared" si="27"/>
        <v>0.3731930002536139</v>
      </c>
      <c r="K250" s="177">
        <f t="shared" si="28"/>
        <v>4.2353537915292915E-2</v>
      </c>
      <c r="L250" s="179">
        <f t="shared" si="29"/>
        <v>0.99999999999999989</v>
      </c>
      <c r="O250" s="89"/>
      <c r="P250" s="315"/>
      <c r="Q250" s="316"/>
      <c r="R250" s="316"/>
      <c r="S250" s="316"/>
      <c r="T250" s="316"/>
      <c r="U250" s="316"/>
      <c r="V250" s="316"/>
      <c r="W250" s="323"/>
      <c r="X250" s="333"/>
      <c r="Y250" s="333"/>
      <c r="Z250" s="333"/>
    </row>
    <row r="251" spans="1:26" x14ac:dyDescent="0.2">
      <c r="A251" s="438" t="s">
        <v>61</v>
      </c>
      <c r="B251" s="38">
        <v>14.917</v>
      </c>
      <c r="C251" s="38">
        <v>8.17</v>
      </c>
      <c r="D251" s="38">
        <v>14.492000000000001</v>
      </c>
      <c r="E251" s="38">
        <v>1.6</v>
      </c>
      <c r="F251" s="38"/>
      <c r="G251" s="190" t="s">
        <v>37</v>
      </c>
      <c r="H251" s="177">
        <f t="shared" si="25"/>
        <v>0.38073968197248526</v>
      </c>
      <c r="I251" s="177">
        <f t="shared" si="26"/>
        <v>0.20853007988973685</v>
      </c>
      <c r="J251" s="177">
        <f t="shared" si="27"/>
        <v>0.36989203399780496</v>
      </c>
      <c r="K251" s="177">
        <f t="shared" si="28"/>
        <v>4.0838204139972946E-2</v>
      </c>
      <c r="L251" s="179">
        <f t="shared" si="29"/>
        <v>1</v>
      </c>
      <c r="O251" s="145"/>
      <c r="P251" s="147"/>
      <c r="Q251" s="147"/>
      <c r="R251" s="147"/>
      <c r="S251" s="147"/>
      <c r="T251" s="147"/>
      <c r="U251" s="147"/>
      <c r="V251" s="147"/>
      <c r="W251" s="278"/>
      <c r="X251" s="333"/>
      <c r="Y251" s="333"/>
      <c r="Z251" s="333"/>
    </row>
    <row r="252" spans="1:26" x14ac:dyDescent="0.2">
      <c r="A252" s="438" t="s">
        <v>15</v>
      </c>
      <c r="B252" s="38">
        <v>15.343</v>
      </c>
      <c r="C252" s="38">
        <v>8.3949999999999996</v>
      </c>
      <c r="D252" s="38">
        <v>14.516</v>
      </c>
      <c r="E252" s="38">
        <v>1.512</v>
      </c>
      <c r="F252" s="38"/>
      <c r="G252" s="190" t="s">
        <v>38</v>
      </c>
      <c r="H252" s="177">
        <f t="shared" si="25"/>
        <v>0.38583211788965449</v>
      </c>
      <c r="I252" s="177">
        <f t="shared" si="26"/>
        <v>0.21110999346175124</v>
      </c>
      <c r="J252" s="177">
        <f t="shared" si="27"/>
        <v>0.36503545742594179</v>
      </c>
      <c r="K252" s="177">
        <f t="shared" si="28"/>
        <v>3.8022431222652517E-2</v>
      </c>
      <c r="L252" s="179">
        <f t="shared" si="29"/>
        <v>1</v>
      </c>
      <c r="O252" s="45"/>
      <c r="P252" s="248"/>
      <c r="Q252" s="248"/>
      <c r="R252" s="248"/>
      <c r="S252" s="248"/>
      <c r="T252" s="248"/>
      <c r="U252" s="248"/>
      <c r="V252" s="248"/>
      <c r="W252" s="21"/>
      <c r="X252" s="333"/>
      <c r="Y252" s="333"/>
      <c r="Z252" s="333"/>
    </row>
    <row r="253" spans="1:26" x14ac:dyDescent="0.2">
      <c r="A253" s="438" t="s">
        <v>16</v>
      </c>
      <c r="B253" s="38">
        <v>16</v>
      </c>
      <c r="C253" s="38">
        <v>8.5909999999999993</v>
      </c>
      <c r="D253" s="38">
        <v>14.287000000000001</v>
      </c>
      <c r="E253" s="38">
        <v>1.466</v>
      </c>
      <c r="F253" s="38"/>
      <c r="G253" s="190" t="s">
        <v>39</v>
      </c>
      <c r="H253" s="177">
        <f t="shared" si="25"/>
        <v>0.39658933174697597</v>
      </c>
      <c r="I253" s="177">
        <f t="shared" si="26"/>
        <v>0.21294368431489191</v>
      </c>
      <c r="J253" s="177">
        <f t="shared" si="27"/>
        <v>0.35412948641681541</v>
      </c>
      <c r="K253" s="177">
        <f t="shared" si="28"/>
        <v>3.6337497521316674E-2</v>
      </c>
      <c r="L253" s="179">
        <f t="shared" si="29"/>
        <v>1</v>
      </c>
      <c r="O253" s="45"/>
      <c r="P253" s="248"/>
      <c r="Q253" s="248"/>
      <c r="R253" s="248"/>
      <c r="S253" s="248"/>
      <c r="T253" s="248"/>
      <c r="U253" s="248"/>
      <c r="V253" s="248"/>
      <c r="W253" s="322"/>
      <c r="X253" s="333"/>
      <c r="Y253" s="333"/>
      <c r="Z253" s="333"/>
    </row>
    <row r="254" spans="1:26" x14ac:dyDescent="0.2">
      <c r="A254" s="438" t="s">
        <v>17</v>
      </c>
      <c r="B254" s="38">
        <v>17.382000000000001</v>
      </c>
      <c r="C254" s="38">
        <v>8.7050000000000001</v>
      </c>
      <c r="D254" s="38">
        <v>15.489000000000001</v>
      </c>
      <c r="E254" s="38">
        <v>1.647</v>
      </c>
      <c r="F254" s="38"/>
      <c r="G254" s="190" t="s">
        <v>40</v>
      </c>
      <c r="H254" s="177">
        <f t="shared" si="25"/>
        <v>0.40214700506674683</v>
      </c>
      <c r="I254" s="177">
        <f t="shared" si="26"/>
        <v>0.2013974041598223</v>
      </c>
      <c r="J254" s="177">
        <f t="shared" si="27"/>
        <v>0.35835087800476595</v>
      </c>
      <c r="K254" s="177">
        <f t="shared" si="28"/>
        <v>3.8104712768664825E-2</v>
      </c>
      <c r="L254" s="179">
        <f t="shared" si="29"/>
        <v>0.99999999999999989</v>
      </c>
      <c r="O254" s="45"/>
      <c r="P254" s="48"/>
      <c r="Q254" s="48"/>
      <c r="R254" s="48"/>
      <c r="S254" s="48"/>
      <c r="T254" s="48"/>
      <c r="U254" s="48"/>
      <c r="V254" s="48"/>
      <c r="W254" s="21"/>
      <c r="X254" s="333"/>
      <c r="Y254" s="333"/>
      <c r="Z254" s="333"/>
    </row>
    <row r="255" spans="1:26" x14ac:dyDescent="0.2">
      <c r="A255" s="438" t="s">
        <v>18</v>
      </c>
      <c r="B255" s="38">
        <v>18.978000000000002</v>
      </c>
      <c r="C255" s="38">
        <v>8.7050000000000001</v>
      </c>
      <c r="D255" s="38">
        <v>15.92</v>
      </c>
      <c r="E255" s="38">
        <v>1.9430000000000001</v>
      </c>
      <c r="F255" s="38"/>
      <c r="G255" s="190" t="s">
        <v>41</v>
      </c>
      <c r="H255" s="177">
        <f t="shared" si="25"/>
        <v>0.41667764457910689</v>
      </c>
      <c r="I255" s="177">
        <f t="shared" si="26"/>
        <v>0.19112545558336627</v>
      </c>
      <c r="J255" s="177">
        <f t="shared" si="27"/>
        <v>0.34953673209502484</v>
      </c>
      <c r="K255" s="177">
        <f t="shared" si="28"/>
        <v>4.2660167742502086E-2</v>
      </c>
      <c r="L255" s="179">
        <f t="shared" si="29"/>
        <v>1</v>
      </c>
      <c r="O255" s="45"/>
      <c r="P255" s="48"/>
      <c r="Q255" s="48"/>
      <c r="R255" s="48"/>
      <c r="S255" s="48"/>
      <c r="T255" s="48"/>
      <c r="U255" s="48"/>
      <c r="V255" s="48"/>
      <c r="W255" s="21"/>
      <c r="X255" s="333"/>
      <c r="Y255" s="333"/>
      <c r="Z255" s="333"/>
    </row>
    <row r="256" spans="1:26" x14ac:dyDescent="0.2">
      <c r="A256" s="37"/>
      <c r="B256" s="38"/>
      <c r="C256" s="38"/>
      <c r="D256" s="38"/>
      <c r="E256" s="38"/>
      <c r="F256" s="38"/>
      <c r="G256" s="39"/>
      <c r="H256" s="39"/>
      <c r="I256" s="39"/>
      <c r="J256" s="39"/>
      <c r="L256"/>
      <c r="M256"/>
      <c r="N256"/>
      <c r="O256" s="89"/>
      <c r="P256" s="315"/>
      <c r="Q256" s="316"/>
      <c r="R256" s="316"/>
      <c r="S256" s="316"/>
      <c r="T256" s="316"/>
      <c r="U256" s="316"/>
      <c r="V256" s="316"/>
      <c r="W256" s="323"/>
      <c r="X256" s="333"/>
      <c r="Y256" s="333"/>
      <c r="Z256" s="333"/>
    </row>
    <row r="257" spans="1:26" x14ac:dyDescent="0.2">
      <c r="A257" s="172"/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45"/>
      <c r="P257" s="147"/>
      <c r="Q257" s="147"/>
      <c r="R257" s="147"/>
      <c r="S257" s="147"/>
      <c r="T257" s="147"/>
      <c r="U257" s="147"/>
      <c r="V257" s="147"/>
      <c r="W257" s="278"/>
      <c r="X257" s="333"/>
      <c r="Y257" s="333"/>
      <c r="Z257" s="333"/>
    </row>
    <row r="258" spans="1:26" x14ac:dyDescent="0.2">
      <c r="A258" s="34" t="s">
        <v>1041</v>
      </c>
      <c r="C258" s="38"/>
      <c r="D258" s="38"/>
      <c r="E258" s="38"/>
      <c r="F258" s="38"/>
      <c r="G258" s="39"/>
      <c r="H258" s="39"/>
      <c r="I258" s="39"/>
      <c r="J258" s="39"/>
      <c r="L258"/>
      <c r="M258"/>
      <c r="N258"/>
      <c r="O258" s="45"/>
      <c r="P258" s="248"/>
      <c r="Q258" s="248"/>
      <c r="R258" s="248"/>
      <c r="S258" s="248"/>
      <c r="T258" s="248"/>
      <c r="U258" s="248"/>
      <c r="V258" s="248"/>
      <c r="W258" s="21"/>
      <c r="X258" s="333"/>
      <c r="Y258" s="333"/>
      <c r="Z258" s="333"/>
    </row>
    <row r="259" spans="1:26" x14ac:dyDescent="0.2">
      <c r="A259" s="201" t="s">
        <v>271</v>
      </c>
      <c r="C259" s="38"/>
      <c r="D259" s="38"/>
      <c r="E259" s="38"/>
      <c r="F259" s="38"/>
      <c r="G259" s="39"/>
      <c r="H259" s="39"/>
      <c r="I259" s="39"/>
      <c r="J259" s="39"/>
      <c r="L259"/>
      <c r="M259"/>
      <c r="N259"/>
      <c r="O259" s="45"/>
      <c r="P259" s="248"/>
      <c r="Q259" s="248"/>
      <c r="R259" s="248"/>
      <c r="S259" s="248"/>
      <c r="T259" s="248"/>
      <c r="U259" s="248"/>
      <c r="V259" s="248"/>
      <c r="W259" s="322"/>
      <c r="X259" s="333"/>
      <c r="Y259" s="333"/>
      <c r="Z259" s="333"/>
    </row>
    <row r="260" spans="1:26" x14ac:dyDescent="0.2">
      <c r="A260" s="201"/>
      <c r="C260" s="38"/>
      <c r="D260" s="38"/>
      <c r="E260" s="38"/>
      <c r="F260" s="38"/>
      <c r="G260" s="39"/>
      <c r="H260" s="39"/>
      <c r="I260" s="39"/>
      <c r="J260" s="39"/>
      <c r="L260"/>
      <c r="M260"/>
      <c r="N260"/>
      <c r="O260" s="45"/>
      <c r="P260" s="48"/>
      <c r="Q260" s="48"/>
      <c r="R260" s="48"/>
      <c r="S260" s="48"/>
      <c r="T260" s="48"/>
      <c r="U260" s="48"/>
      <c r="V260" s="48"/>
      <c r="W260" s="21"/>
      <c r="X260" s="333"/>
      <c r="Y260" s="333"/>
      <c r="Z260" s="333"/>
    </row>
    <row r="261" spans="1:26" ht="22.5" x14ac:dyDescent="0.2">
      <c r="A261" s="159" t="s">
        <v>305</v>
      </c>
      <c r="C261" s="38"/>
      <c r="D261" s="38"/>
      <c r="E261" s="38"/>
      <c r="F261" s="38"/>
      <c r="G261" s="39"/>
      <c r="H261" s="39"/>
      <c r="I261" s="39"/>
      <c r="J261" s="39"/>
      <c r="L261"/>
      <c r="M261"/>
      <c r="N261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22.5" x14ac:dyDescent="0.2">
      <c r="B262" s="156" t="s">
        <v>315</v>
      </c>
      <c r="C262" s="169" t="s">
        <v>316</v>
      </c>
      <c r="D262" s="38"/>
      <c r="E262" s="38"/>
      <c r="F262" s="38"/>
      <c r="G262" s="39"/>
      <c r="H262" s="39"/>
      <c r="I262" s="39"/>
      <c r="J262" s="39"/>
      <c r="L262"/>
      <c r="M262"/>
      <c r="N262"/>
    </row>
    <row r="263" spans="1:26" ht="22.5" customHeight="1" x14ac:dyDescent="0.2">
      <c r="A263" s="156" t="s">
        <v>630</v>
      </c>
      <c r="B263" s="107">
        <v>7353</v>
      </c>
      <c r="C263" s="39">
        <f>B263/$B$267</f>
        <v>0.23088516971771281</v>
      </c>
      <c r="D263" s="38"/>
      <c r="E263" s="38"/>
      <c r="F263" s="38"/>
      <c r="G263" s="39"/>
      <c r="H263" s="39"/>
      <c r="I263" s="39"/>
      <c r="J263" s="39"/>
      <c r="L263"/>
      <c r="M263"/>
      <c r="N263"/>
    </row>
    <row r="264" spans="1:26" ht="22.5" customHeight="1" x14ac:dyDescent="0.2">
      <c r="A264" s="156" t="s">
        <v>624</v>
      </c>
      <c r="B264" s="107">
        <v>6016</v>
      </c>
      <c r="C264" s="39">
        <f>B264/$B$267</f>
        <v>0.18890319339341224</v>
      </c>
      <c r="D264" s="38"/>
      <c r="E264" s="38"/>
      <c r="F264" s="107"/>
      <c r="G264" s="107"/>
      <c r="H264" s="107"/>
      <c r="I264" s="107"/>
      <c r="J264" s="107"/>
      <c r="K264" s="107"/>
      <c r="L264" s="39"/>
      <c r="M264"/>
      <c r="N264"/>
    </row>
    <row r="265" spans="1:26" ht="22.5" customHeight="1" x14ac:dyDescent="0.2">
      <c r="A265" s="156" t="s">
        <v>320</v>
      </c>
      <c r="B265" s="107">
        <v>4500</v>
      </c>
      <c r="C265" s="39">
        <f>B265/$B$267</f>
        <v>0.14130059346249255</v>
      </c>
      <c r="D265" s="38"/>
      <c r="E265" s="38"/>
      <c r="F265" s="107"/>
      <c r="G265" s="107"/>
      <c r="H265" s="107"/>
      <c r="I265" s="107"/>
      <c r="J265" s="107"/>
      <c r="K265" s="107"/>
      <c r="L265" s="39"/>
      <c r="M265"/>
      <c r="N265"/>
    </row>
    <row r="266" spans="1:26" ht="22.5" customHeight="1" x14ac:dyDescent="0.2">
      <c r="A266" s="156" t="s">
        <v>625</v>
      </c>
      <c r="B266" s="107">
        <f>B267-SUM(B263:B265)</f>
        <v>13978</v>
      </c>
      <c r="C266" s="39">
        <f>B266/$B$267</f>
        <v>0.43891104342638237</v>
      </c>
      <c r="D266" s="38"/>
      <c r="E266" s="38"/>
      <c r="F266" s="107"/>
      <c r="G266" s="107"/>
      <c r="H266" s="107"/>
      <c r="I266" s="107"/>
      <c r="J266" s="107"/>
      <c r="K266" s="107"/>
      <c r="L266" s="39"/>
      <c r="M266"/>
      <c r="N266"/>
    </row>
    <row r="267" spans="1:26" ht="22.5" customHeight="1" x14ac:dyDescent="0.2">
      <c r="A267" s="159" t="s">
        <v>319</v>
      </c>
      <c r="B267" s="108">
        <v>31847</v>
      </c>
      <c r="C267" s="39">
        <f>B267/$B$267</f>
        <v>1</v>
      </c>
      <c r="D267" s="38"/>
      <c r="E267" s="38"/>
      <c r="F267" s="107"/>
      <c r="G267" s="107"/>
      <c r="H267" s="107"/>
      <c r="I267" s="107"/>
      <c r="J267" s="107"/>
      <c r="K267" s="107"/>
      <c r="L267" s="39"/>
      <c r="M267"/>
      <c r="N267"/>
    </row>
    <row r="268" spans="1:26" x14ac:dyDescent="0.2">
      <c r="C268" s="38"/>
      <c r="D268" s="38"/>
      <c r="E268" s="38"/>
      <c r="F268" s="107"/>
      <c r="G268" s="107"/>
      <c r="H268" s="107"/>
      <c r="I268" s="107"/>
      <c r="J268" s="107"/>
      <c r="K268" s="107"/>
      <c r="L268" s="39"/>
      <c r="M268"/>
      <c r="N268"/>
    </row>
    <row r="269" spans="1:26" ht="22.5" x14ac:dyDescent="0.2">
      <c r="A269" s="168" t="s">
        <v>306</v>
      </c>
      <c r="C269" s="38"/>
      <c r="D269" s="38"/>
      <c r="E269" s="38"/>
      <c r="F269" s="107"/>
      <c r="G269" s="107"/>
      <c r="H269" s="107"/>
      <c r="I269" s="107"/>
      <c r="J269" s="107"/>
      <c r="K269" s="107"/>
      <c r="L269" s="39"/>
      <c r="M269"/>
      <c r="N269"/>
    </row>
    <row r="270" spans="1:26" ht="22.5" x14ac:dyDescent="0.2">
      <c r="B270" s="156" t="s">
        <v>315</v>
      </c>
      <c r="C270" s="169" t="s">
        <v>316</v>
      </c>
      <c r="D270" s="38"/>
      <c r="E270" s="38"/>
      <c r="F270" s="107"/>
      <c r="G270" s="107"/>
      <c r="H270" s="107"/>
      <c r="I270" s="107"/>
      <c r="J270" s="107"/>
      <c r="K270" s="107"/>
      <c r="L270" s="39"/>
      <c r="M270"/>
      <c r="N270"/>
    </row>
    <row r="271" spans="1:26" ht="22.5" x14ac:dyDescent="0.2">
      <c r="A271" s="156" t="s">
        <v>317</v>
      </c>
      <c r="B271" s="107">
        <v>8107</v>
      </c>
      <c r="C271" s="39">
        <f>B271/$B$275</f>
        <v>0.13646080560184484</v>
      </c>
      <c r="D271" s="38"/>
      <c r="E271" s="38"/>
      <c r="F271" s="107"/>
      <c r="G271" s="107"/>
      <c r="H271" s="107"/>
      <c r="I271" s="107"/>
      <c r="J271" s="107"/>
      <c r="K271" s="107"/>
      <c r="L271" s="39"/>
      <c r="M271"/>
      <c r="N271"/>
    </row>
    <row r="272" spans="1:26" ht="22.5" x14ac:dyDescent="0.2">
      <c r="A272" s="156" t="s">
        <v>318</v>
      </c>
      <c r="B272" s="107">
        <v>7410</v>
      </c>
      <c r="C272" s="39">
        <f>B272/$B$275</f>
        <v>0.12472857647831137</v>
      </c>
      <c r="D272" s="38"/>
      <c r="E272" s="38"/>
      <c r="F272" s="107"/>
      <c r="G272" s="107"/>
      <c r="H272" s="107"/>
      <c r="I272" s="107"/>
      <c r="J272" s="107"/>
      <c r="K272" s="107"/>
      <c r="L272" s="39"/>
      <c r="M272"/>
      <c r="N272"/>
    </row>
    <row r="273" spans="1:14" ht="22.5" x14ac:dyDescent="0.2">
      <c r="A273" s="156" t="s">
        <v>626</v>
      </c>
      <c r="B273" s="107">
        <v>5967</v>
      </c>
      <c r="C273" s="39">
        <f>B273/$B$275</f>
        <v>0.1004393273746402</v>
      </c>
      <c r="D273" s="38"/>
      <c r="E273" s="38"/>
      <c r="F273" s="107"/>
      <c r="G273" s="107"/>
      <c r="H273" s="107"/>
      <c r="I273" s="107"/>
      <c r="J273" s="107"/>
      <c r="K273" s="107"/>
      <c r="L273" s="39"/>
      <c r="M273"/>
      <c r="N273"/>
    </row>
    <row r="274" spans="1:14" ht="22.5" x14ac:dyDescent="0.2">
      <c r="A274" s="156" t="s">
        <v>625</v>
      </c>
      <c r="B274" s="107">
        <v>37925</v>
      </c>
      <c r="C274" s="39">
        <f>B274/$B$275</f>
        <v>0.63837129054520358</v>
      </c>
      <c r="D274" s="38"/>
      <c r="E274" s="38"/>
      <c r="F274" s="107"/>
      <c r="G274" s="107"/>
      <c r="H274" s="107"/>
      <c r="I274" s="107"/>
      <c r="J274" s="107"/>
      <c r="K274" s="107"/>
      <c r="L274" s="39"/>
      <c r="M274"/>
      <c r="N274"/>
    </row>
    <row r="275" spans="1:14" ht="22.5" x14ac:dyDescent="0.2">
      <c r="A275" s="159" t="s">
        <v>319</v>
      </c>
      <c r="B275" s="108">
        <v>59409</v>
      </c>
      <c r="C275" s="39">
        <f>B275/$B$275</f>
        <v>1</v>
      </c>
      <c r="D275" s="38"/>
      <c r="E275" s="38"/>
      <c r="F275" s="38"/>
      <c r="G275" s="39"/>
      <c r="H275" s="39"/>
      <c r="I275" s="39"/>
      <c r="J275" s="39"/>
      <c r="L275"/>
      <c r="M275"/>
      <c r="N275"/>
    </row>
    <row r="276" spans="1:14" x14ac:dyDescent="0.2">
      <c r="B276" s="38"/>
      <c r="C276" s="38"/>
      <c r="D276" s="38"/>
      <c r="E276" s="38"/>
      <c r="F276" s="38"/>
      <c r="G276" s="39"/>
      <c r="H276" s="39"/>
      <c r="I276" s="39"/>
      <c r="J276" s="39"/>
      <c r="L276"/>
      <c r="M276"/>
      <c r="N276"/>
    </row>
    <row r="277" spans="1:14" x14ac:dyDescent="0.2">
      <c r="A277" s="172"/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</row>
    <row r="278" spans="1:14" x14ac:dyDescent="0.2">
      <c r="A278" s="34" t="s">
        <v>1043</v>
      </c>
      <c r="C278" s="38"/>
      <c r="D278" s="38"/>
      <c r="E278" s="38"/>
      <c r="F278" s="38"/>
      <c r="G278" s="161"/>
      <c r="H278" s="39"/>
      <c r="I278" s="39"/>
      <c r="J278" s="39"/>
      <c r="L278"/>
      <c r="M278"/>
      <c r="N278"/>
    </row>
    <row r="279" spans="1:14" x14ac:dyDescent="0.2">
      <c r="A279" s="201" t="s">
        <v>1044</v>
      </c>
      <c r="C279" s="38"/>
      <c r="D279" s="38"/>
      <c r="E279" s="38"/>
      <c r="F279" s="38"/>
      <c r="G279" s="39"/>
      <c r="H279" s="39"/>
      <c r="I279" s="39"/>
      <c r="J279" s="39"/>
      <c r="L279"/>
      <c r="M279"/>
      <c r="N279"/>
    </row>
    <row r="280" spans="1:14" x14ac:dyDescent="0.2">
      <c r="C280" s="38"/>
      <c r="D280" s="38"/>
      <c r="E280" s="38"/>
      <c r="F280" s="38"/>
      <c r="G280" s="39"/>
      <c r="H280" s="39"/>
      <c r="I280" s="39"/>
      <c r="J280" s="39"/>
      <c r="L280"/>
      <c r="M280"/>
      <c r="N280"/>
    </row>
    <row r="281" spans="1:14" ht="22.5" x14ac:dyDescent="0.2">
      <c r="A281" s="159" t="s">
        <v>305</v>
      </c>
      <c r="C281" s="38"/>
      <c r="D281" s="38"/>
      <c r="E281" s="38"/>
      <c r="F281" s="38"/>
      <c r="G281" s="39"/>
      <c r="H281" s="39"/>
      <c r="I281" s="39"/>
      <c r="J281" s="39"/>
      <c r="L281"/>
      <c r="M281"/>
      <c r="N281"/>
    </row>
    <row r="282" spans="1:14" ht="22.5" x14ac:dyDescent="0.2">
      <c r="B282" s="156" t="s">
        <v>315</v>
      </c>
      <c r="C282" s="169" t="s">
        <v>316</v>
      </c>
      <c r="D282" s="38"/>
      <c r="E282" s="38"/>
      <c r="F282" s="38"/>
      <c r="G282" s="39"/>
      <c r="H282" s="39"/>
      <c r="I282" s="39"/>
      <c r="J282" s="39"/>
      <c r="L282"/>
      <c r="M282"/>
      <c r="N282"/>
    </row>
    <row r="283" spans="1:14" ht="22.5" x14ac:dyDescent="0.2">
      <c r="A283" s="156" t="s">
        <v>627</v>
      </c>
      <c r="B283" s="107">
        <v>1890</v>
      </c>
      <c r="C283" s="39">
        <v>0.23367952522255192</v>
      </c>
      <c r="D283" s="38"/>
      <c r="E283" s="38"/>
      <c r="F283" s="38"/>
      <c r="G283" s="39"/>
      <c r="H283" s="39"/>
      <c r="I283" s="39"/>
      <c r="J283" s="39"/>
      <c r="L283"/>
      <c r="M283"/>
      <c r="N283"/>
    </row>
    <row r="284" spans="1:14" ht="22.5" x14ac:dyDescent="0.2">
      <c r="A284" s="156" t="s">
        <v>628</v>
      </c>
      <c r="B284" s="107">
        <v>1548</v>
      </c>
      <c r="C284" s="39">
        <v>0.1913946587537092</v>
      </c>
      <c r="D284" s="38"/>
      <c r="E284" s="38"/>
      <c r="F284" s="38"/>
      <c r="G284" s="39"/>
      <c r="H284" s="39"/>
      <c r="I284" s="39"/>
      <c r="J284" s="39"/>
      <c r="L284"/>
      <c r="M284"/>
      <c r="N284"/>
    </row>
    <row r="285" spans="1:14" ht="22.5" x14ac:dyDescent="0.2">
      <c r="A285" s="156" t="s">
        <v>321</v>
      </c>
      <c r="B285" s="107">
        <v>1117</v>
      </c>
      <c r="C285" s="39">
        <v>0.13810583580613253</v>
      </c>
      <c r="D285" s="38"/>
      <c r="E285" s="38"/>
      <c r="F285" s="38"/>
      <c r="G285" s="39"/>
      <c r="H285" s="39"/>
      <c r="I285" s="39"/>
      <c r="J285" s="39"/>
      <c r="L285"/>
      <c r="M285"/>
      <c r="N285"/>
    </row>
    <row r="286" spans="1:14" ht="22.5" x14ac:dyDescent="0.2">
      <c r="A286" s="156" t="s">
        <v>625</v>
      </c>
      <c r="B286" s="107">
        <f>B287-SUM(B283:B285)</f>
        <v>3533</v>
      </c>
      <c r="C286" s="39">
        <f>B286/B287</f>
        <v>0.43681998021760632</v>
      </c>
      <c r="D286" s="38"/>
      <c r="E286" s="38"/>
      <c r="F286" s="38"/>
      <c r="G286" s="39"/>
      <c r="H286" s="39"/>
      <c r="I286" s="39"/>
      <c r="J286" s="39"/>
      <c r="L286"/>
      <c r="M286"/>
      <c r="N286"/>
    </row>
    <row r="287" spans="1:14" ht="22.5" x14ac:dyDescent="0.2">
      <c r="A287" s="159" t="s">
        <v>319</v>
      </c>
      <c r="B287" s="108">
        <v>8088</v>
      </c>
      <c r="C287" s="39">
        <f>SUM(C283:C286)</f>
        <v>1</v>
      </c>
      <c r="D287" s="38"/>
      <c r="E287" s="38"/>
      <c r="F287" s="38"/>
      <c r="G287" s="39"/>
      <c r="H287" s="39"/>
      <c r="I287" s="39"/>
      <c r="J287" s="39"/>
      <c r="L287"/>
      <c r="M287"/>
      <c r="N287"/>
    </row>
    <row r="288" spans="1:14" x14ac:dyDescent="0.2">
      <c r="C288" s="38"/>
      <c r="D288" s="38"/>
      <c r="E288" s="38"/>
      <c r="F288" s="38"/>
      <c r="G288" s="39"/>
      <c r="H288" s="39"/>
      <c r="I288" s="39"/>
      <c r="J288" s="39"/>
      <c r="L288"/>
      <c r="M288"/>
      <c r="N288"/>
    </row>
    <row r="289" spans="1:14" ht="22.5" x14ac:dyDescent="0.2">
      <c r="A289" s="168" t="s">
        <v>306</v>
      </c>
      <c r="C289" s="38"/>
      <c r="D289" s="38"/>
      <c r="E289" s="38"/>
      <c r="F289" s="38"/>
      <c r="G289" s="39"/>
      <c r="H289" s="39"/>
      <c r="I289" s="39"/>
      <c r="J289" s="39"/>
      <c r="L289"/>
      <c r="M289"/>
      <c r="N289"/>
    </row>
    <row r="290" spans="1:14" ht="22.5" x14ac:dyDescent="0.2">
      <c r="B290" s="156" t="s">
        <v>315</v>
      </c>
      <c r="C290" s="169" t="s">
        <v>316</v>
      </c>
      <c r="D290" s="38"/>
      <c r="E290" s="38"/>
      <c r="F290" s="38"/>
      <c r="G290" s="39"/>
      <c r="H290" s="39"/>
      <c r="I290" s="39"/>
      <c r="J290" s="39"/>
      <c r="L290"/>
      <c r="M290"/>
      <c r="N290"/>
    </row>
    <row r="291" spans="1:14" ht="22.5" x14ac:dyDescent="0.2">
      <c r="A291" s="156" t="s">
        <v>322</v>
      </c>
      <c r="B291" s="107">
        <v>2172</v>
      </c>
      <c r="C291" s="39">
        <v>0.2685459940652819</v>
      </c>
      <c r="D291" s="38"/>
      <c r="E291" s="38"/>
      <c r="F291" s="38"/>
      <c r="G291" s="39"/>
      <c r="H291" s="39"/>
      <c r="I291" s="39"/>
      <c r="J291" s="39"/>
      <c r="L291"/>
      <c r="M291"/>
      <c r="N291"/>
    </row>
    <row r="292" spans="1:14" ht="22.5" x14ac:dyDescent="0.2">
      <c r="A292" s="156" t="s">
        <v>317</v>
      </c>
      <c r="B292" s="107">
        <v>1985</v>
      </c>
      <c r="C292" s="39">
        <v>0.24542532146389714</v>
      </c>
      <c r="D292" s="38"/>
      <c r="E292" s="38"/>
      <c r="F292" s="38"/>
      <c r="G292" s="39"/>
      <c r="H292" s="39"/>
      <c r="I292" s="39"/>
      <c r="J292" s="39"/>
      <c r="L292"/>
      <c r="M292"/>
      <c r="N292"/>
    </row>
    <row r="293" spans="1:14" ht="22.5" x14ac:dyDescent="0.2">
      <c r="A293" s="156" t="s">
        <v>629</v>
      </c>
      <c r="B293" s="107">
        <v>1540</v>
      </c>
      <c r="C293" s="39">
        <v>0.1904055390702275</v>
      </c>
      <c r="D293" s="38"/>
      <c r="E293" s="38"/>
      <c r="F293" s="38"/>
      <c r="G293" s="39"/>
      <c r="H293" s="39"/>
      <c r="I293" s="39"/>
      <c r="J293" s="39"/>
      <c r="L293"/>
      <c r="M293"/>
      <c r="N293"/>
    </row>
    <row r="294" spans="1:14" ht="22.5" x14ac:dyDescent="0.2">
      <c r="A294" s="156" t="s">
        <v>625</v>
      </c>
      <c r="B294" s="107">
        <f>B295-SUM(B291:B293)</f>
        <v>10223</v>
      </c>
      <c r="C294" s="39">
        <f>B294/$B$295</f>
        <v>0.6421482412060302</v>
      </c>
      <c r="D294" s="38"/>
      <c r="E294" s="38"/>
      <c r="F294" s="38"/>
      <c r="G294" s="39"/>
      <c r="H294" s="39"/>
      <c r="I294" s="39"/>
      <c r="J294" s="39"/>
      <c r="L294"/>
      <c r="M294"/>
      <c r="N294"/>
    </row>
    <row r="295" spans="1:14" ht="22.5" x14ac:dyDescent="0.2">
      <c r="A295" s="159" t="s">
        <v>319</v>
      </c>
      <c r="B295" s="108">
        <v>15920</v>
      </c>
      <c r="C295" s="39">
        <f>B295/$B$295</f>
        <v>1</v>
      </c>
      <c r="D295" s="38"/>
      <c r="E295" s="38"/>
      <c r="F295" s="38"/>
      <c r="G295" s="39"/>
      <c r="H295" s="39"/>
      <c r="I295" s="39"/>
      <c r="J295" s="39"/>
      <c r="L295"/>
      <c r="M295"/>
      <c r="N295"/>
    </row>
    <row r="296" spans="1:14" x14ac:dyDescent="0.2">
      <c r="A296" s="37"/>
      <c r="B296" s="38"/>
      <c r="C296" s="38"/>
      <c r="D296" s="38"/>
      <c r="E296" s="38"/>
      <c r="F296" s="38"/>
      <c r="G296" s="39"/>
      <c r="H296" s="39"/>
      <c r="I296" s="39"/>
      <c r="J296" s="39"/>
      <c r="L296"/>
      <c r="M296"/>
      <c r="N296"/>
    </row>
    <row r="297" spans="1:14" x14ac:dyDescent="0.2">
      <c r="A297" s="172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</row>
    <row r="298" spans="1:14" ht="12.75" customHeight="1" x14ac:dyDescent="0.2">
      <c r="A298" s="34" t="s">
        <v>1046</v>
      </c>
      <c r="C298" s="38"/>
      <c r="D298" s="38"/>
      <c r="E298" s="38"/>
      <c r="F298" s="315"/>
      <c r="G298" s="315"/>
      <c r="H298" s="315"/>
      <c r="I298" s="315"/>
      <c r="J298" s="315"/>
      <c r="K298" s="315"/>
      <c r="L298" s="315"/>
      <c r="M298" s="315"/>
      <c r="N298" s="387"/>
    </row>
    <row r="299" spans="1:14" x14ac:dyDescent="0.2">
      <c r="A299" s="201" t="s">
        <v>1047</v>
      </c>
      <c r="C299" s="38"/>
      <c r="D299" s="38"/>
      <c r="E299" s="38"/>
      <c r="F299" s="315"/>
      <c r="G299" s="315"/>
      <c r="H299" s="315"/>
      <c r="I299" s="315"/>
      <c r="J299" s="315"/>
      <c r="K299" s="315"/>
      <c r="L299" s="318"/>
      <c r="M299" s="318"/>
      <c r="N299" s="387"/>
    </row>
    <row r="300" spans="1:14" x14ac:dyDescent="0.2">
      <c r="A300" s="34"/>
      <c r="C300" s="38"/>
      <c r="D300" s="38"/>
      <c r="E300" s="38"/>
      <c r="F300" s="89"/>
      <c r="G300" s="316"/>
      <c r="H300" s="316"/>
      <c r="I300" s="316"/>
      <c r="J300" s="316"/>
      <c r="K300" s="316"/>
      <c r="L300" s="316"/>
      <c r="M300" s="316"/>
      <c r="N300" s="52"/>
    </row>
    <row r="301" spans="1:14" ht="22.5" x14ac:dyDescent="0.2">
      <c r="A301" s="159" t="s">
        <v>305</v>
      </c>
      <c r="C301" s="38"/>
      <c r="D301" s="38"/>
      <c r="E301" s="38"/>
      <c r="F301" s="52"/>
      <c r="G301" s="388"/>
      <c r="H301" s="389"/>
      <c r="I301" s="388"/>
      <c r="J301" s="388"/>
      <c r="K301" s="388"/>
      <c r="L301" s="388"/>
      <c r="M301" s="390"/>
      <c r="N301" s="375"/>
    </row>
    <row r="302" spans="1:14" ht="22.5" x14ac:dyDescent="0.2">
      <c r="B302" s="156" t="s">
        <v>315</v>
      </c>
      <c r="C302" s="169" t="s">
        <v>316</v>
      </c>
      <c r="D302" s="38"/>
      <c r="E302" s="38"/>
      <c r="F302" s="45"/>
      <c r="G302" s="253"/>
      <c r="H302" s="247"/>
      <c r="I302" s="253"/>
      <c r="J302" s="253"/>
      <c r="K302" s="253"/>
      <c r="L302" s="253"/>
      <c r="M302" s="254"/>
      <c r="N302" s="380"/>
    </row>
    <row r="303" spans="1:14" ht="22.5" x14ac:dyDescent="0.2">
      <c r="A303" s="156" t="s">
        <v>1320</v>
      </c>
      <c r="B303" s="107">
        <v>18746</v>
      </c>
      <c r="C303" s="39">
        <f>B303/$B$307</f>
        <v>0.1777748274030802</v>
      </c>
      <c r="D303" s="38"/>
      <c r="E303" s="38"/>
      <c r="F303" s="45"/>
      <c r="G303" s="253"/>
      <c r="H303" s="247"/>
      <c r="I303" s="253"/>
      <c r="J303" s="253"/>
      <c r="K303" s="253"/>
      <c r="L303" s="253"/>
      <c r="M303" s="254"/>
      <c r="N303" s="380"/>
    </row>
    <row r="304" spans="1:14" x14ac:dyDescent="0.2">
      <c r="A304" s="156" t="s">
        <v>335</v>
      </c>
      <c r="B304" s="107">
        <v>12895</v>
      </c>
      <c r="C304" s="39">
        <f>B304/$B$307</f>
        <v>0.1222877626887186</v>
      </c>
      <c r="D304" s="38"/>
      <c r="E304" s="38"/>
      <c r="F304" s="246"/>
      <c r="G304" s="253"/>
      <c r="H304" s="247"/>
      <c r="I304" s="253"/>
      <c r="J304" s="253"/>
      <c r="K304" s="253"/>
      <c r="L304" s="253"/>
      <c r="M304" s="254"/>
      <c r="N304" s="380"/>
    </row>
    <row r="305" spans="1:16" x14ac:dyDescent="0.2">
      <c r="A305" s="156" t="s">
        <v>337</v>
      </c>
      <c r="B305" s="107">
        <v>10648</v>
      </c>
      <c r="C305" s="39">
        <f>B305/$B$307</f>
        <v>0.10097868143539944</v>
      </c>
      <c r="D305" s="38"/>
      <c r="E305" s="38"/>
      <c r="F305" s="45"/>
      <c r="G305" s="253"/>
      <c r="H305" s="247"/>
      <c r="I305" s="253"/>
      <c r="J305" s="253"/>
      <c r="K305" s="253"/>
      <c r="L305" s="253"/>
      <c r="M305" s="254"/>
      <c r="N305" s="21"/>
    </row>
    <row r="306" spans="1:16" x14ac:dyDescent="0.2">
      <c r="A306" s="156" t="s">
        <v>918</v>
      </c>
      <c r="B306" s="107">
        <f>B307-SUM(B303:B305)</f>
        <v>63159</v>
      </c>
      <c r="C306" s="39">
        <f>B306/$B$307</f>
        <v>0.59895872847280174</v>
      </c>
      <c r="D306" s="38"/>
      <c r="E306" s="38"/>
      <c r="F306" s="246"/>
      <c r="G306" s="253"/>
      <c r="H306" s="247"/>
      <c r="I306" s="253"/>
      <c r="J306" s="253"/>
      <c r="K306" s="253"/>
      <c r="L306" s="253"/>
      <c r="M306" s="254"/>
      <c r="N306" s="380"/>
    </row>
    <row r="307" spans="1:16" ht="22.5" x14ac:dyDescent="0.2">
      <c r="A307" s="159" t="s">
        <v>319</v>
      </c>
      <c r="B307" s="108">
        <v>105448</v>
      </c>
      <c r="C307" s="109">
        <f>B307/$B$307</f>
        <v>1</v>
      </c>
      <c r="D307" s="38"/>
      <c r="E307" s="38"/>
      <c r="F307" s="246"/>
      <c r="G307" s="253"/>
      <c r="H307" s="247"/>
      <c r="I307" s="253"/>
      <c r="J307" s="253"/>
      <c r="K307" s="253"/>
      <c r="L307" s="253"/>
      <c r="M307" s="254"/>
      <c r="N307" s="380"/>
    </row>
    <row r="308" spans="1:16" x14ac:dyDescent="0.2">
      <c r="C308" s="38"/>
      <c r="D308" s="38"/>
      <c r="E308" s="38"/>
      <c r="F308" s="246"/>
      <c r="G308" s="253"/>
      <c r="H308" s="247"/>
      <c r="I308" s="253"/>
      <c r="J308" s="253"/>
      <c r="K308" s="253"/>
      <c r="L308" s="253"/>
      <c r="M308" s="254"/>
      <c r="N308" s="380"/>
    </row>
    <row r="309" spans="1:16" ht="22.5" x14ac:dyDescent="0.2">
      <c r="A309" s="168" t="s">
        <v>306</v>
      </c>
      <c r="C309" s="38"/>
      <c r="D309" s="38"/>
      <c r="E309" s="38"/>
      <c r="F309" s="246"/>
      <c r="G309" s="253"/>
      <c r="H309" s="247"/>
      <c r="I309" s="253"/>
      <c r="J309" s="253"/>
      <c r="K309" s="253"/>
      <c r="L309" s="253"/>
      <c r="M309" s="254"/>
      <c r="N309" s="380"/>
    </row>
    <row r="310" spans="1:16" ht="22.5" x14ac:dyDescent="0.2">
      <c r="B310" s="156" t="s">
        <v>315</v>
      </c>
      <c r="C310" s="169" t="s">
        <v>316</v>
      </c>
      <c r="D310" s="38"/>
      <c r="E310" s="38"/>
      <c r="F310" s="246"/>
      <c r="G310" s="253"/>
      <c r="H310" s="247"/>
      <c r="I310" s="253"/>
      <c r="J310" s="253"/>
      <c r="K310" s="253"/>
      <c r="L310" s="253"/>
      <c r="M310" s="254"/>
      <c r="N310" s="380"/>
    </row>
    <row r="311" spans="1:16" x14ac:dyDescent="0.2">
      <c r="A311" s="156" t="s">
        <v>336</v>
      </c>
      <c r="B311" s="107">
        <v>15691</v>
      </c>
      <c r="C311" s="39">
        <f>B311/$B$315</f>
        <v>0.15927685405120084</v>
      </c>
      <c r="D311" s="38"/>
      <c r="E311" s="38"/>
      <c r="F311" s="45"/>
      <c r="G311" s="253"/>
      <c r="H311" s="247"/>
      <c r="I311" s="253"/>
      <c r="J311" s="253"/>
      <c r="K311" s="253"/>
      <c r="L311" s="253"/>
      <c r="M311" s="254"/>
      <c r="N311" s="21"/>
    </row>
    <row r="312" spans="1:16" ht="15" customHeight="1" x14ac:dyDescent="0.2">
      <c r="A312" s="156" t="s">
        <v>334</v>
      </c>
      <c r="B312" s="107">
        <v>13714</v>
      </c>
      <c r="C312" s="39">
        <f>B312/$B$315</f>
        <v>0.13920864039628886</v>
      </c>
      <c r="D312" s="38"/>
      <c r="E312" s="38"/>
      <c r="F312" s="89"/>
      <c r="G312" s="316"/>
      <c r="H312" s="316"/>
      <c r="I312" s="316"/>
      <c r="J312" s="316"/>
      <c r="K312" s="316"/>
      <c r="L312" s="316"/>
      <c r="M312" s="316"/>
      <c r="N312" s="52"/>
    </row>
    <row r="313" spans="1:16" ht="22.5" x14ac:dyDescent="0.2">
      <c r="A313" s="156" t="s">
        <v>1320</v>
      </c>
      <c r="B313" s="107">
        <v>11565</v>
      </c>
      <c r="C313" s="39">
        <f>B313/$B$315</f>
        <v>0.11739448200255802</v>
      </c>
      <c r="D313" s="38"/>
      <c r="E313" s="38"/>
      <c r="F313" s="52"/>
      <c r="G313" s="388"/>
      <c r="H313" s="389"/>
      <c r="I313" s="388"/>
      <c r="J313" s="388"/>
      <c r="K313" s="388"/>
      <c r="L313" s="388"/>
      <c r="M313" s="390"/>
      <c r="N313" s="375"/>
    </row>
    <row r="314" spans="1:16" x14ac:dyDescent="0.2">
      <c r="A314" s="156" t="s">
        <v>918</v>
      </c>
      <c r="B314" s="107">
        <f>B315-SUM(B311:B313)</f>
        <v>57544</v>
      </c>
      <c r="C314" s="39">
        <f>B314/$B$315</f>
        <v>0.58412002354995229</v>
      </c>
      <c r="D314" s="38"/>
      <c r="E314" s="38"/>
      <c r="F314" s="45"/>
      <c r="G314" s="253"/>
      <c r="H314" s="247"/>
      <c r="I314" s="253"/>
      <c r="J314" s="253"/>
      <c r="K314" s="253"/>
      <c r="L314" s="253"/>
      <c r="M314" s="254"/>
      <c r="N314" s="21"/>
    </row>
    <row r="315" spans="1:16" ht="22.5" x14ac:dyDescent="0.2">
      <c r="A315" s="159" t="s">
        <v>319</v>
      </c>
      <c r="B315" s="108">
        <v>98514</v>
      </c>
      <c r="C315" s="109">
        <f>B315/$B$315</f>
        <v>1</v>
      </c>
      <c r="D315" s="38"/>
      <c r="E315" s="38"/>
      <c r="F315" s="45"/>
      <c r="G315" s="315"/>
      <c r="H315" s="315"/>
      <c r="I315" s="315"/>
      <c r="J315" s="315"/>
      <c r="K315" s="315"/>
      <c r="L315" s="315"/>
      <c r="M315" s="315"/>
      <c r="N315" s="315"/>
      <c r="O315" s="387"/>
      <c r="P315" s="333"/>
    </row>
    <row r="316" spans="1:16" x14ac:dyDescent="0.2">
      <c r="B316" s="38"/>
      <c r="C316" s="38"/>
      <c r="D316" s="38"/>
      <c r="E316" s="38"/>
      <c r="F316" s="246"/>
      <c r="G316" s="315"/>
      <c r="H316" s="315"/>
      <c r="I316" s="315"/>
      <c r="J316" s="315"/>
      <c r="K316" s="315"/>
      <c r="L316" s="315"/>
      <c r="M316" s="465"/>
      <c r="N316" s="465"/>
      <c r="O316" s="387"/>
      <c r="P316" s="333"/>
    </row>
    <row r="317" spans="1:16" x14ac:dyDescent="0.2">
      <c r="A317" s="172"/>
      <c r="B317" s="172"/>
      <c r="C317" s="172"/>
      <c r="D317" s="172"/>
      <c r="E317" s="172"/>
      <c r="F317" s="45"/>
      <c r="G317" s="89"/>
      <c r="H317" s="316"/>
      <c r="I317" s="316"/>
      <c r="J317" s="316"/>
      <c r="K317" s="316"/>
      <c r="L317" s="316"/>
      <c r="M317" s="316"/>
      <c r="N317" s="316"/>
      <c r="O317" s="52"/>
      <c r="P317" s="333"/>
    </row>
    <row r="318" spans="1:16" x14ac:dyDescent="0.2">
      <c r="A318" s="34" t="s">
        <v>1052</v>
      </c>
      <c r="C318" s="38"/>
      <c r="D318" s="38"/>
      <c r="E318" s="38"/>
      <c r="F318" s="45"/>
      <c r="G318" s="52"/>
      <c r="H318" s="388"/>
      <c r="I318" s="389"/>
      <c r="J318" s="388"/>
      <c r="K318" s="388"/>
      <c r="L318" s="388"/>
      <c r="M318" s="388"/>
      <c r="N318" s="390"/>
      <c r="O318" s="375"/>
      <c r="P318" s="333"/>
    </row>
    <row r="319" spans="1:16" x14ac:dyDescent="0.2">
      <c r="A319" s="201" t="s">
        <v>1053</v>
      </c>
      <c r="C319" s="38"/>
      <c r="D319" s="38"/>
      <c r="E319" s="38"/>
      <c r="F319" s="45"/>
      <c r="G319" s="45"/>
      <c r="H319" s="253"/>
      <c r="I319" s="247"/>
      <c r="J319" s="253"/>
      <c r="K319" s="253"/>
      <c r="L319" s="253"/>
      <c r="M319" s="253"/>
      <c r="N319" s="254"/>
      <c r="O319" s="463"/>
      <c r="P319" s="333"/>
    </row>
    <row r="320" spans="1:16" x14ac:dyDescent="0.2">
      <c r="C320" s="38"/>
      <c r="D320" s="38"/>
      <c r="E320" s="315"/>
      <c r="F320" s="315"/>
      <c r="G320" s="246"/>
      <c r="H320" s="253"/>
      <c r="I320" s="247"/>
      <c r="J320" s="253"/>
      <c r="K320" s="253"/>
      <c r="L320" s="253"/>
      <c r="M320" s="253"/>
      <c r="N320" s="254"/>
      <c r="O320" s="463"/>
      <c r="P320" s="333"/>
    </row>
    <row r="321" spans="1:16" ht="22.5" x14ac:dyDescent="0.2">
      <c r="A321" s="159" t="s">
        <v>305</v>
      </c>
      <c r="C321" s="38"/>
      <c r="D321" s="38"/>
      <c r="E321" s="315"/>
      <c r="F321" s="315"/>
      <c r="G321" s="246"/>
      <c r="H321" s="253"/>
      <c r="I321" s="247"/>
      <c r="J321" s="253"/>
      <c r="K321" s="253"/>
      <c r="L321" s="253"/>
      <c r="M321" s="253"/>
      <c r="N321" s="254"/>
      <c r="O321" s="463"/>
      <c r="P321" s="333"/>
    </row>
    <row r="322" spans="1:16" ht="22.5" x14ac:dyDescent="0.2">
      <c r="B322" s="156" t="s">
        <v>315</v>
      </c>
      <c r="C322" s="169" t="s">
        <v>316</v>
      </c>
      <c r="D322" s="38"/>
      <c r="E322" s="89"/>
      <c r="F322" s="316"/>
      <c r="G322" s="45"/>
      <c r="H322" s="253"/>
      <c r="I322" s="247"/>
      <c r="J322" s="253"/>
      <c r="K322" s="253"/>
      <c r="L322" s="253"/>
      <c r="M322" s="253"/>
      <c r="N322" s="254"/>
      <c r="O322" s="21"/>
      <c r="P322" s="333"/>
    </row>
    <row r="323" spans="1:16" ht="22.5" x14ac:dyDescent="0.2">
      <c r="A323" s="156" t="s">
        <v>1360</v>
      </c>
      <c r="B323" s="107">
        <v>3851</v>
      </c>
      <c r="C323" s="39">
        <f>B323/$B$327</f>
        <v>0.17729386308181022</v>
      </c>
      <c r="D323" s="38"/>
      <c r="E323" s="52"/>
      <c r="F323" s="388"/>
      <c r="G323" s="246"/>
      <c r="H323" s="253"/>
      <c r="I323" s="247"/>
      <c r="J323" s="253"/>
      <c r="K323" s="253"/>
      <c r="L323" s="253"/>
      <c r="M323" s="253"/>
      <c r="N323" s="254"/>
      <c r="O323" s="463"/>
      <c r="P323" s="333"/>
    </row>
    <row r="324" spans="1:16" ht="12" customHeight="1" x14ac:dyDescent="0.2">
      <c r="A324" s="287" t="s">
        <v>1357</v>
      </c>
      <c r="B324" s="107">
        <v>2476</v>
      </c>
      <c r="C324" s="39">
        <f>B324/$B$327</f>
        <v>0.11399106855117168</v>
      </c>
      <c r="D324" s="38"/>
      <c r="E324" s="45"/>
      <c r="F324" s="253"/>
      <c r="G324" s="246"/>
      <c r="H324" s="253"/>
      <c r="I324" s="247"/>
      <c r="J324" s="253"/>
      <c r="K324" s="253"/>
      <c r="L324" s="253"/>
      <c r="M324" s="253"/>
      <c r="N324" s="254"/>
      <c r="O324" s="463"/>
      <c r="P324" s="333"/>
    </row>
    <row r="325" spans="1:16" ht="22.5" x14ac:dyDescent="0.2">
      <c r="A325" s="156" t="s">
        <v>1362</v>
      </c>
      <c r="B325" s="107">
        <v>2452</v>
      </c>
      <c r="C325" s="39">
        <f>B325/$B$327</f>
        <v>0.11288614704663689</v>
      </c>
      <c r="D325" s="38"/>
      <c r="E325" s="45"/>
      <c r="F325" s="253"/>
      <c r="G325" s="246"/>
      <c r="H325" s="253"/>
      <c r="I325" s="247"/>
      <c r="J325" s="253"/>
      <c r="K325" s="253"/>
      <c r="L325" s="253"/>
      <c r="M325" s="253"/>
      <c r="N325" s="254"/>
      <c r="O325" s="463"/>
      <c r="P325" s="333"/>
    </row>
    <row r="326" spans="1:16" x14ac:dyDescent="0.2">
      <c r="A326" s="156" t="s">
        <v>918</v>
      </c>
      <c r="B326" s="107">
        <f>B327-SUM(B323:B325)</f>
        <v>12942</v>
      </c>
      <c r="C326" s="39">
        <f>B326/$B$327</f>
        <v>0.59582892132038123</v>
      </c>
      <c r="D326" s="38"/>
      <c r="E326" s="246"/>
      <c r="F326" s="253"/>
      <c r="G326" s="246"/>
      <c r="H326" s="253"/>
      <c r="I326" s="247"/>
      <c r="J326" s="253"/>
      <c r="K326" s="253"/>
      <c r="L326" s="253"/>
      <c r="M326" s="253"/>
      <c r="N326" s="254"/>
      <c r="O326" s="463"/>
      <c r="P326" s="333"/>
    </row>
    <row r="327" spans="1:16" ht="22.5" x14ac:dyDescent="0.2">
      <c r="A327" s="159" t="s">
        <v>319</v>
      </c>
      <c r="B327" s="108">
        <v>21721</v>
      </c>
      <c r="C327" s="109">
        <f>B327/$B$327</f>
        <v>1</v>
      </c>
      <c r="D327" s="38"/>
      <c r="E327" s="246"/>
      <c r="F327" s="253"/>
      <c r="G327" s="246"/>
      <c r="H327" s="253"/>
      <c r="I327" s="247"/>
      <c r="J327" s="253"/>
      <c r="K327" s="253"/>
      <c r="L327" s="253"/>
      <c r="M327" s="253"/>
      <c r="N327" s="254"/>
      <c r="O327" s="463"/>
      <c r="P327" s="333"/>
    </row>
    <row r="328" spans="1:16" x14ac:dyDescent="0.2">
      <c r="C328" s="38"/>
      <c r="D328" s="38"/>
      <c r="E328" s="246"/>
      <c r="F328" s="253"/>
      <c r="G328" s="45"/>
      <c r="H328" s="253"/>
      <c r="I328" s="247"/>
      <c r="J328" s="253"/>
      <c r="K328" s="253"/>
      <c r="L328" s="253"/>
      <c r="M328" s="253"/>
      <c r="N328" s="254"/>
      <c r="O328" s="21"/>
      <c r="P328" s="333"/>
    </row>
    <row r="329" spans="1:16" ht="22.5" x14ac:dyDescent="0.2">
      <c r="A329" s="168" t="s">
        <v>306</v>
      </c>
      <c r="C329" s="38"/>
      <c r="D329" s="38"/>
      <c r="E329" s="246"/>
      <c r="F329" s="253"/>
      <c r="G329" s="89"/>
      <c r="H329" s="316"/>
      <c r="I329" s="316"/>
      <c r="J329" s="316"/>
      <c r="K329" s="316"/>
      <c r="L329" s="316"/>
      <c r="M329" s="316"/>
      <c r="N329" s="316"/>
      <c r="O329" s="52"/>
      <c r="P329" s="333"/>
    </row>
    <row r="330" spans="1:16" ht="22.5" x14ac:dyDescent="0.2">
      <c r="B330" s="156" t="s">
        <v>315</v>
      </c>
      <c r="C330" s="169" t="s">
        <v>316</v>
      </c>
      <c r="D330" s="38"/>
      <c r="E330" s="246"/>
      <c r="F330" s="253"/>
      <c r="G330" s="52"/>
      <c r="H330" s="388"/>
      <c r="I330" s="389"/>
      <c r="J330" s="388"/>
      <c r="K330" s="388"/>
      <c r="L330" s="388"/>
      <c r="M330" s="388"/>
      <c r="N330" s="390"/>
      <c r="O330" s="375"/>
      <c r="P330" s="333"/>
    </row>
    <row r="331" spans="1:16" ht="24" customHeight="1" x14ac:dyDescent="0.2">
      <c r="A331" s="156" t="s">
        <v>1361</v>
      </c>
      <c r="B331" s="107">
        <v>2974</v>
      </c>
      <c r="C331" s="39">
        <f>B331/$B$335</f>
        <v>0.15670776688797555</v>
      </c>
      <c r="D331" s="38"/>
      <c r="E331" s="246"/>
      <c r="F331" s="253"/>
      <c r="G331" s="45"/>
      <c r="H331" s="253"/>
      <c r="I331" s="247"/>
      <c r="J331" s="253"/>
      <c r="K331" s="253"/>
      <c r="L331" s="253"/>
      <c r="M331" s="253"/>
      <c r="N331" s="254"/>
      <c r="O331" s="21"/>
      <c r="P331" s="333"/>
    </row>
    <row r="332" spans="1:16" ht="23.25" customHeight="1" x14ac:dyDescent="0.2">
      <c r="A332" s="156" t="s">
        <v>400</v>
      </c>
      <c r="B332" s="107">
        <v>2580</v>
      </c>
      <c r="C332" s="39">
        <f>B332/$B$335</f>
        <v>0.13594688586784698</v>
      </c>
      <c r="D332" s="38"/>
      <c r="E332" s="246"/>
      <c r="F332" s="253"/>
      <c r="G332" s="45"/>
      <c r="H332" s="253"/>
      <c r="I332" s="247"/>
      <c r="J332" s="253"/>
      <c r="K332" s="253"/>
      <c r="L332" s="253"/>
      <c r="M332" s="253"/>
      <c r="N332" s="254"/>
      <c r="O332" s="21"/>
      <c r="P332" s="333"/>
    </row>
    <row r="333" spans="1:16" ht="22.5" customHeight="1" x14ac:dyDescent="0.2">
      <c r="A333" s="156" t="s">
        <v>1078</v>
      </c>
      <c r="B333" s="107">
        <v>2041</v>
      </c>
      <c r="C333" s="39">
        <f>B333/$B$335</f>
        <v>0.10754557909157972</v>
      </c>
      <c r="D333" s="38"/>
      <c r="E333" s="45"/>
      <c r="F333" s="253"/>
      <c r="G333" s="246"/>
      <c r="H333" s="253"/>
      <c r="I333" s="247"/>
      <c r="J333" s="253"/>
      <c r="K333" s="253"/>
      <c r="L333" s="253"/>
      <c r="M333" s="253"/>
      <c r="N333" s="254"/>
      <c r="O333" s="463"/>
      <c r="P333" s="333"/>
    </row>
    <row r="334" spans="1:16" ht="13.5" customHeight="1" x14ac:dyDescent="0.2">
      <c r="A334" s="156" t="s">
        <v>918</v>
      </c>
      <c r="B334" s="107">
        <f>B335-SUM(B331:B333)</f>
        <v>11383</v>
      </c>
      <c r="C334" s="39">
        <f>B334/$B$335</f>
        <v>0.59979976815259772</v>
      </c>
      <c r="D334" s="38"/>
      <c r="E334" s="89"/>
      <c r="F334" s="316"/>
      <c r="G334" s="45"/>
      <c r="H334" s="253"/>
      <c r="I334" s="247"/>
      <c r="J334" s="253"/>
      <c r="K334" s="253"/>
      <c r="L334" s="253"/>
      <c r="M334" s="253"/>
      <c r="N334" s="254"/>
      <c r="O334" s="463"/>
      <c r="P334" s="333"/>
    </row>
    <row r="335" spans="1:16" ht="22.5" x14ac:dyDescent="0.2">
      <c r="A335" s="159" t="s">
        <v>319</v>
      </c>
      <c r="B335" s="108">
        <v>18978</v>
      </c>
      <c r="C335" s="109">
        <f>B335/$B$335</f>
        <v>1</v>
      </c>
      <c r="D335" s="38"/>
      <c r="E335" s="52"/>
      <c r="F335" s="388"/>
      <c r="G335" s="45"/>
      <c r="H335" s="253"/>
      <c r="I335" s="247"/>
      <c r="J335" s="253"/>
      <c r="K335" s="253"/>
      <c r="L335" s="253"/>
      <c r="M335" s="253"/>
      <c r="N335" s="254"/>
      <c r="O335" s="21"/>
      <c r="P335" s="333"/>
    </row>
    <row r="336" spans="1:16" x14ac:dyDescent="0.2">
      <c r="A336" s="37"/>
      <c r="B336" s="38"/>
      <c r="C336" s="38"/>
      <c r="D336" s="38"/>
      <c r="E336" s="45"/>
      <c r="F336" s="253"/>
      <c r="G336" s="45"/>
      <c r="H336" s="253"/>
      <c r="I336" s="247"/>
      <c r="J336" s="253"/>
      <c r="K336" s="253"/>
      <c r="L336" s="253"/>
      <c r="M336" s="253"/>
      <c r="N336" s="254"/>
      <c r="O336" s="21"/>
      <c r="P336" s="333"/>
    </row>
    <row r="337" spans="1:16" ht="12.75" customHeight="1" x14ac:dyDescent="0.2">
      <c r="A337" s="172"/>
      <c r="B337" s="172"/>
      <c r="C337" s="172"/>
      <c r="D337" s="172"/>
      <c r="E337" s="172"/>
      <c r="F337" s="172"/>
      <c r="G337" s="246"/>
      <c r="H337" s="253"/>
      <c r="I337" s="247"/>
      <c r="J337" s="253"/>
      <c r="K337" s="253"/>
      <c r="L337" s="253"/>
      <c r="M337" s="253"/>
      <c r="N337" s="254"/>
      <c r="O337" s="463"/>
      <c r="P337" s="333"/>
    </row>
    <row r="338" spans="1:16" x14ac:dyDescent="0.2">
      <c r="A338" s="34" t="s">
        <v>1058</v>
      </c>
      <c r="C338" s="38"/>
      <c r="D338" s="38"/>
      <c r="E338" s="45"/>
      <c r="F338" s="253"/>
      <c r="G338" s="246"/>
      <c r="H338" s="253"/>
      <c r="I338" s="247"/>
      <c r="J338" s="253"/>
      <c r="K338" s="253"/>
      <c r="L338" s="253"/>
      <c r="M338" s="253"/>
      <c r="N338" s="254"/>
      <c r="O338" s="463"/>
      <c r="P338" s="333"/>
    </row>
    <row r="339" spans="1:16" x14ac:dyDescent="0.2">
      <c r="A339" s="201" t="s">
        <v>1059</v>
      </c>
      <c r="C339" s="38"/>
      <c r="D339" s="38"/>
      <c r="E339" s="246"/>
      <c r="F339" s="253"/>
      <c r="G339" s="246"/>
      <c r="H339" s="253"/>
      <c r="I339" s="247"/>
      <c r="J339" s="253"/>
      <c r="K339" s="253"/>
      <c r="L339" s="253"/>
      <c r="M339" s="253"/>
      <c r="N339" s="254"/>
      <c r="O339" s="463"/>
      <c r="P339" s="333"/>
    </row>
    <row r="340" spans="1:16" x14ac:dyDescent="0.2">
      <c r="A340" s="34"/>
      <c r="C340" s="38"/>
      <c r="D340" s="38"/>
      <c r="E340" s="45"/>
      <c r="F340" s="253"/>
      <c r="G340" s="246"/>
      <c r="H340" s="253"/>
      <c r="I340" s="247"/>
      <c r="J340" s="253"/>
      <c r="K340" s="253"/>
      <c r="L340" s="253"/>
      <c r="M340" s="253"/>
      <c r="N340" s="254"/>
      <c r="O340" s="514"/>
      <c r="P340" s="333"/>
    </row>
    <row r="341" spans="1:16" ht="22.5" x14ac:dyDescent="0.2">
      <c r="A341" s="159" t="s">
        <v>305</v>
      </c>
      <c r="C341" s="38"/>
      <c r="D341" s="38"/>
      <c r="E341" s="45"/>
      <c r="F341" s="253"/>
      <c r="G341" s="45"/>
      <c r="H341" s="253"/>
      <c r="I341" s="247"/>
      <c r="J341" s="253"/>
      <c r="K341" s="253"/>
      <c r="L341" s="253"/>
      <c r="M341" s="253"/>
      <c r="N341" s="254"/>
      <c r="O341" s="463"/>
    </row>
    <row r="342" spans="1:16" ht="22.5" x14ac:dyDescent="0.2">
      <c r="B342" s="156" t="s">
        <v>315</v>
      </c>
      <c r="C342" s="169" t="s">
        <v>316</v>
      </c>
      <c r="D342" s="38"/>
      <c r="E342" s="268"/>
      <c r="F342" s="268"/>
      <c r="G342" s="2"/>
      <c r="H342" s="2"/>
      <c r="I342" s="247"/>
      <c r="J342" s="253"/>
      <c r="K342" s="253"/>
      <c r="L342" s="253"/>
      <c r="M342" s="253"/>
      <c r="N342" s="254"/>
      <c r="O342" s="463"/>
    </row>
    <row r="343" spans="1:16" ht="22.5" x14ac:dyDescent="0.2">
      <c r="A343" s="156" t="s">
        <v>637</v>
      </c>
      <c r="B343" s="107">
        <v>5350</v>
      </c>
      <c r="C343" s="39">
        <f>B343/$B$347</f>
        <v>0.81492764661081496</v>
      </c>
      <c r="D343" s="38"/>
      <c r="E343" s="268"/>
      <c r="F343" s="268"/>
      <c r="G343" s="2"/>
      <c r="H343" s="2"/>
      <c r="I343" s="247"/>
      <c r="J343" s="253"/>
      <c r="K343" s="253"/>
      <c r="L343" s="253"/>
      <c r="M343" s="253"/>
      <c r="N343" s="254"/>
      <c r="O343" s="463"/>
    </row>
    <row r="344" spans="1:16" ht="22.5" x14ac:dyDescent="0.2">
      <c r="A344" s="156" t="s">
        <v>398</v>
      </c>
      <c r="B344" s="107">
        <v>276</v>
      </c>
      <c r="C344" s="39">
        <f>B344/$B$347</f>
        <v>4.2041127189642043E-2</v>
      </c>
      <c r="D344" s="38"/>
      <c r="E344" s="268"/>
      <c r="F344" s="268"/>
      <c r="G344" s="2"/>
      <c r="H344" s="2"/>
      <c r="I344" s="247"/>
      <c r="J344" s="253"/>
      <c r="K344" s="253"/>
      <c r="L344" s="253"/>
      <c r="M344" s="253"/>
      <c r="N344" s="254"/>
      <c r="O344" s="21"/>
    </row>
    <row r="345" spans="1:16" ht="22.5" x14ac:dyDescent="0.2">
      <c r="A345" s="156" t="s">
        <v>639</v>
      </c>
      <c r="B345" s="107">
        <v>211</v>
      </c>
      <c r="C345" s="39">
        <f>B345/$B$347</f>
        <v>3.214013709063214E-2</v>
      </c>
      <c r="D345" s="38"/>
      <c r="E345" s="268"/>
      <c r="F345" s="268"/>
      <c r="G345" s="2"/>
      <c r="H345" s="2"/>
      <c r="I345" s="247"/>
      <c r="J345" s="253"/>
      <c r="K345" s="253"/>
      <c r="L345" s="253"/>
      <c r="M345" s="253"/>
      <c r="N345" s="254"/>
      <c r="O345" s="463"/>
    </row>
    <row r="346" spans="1:16" ht="22.5" x14ac:dyDescent="0.2">
      <c r="A346" s="156" t="s">
        <v>625</v>
      </c>
      <c r="B346" s="107">
        <f>B347-SUM(B343:B345)</f>
        <v>728</v>
      </c>
      <c r="C346" s="39">
        <f>B346/$B$347</f>
        <v>0.11089108910891089</v>
      </c>
      <c r="D346" s="38"/>
      <c r="E346" s="268"/>
      <c r="F346" s="268"/>
      <c r="G346" s="2"/>
      <c r="H346" s="2"/>
      <c r="I346" s="247"/>
      <c r="J346" s="253"/>
      <c r="K346" s="253"/>
      <c r="L346" s="253"/>
      <c r="M346" s="253"/>
      <c r="N346" s="254"/>
      <c r="O346" s="463"/>
    </row>
    <row r="347" spans="1:16" ht="22.5" x14ac:dyDescent="0.2">
      <c r="A347" s="159" t="s">
        <v>319</v>
      </c>
      <c r="B347" s="108">
        <v>6565</v>
      </c>
      <c r="C347" s="109">
        <f>B347/$B$347</f>
        <v>1</v>
      </c>
      <c r="D347" s="38"/>
      <c r="E347" s="268"/>
      <c r="F347" s="268"/>
      <c r="G347" s="2"/>
      <c r="H347" s="2"/>
      <c r="I347" s="247"/>
      <c r="J347" s="253"/>
      <c r="K347" s="253"/>
      <c r="L347" s="253"/>
      <c r="M347" s="253"/>
      <c r="N347" s="254"/>
      <c r="O347" s="463"/>
    </row>
    <row r="348" spans="1:16" x14ac:dyDescent="0.2">
      <c r="C348" s="38"/>
      <c r="D348" s="38"/>
      <c r="E348" s="268"/>
      <c r="F348" s="268"/>
      <c r="G348" s="2"/>
      <c r="H348" s="2"/>
      <c r="I348" s="247"/>
      <c r="J348" s="253"/>
      <c r="K348" s="253"/>
      <c r="L348" s="253"/>
      <c r="M348" s="253"/>
      <c r="N348" s="254"/>
      <c r="O348" s="463"/>
    </row>
    <row r="349" spans="1:16" ht="22.5" x14ac:dyDescent="0.2">
      <c r="A349" s="168" t="s">
        <v>306</v>
      </c>
      <c r="C349" s="38"/>
      <c r="D349" s="38"/>
      <c r="E349" s="268"/>
      <c r="F349" s="268"/>
      <c r="G349" s="2"/>
      <c r="H349" s="2"/>
      <c r="I349" s="247"/>
      <c r="J349" s="253"/>
      <c r="K349" s="253"/>
      <c r="L349" s="253"/>
      <c r="M349" s="253"/>
      <c r="N349" s="254"/>
      <c r="O349" s="463"/>
    </row>
    <row r="350" spans="1:16" ht="22.5" x14ac:dyDescent="0.2">
      <c r="B350" s="156" t="s">
        <v>315</v>
      </c>
      <c r="C350" s="169" t="s">
        <v>316</v>
      </c>
      <c r="D350" s="38"/>
      <c r="E350" s="289"/>
      <c r="F350" s="289"/>
      <c r="G350" s="45"/>
      <c r="H350" s="253"/>
      <c r="I350" s="247"/>
      <c r="J350" s="253"/>
      <c r="K350" s="253"/>
      <c r="L350" s="253"/>
      <c r="M350" s="253"/>
      <c r="N350" s="254"/>
      <c r="O350" s="21"/>
    </row>
    <row r="351" spans="1:16" ht="22.5" x14ac:dyDescent="0.2">
      <c r="A351" s="156" t="s">
        <v>637</v>
      </c>
      <c r="B351" s="107">
        <v>5145</v>
      </c>
      <c r="C351" s="39">
        <f>B351/$B$355</f>
        <v>0.61344938595445331</v>
      </c>
      <c r="D351" s="38"/>
      <c r="E351" s="38"/>
      <c r="F351" s="38"/>
      <c r="G351" s="89"/>
      <c r="H351" s="694"/>
      <c r="I351" s="694"/>
      <c r="J351" s="694"/>
      <c r="K351" s="694"/>
      <c r="L351" s="694"/>
      <c r="M351" s="694"/>
      <c r="N351" s="694"/>
      <c r="O351" s="52"/>
    </row>
    <row r="352" spans="1:16" ht="22.5" x14ac:dyDescent="0.2">
      <c r="A352" s="156" t="s">
        <v>399</v>
      </c>
      <c r="B352" s="107">
        <v>1196</v>
      </c>
      <c r="C352" s="39">
        <f>B352/$B$355</f>
        <v>0.14260164540360082</v>
      </c>
      <c r="D352" s="38"/>
      <c r="E352" s="38"/>
      <c r="F352" s="38"/>
      <c r="G352" s="52"/>
      <c r="H352" s="388"/>
      <c r="I352" s="389"/>
      <c r="J352" s="388"/>
      <c r="K352" s="388"/>
      <c r="L352" s="388"/>
      <c r="M352" s="388"/>
      <c r="N352" s="390"/>
      <c r="O352" s="375"/>
    </row>
    <row r="353" spans="1:15" ht="22.5" x14ac:dyDescent="0.2">
      <c r="A353" s="156" t="s">
        <v>400</v>
      </c>
      <c r="B353" s="107">
        <v>743</v>
      </c>
      <c r="C353" s="39">
        <f>B353/$B$355</f>
        <v>8.8589483724812207E-2</v>
      </c>
      <c r="D353" s="38"/>
      <c r="E353" s="38"/>
      <c r="F353" s="38"/>
      <c r="G353" s="45"/>
      <c r="H353" s="253"/>
      <c r="I353" s="247"/>
      <c r="J353" s="253"/>
      <c r="K353" s="253"/>
      <c r="L353" s="253"/>
      <c r="M353" s="253"/>
      <c r="N353" s="254"/>
      <c r="O353" s="21"/>
    </row>
    <row r="354" spans="1:15" ht="22.5" x14ac:dyDescent="0.2">
      <c r="A354" s="156" t="s">
        <v>625</v>
      </c>
      <c r="B354" s="107">
        <f>B355-SUM(B351:B353)</f>
        <v>1303</v>
      </c>
      <c r="C354" s="39">
        <f>B354/$B$355</f>
        <v>0.15535948491713367</v>
      </c>
      <c r="D354" s="38"/>
      <c r="E354" s="38"/>
      <c r="F354" s="38"/>
      <c r="G354" s="45"/>
      <c r="H354" s="253"/>
      <c r="I354" s="247"/>
      <c r="J354" s="253"/>
      <c r="K354" s="253"/>
      <c r="L354" s="253"/>
      <c r="M354" s="253"/>
      <c r="N354" s="254"/>
      <c r="O354" s="21"/>
    </row>
    <row r="355" spans="1:15" ht="22.5" x14ac:dyDescent="0.2">
      <c r="A355" s="159" t="s">
        <v>319</v>
      </c>
      <c r="B355" s="108">
        <v>8387</v>
      </c>
      <c r="C355" s="109">
        <f>B355/$B$355</f>
        <v>1</v>
      </c>
      <c r="D355" s="38"/>
      <c r="E355" s="38"/>
      <c r="F355" s="38"/>
      <c r="G355" s="246"/>
      <c r="H355" s="253"/>
      <c r="I355" s="247"/>
      <c r="J355" s="253"/>
      <c r="K355" s="253"/>
      <c r="L355" s="253"/>
      <c r="M355" s="253"/>
      <c r="N355" s="254"/>
      <c r="O355" s="463"/>
    </row>
    <row r="356" spans="1:15" x14ac:dyDescent="0.2">
      <c r="B356" s="38"/>
      <c r="C356" s="38"/>
      <c r="D356" s="38"/>
      <c r="E356" s="38"/>
      <c r="F356" s="38"/>
      <c r="G356" s="45"/>
      <c r="H356" s="253"/>
      <c r="I356" s="247"/>
      <c r="J356" s="253"/>
      <c r="K356" s="253"/>
      <c r="L356" s="253"/>
      <c r="M356" s="253"/>
      <c r="N356" s="254"/>
      <c r="O356" s="463"/>
    </row>
    <row r="357" spans="1:15" x14ac:dyDescent="0.2">
      <c r="A357" s="172"/>
      <c r="B357" s="172"/>
      <c r="C357" s="172"/>
      <c r="D357" s="172"/>
      <c r="E357" s="172"/>
      <c r="F357" s="172"/>
      <c r="G357" s="45"/>
      <c r="H357" s="253"/>
      <c r="I357" s="247"/>
      <c r="J357" s="253"/>
      <c r="K357" s="253"/>
      <c r="L357" s="253"/>
      <c r="M357" s="253"/>
      <c r="N357" s="254"/>
      <c r="O357" s="21"/>
    </row>
    <row r="358" spans="1:15" x14ac:dyDescent="0.2">
      <c r="A358" s="34" t="s">
        <v>1064</v>
      </c>
      <c r="C358" s="38"/>
      <c r="D358" s="38"/>
      <c r="E358" s="38"/>
      <c r="F358" s="38"/>
      <c r="G358" s="45"/>
      <c r="H358" s="253"/>
      <c r="I358" s="247"/>
      <c r="J358" s="253"/>
      <c r="K358" s="253"/>
      <c r="L358" s="253"/>
      <c r="M358" s="253"/>
      <c r="N358" s="254"/>
      <c r="O358" s="21"/>
    </row>
    <row r="359" spans="1:15" x14ac:dyDescent="0.2">
      <c r="A359" s="201" t="s">
        <v>415</v>
      </c>
      <c r="C359" s="38"/>
      <c r="D359" s="38"/>
      <c r="E359" s="38"/>
      <c r="F359" s="38"/>
      <c r="G359" s="246"/>
      <c r="H359" s="253"/>
      <c r="I359" s="247"/>
      <c r="J359" s="253"/>
      <c r="K359" s="253"/>
      <c r="L359" s="253"/>
      <c r="M359" s="253"/>
      <c r="N359" s="254"/>
      <c r="O359" s="463"/>
    </row>
    <row r="360" spans="1:15" x14ac:dyDescent="0.2">
      <c r="C360" s="38"/>
      <c r="D360" s="38"/>
      <c r="E360" s="38"/>
      <c r="F360" s="38"/>
      <c r="G360" s="246"/>
      <c r="H360" s="253"/>
      <c r="I360" s="247"/>
      <c r="J360" s="253"/>
      <c r="K360" s="253"/>
      <c r="L360" s="253"/>
      <c r="M360" s="253"/>
      <c r="N360" s="254"/>
      <c r="O360" s="463"/>
    </row>
    <row r="361" spans="1:15" ht="22.5" x14ac:dyDescent="0.2">
      <c r="A361" s="159" t="s">
        <v>305</v>
      </c>
      <c r="C361" s="38"/>
      <c r="D361" s="38"/>
      <c r="H361" s="253"/>
      <c r="I361" s="247"/>
      <c r="J361" s="253"/>
      <c r="K361" s="253"/>
      <c r="L361" s="253"/>
      <c r="M361" s="253"/>
      <c r="N361" s="254"/>
      <c r="O361" s="463"/>
    </row>
    <row r="362" spans="1:15" ht="22.5" x14ac:dyDescent="0.2">
      <c r="B362" s="156" t="s">
        <v>315</v>
      </c>
      <c r="C362" s="169" t="s">
        <v>316</v>
      </c>
      <c r="D362" s="38"/>
      <c r="H362" s="253"/>
      <c r="I362" s="247"/>
      <c r="J362" s="253"/>
      <c r="K362" s="253"/>
      <c r="L362" s="253"/>
      <c r="M362" s="253"/>
      <c r="N362" s="254"/>
      <c r="O362" s="21"/>
    </row>
    <row r="363" spans="1:15" ht="22.5" x14ac:dyDescent="0.2">
      <c r="A363" s="156" t="s">
        <v>637</v>
      </c>
      <c r="B363" s="107">
        <v>1156</v>
      </c>
      <c r="C363" s="39">
        <f>B363/$B$367</f>
        <v>0.82160625444207536</v>
      </c>
      <c r="D363" s="38"/>
      <c r="H363" s="39"/>
      <c r="I363" s="39"/>
      <c r="J363" s="39"/>
      <c r="L363"/>
      <c r="M363"/>
      <c r="N363"/>
    </row>
    <row r="364" spans="1:15" ht="22.5" x14ac:dyDescent="0.2">
      <c r="A364" s="156" t="s">
        <v>398</v>
      </c>
      <c r="B364" s="107">
        <v>65</v>
      </c>
      <c r="C364" s="39">
        <f>B364/$B$367</f>
        <v>4.6197583511016348E-2</v>
      </c>
      <c r="D364" s="38"/>
      <c r="H364" s="39"/>
      <c r="I364" s="39"/>
      <c r="J364" s="39"/>
      <c r="L364"/>
      <c r="M364"/>
      <c r="N364"/>
    </row>
    <row r="365" spans="1:15" ht="22.5" x14ac:dyDescent="0.2">
      <c r="A365" s="156" t="s">
        <v>640</v>
      </c>
      <c r="B365" s="107">
        <v>48</v>
      </c>
      <c r="C365" s="39">
        <f>B365/$B$367</f>
        <v>3.4115138592750532E-2</v>
      </c>
      <c r="D365" s="38"/>
      <c r="H365" s="39"/>
      <c r="I365" s="39"/>
      <c r="J365" s="39"/>
      <c r="L365"/>
      <c r="M365"/>
      <c r="N365"/>
    </row>
    <row r="366" spans="1:15" ht="22.5" x14ac:dyDescent="0.2">
      <c r="A366" s="156" t="s">
        <v>625</v>
      </c>
      <c r="B366" s="107">
        <f>B367-SUM(B363:B365)</f>
        <v>138</v>
      </c>
      <c r="C366" s="39">
        <f>B366/$B$367</f>
        <v>9.8081023454157784E-2</v>
      </c>
      <c r="D366" s="38"/>
      <c r="H366" s="39"/>
      <c r="I366" s="39"/>
      <c r="J366" s="39"/>
      <c r="L366"/>
      <c r="M366"/>
      <c r="N366"/>
    </row>
    <row r="367" spans="1:15" ht="22.5" x14ac:dyDescent="0.2">
      <c r="A367" s="159" t="s">
        <v>319</v>
      </c>
      <c r="B367" s="108">
        <v>1407</v>
      </c>
      <c r="C367" s="109">
        <f>B367/$B$367</f>
        <v>1</v>
      </c>
      <c r="D367" s="38"/>
      <c r="H367" s="39"/>
      <c r="I367" s="39"/>
      <c r="J367" s="39"/>
      <c r="L367"/>
      <c r="M367"/>
      <c r="N367"/>
    </row>
    <row r="368" spans="1:15" x14ac:dyDescent="0.2">
      <c r="C368" s="38"/>
      <c r="D368" s="38"/>
      <c r="H368" s="39"/>
      <c r="I368" s="39"/>
      <c r="J368" s="39"/>
      <c r="L368"/>
      <c r="M368"/>
      <c r="N368"/>
    </row>
    <row r="369" spans="1:14" ht="22.5" x14ac:dyDescent="0.2">
      <c r="A369" s="168" t="s">
        <v>306</v>
      </c>
      <c r="C369" s="38"/>
      <c r="D369" s="38"/>
      <c r="E369" s="89"/>
      <c r="F369" s="89"/>
      <c r="G369" s="89"/>
      <c r="H369" s="39"/>
      <c r="I369" s="39"/>
      <c r="J369" s="39"/>
      <c r="L369"/>
      <c r="M369"/>
      <c r="N369"/>
    </row>
    <row r="370" spans="1:14" ht="22.5" x14ac:dyDescent="0.2">
      <c r="B370" s="156" t="s">
        <v>315</v>
      </c>
      <c r="C370" s="169" t="s">
        <v>316</v>
      </c>
      <c r="D370" s="38"/>
      <c r="E370" s="289"/>
      <c r="F370" s="289"/>
      <c r="G370" s="394"/>
      <c r="H370" s="39"/>
      <c r="I370" s="39"/>
      <c r="J370" s="39"/>
      <c r="L370"/>
      <c r="M370"/>
      <c r="N370"/>
    </row>
    <row r="371" spans="1:14" ht="22.5" x14ac:dyDescent="0.2">
      <c r="A371" s="156" t="s">
        <v>638</v>
      </c>
      <c r="B371" s="107">
        <v>1208</v>
      </c>
      <c r="C371" s="39">
        <f>B371/$B$375</f>
        <v>0.62171899125064334</v>
      </c>
      <c r="D371" s="38"/>
      <c r="E371" s="38"/>
      <c r="F371" s="38"/>
      <c r="G371" s="39"/>
      <c r="H371" s="39"/>
      <c r="I371" s="39"/>
      <c r="J371" s="39"/>
      <c r="L371"/>
      <c r="M371"/>
      <c r="N371"/>
    </row>
    <row r="372" spans="1:14" ht="22.5" x14ac:dyDescent="0.2">
      <c r="A372" s="156" t="s">
        <v>401</v>
      </c>
      <c r="B372" s="107">
        <v>325</v>
      </c>
      <c r="C372" s="39">
        <f>B372/$B$375</f>
        <v>0.16726711271230058</v>
      </c>
      <c r="D372" s="38"/>
      <c r="E372" s="38"/>
      <c r="F372" s="38"/>
      <c r="G372" s="39"/>
      <c r="H372" s="39"/>
      <c r="I372" s="39"/>
      <c r="J372" s="39"/>
      <c r="L372"/>
      <c r="M372"/>
      <c r="N372"/>
    </row>
    <row r="373" spans="1:14" ht="22.5" x14ac:dyDescent="0.2">
      <c r="A373" s="156" t="s">
        <v>400</v>
      </c>
      <c r="B373" s="107">
        <v>177</v>
      </c>
      <c r="C373" s="39">
        <f>B373/$B$375</f>
        <v>9.109624292331446E-2</v>
      </c>
      <c r="D373" s="38"/>
      <c r="E373" s="38"/>
      <c r="F373" s="38"/>
      <c r="G373" s="39"/>
      <c r="H373" s="39"/>
      <c r="I373" s="39"/>
      <c r="J373" s="39"/>
      <c r="L373"/>
      <c r="M373"/>
      <c r="N373"/>
    </row>
    <row r="374" spans="1:14" ht="22.5" x14ac:dyDescent="0.2">
      <c r="A374" s="156" t="s">
        <v>625</v>
      </c>
      <c r="B374" s="107">
        <f>B375-SUM(B371:B373)</f>
        <v>233</v>
      </c>
      <c r="C374" s="39">
        <f>B374/$B$375</f>
        <v>0.11991765311374164</v>
      </c>
      <c r="D374" s="38"/>
      <c r="E374" s="38"/>
      <c r="F374" s="38"/>
      <c r="G374" s="39"/>
      <c r="H374" s="39"/>
      <c r="I374" s="39"/>
      <c r="J374" s="39"/>
      <c r="L374"/>
      <c r="M374"/>
      <c r="N374"/>
    </row>
    <row r="375" spans="1:14" ht="22.5" x14ac:dyDescent="0.2">
      <c r="A375" s="159" t="s">
        <v>319</v>
      </c>
      <c r="B375" s="108">
        <v>1943</v>
      </c>
      <c r="C375" s="109">
        <f>B375/$B$375</f>
        <v>1</v>
      </c>
      <c r="D375" s="38"/>
      <c r="E375" s="38"/>
      <c r="F375" s="38"/>
      <c r="G375" s="39"/>
      <c r="H375" s="39"/>
      <c r="I375" s="39"/>
      <c r="J375" s="39"/>
      <c r="L375"/>
      <c r="M375"/>
      <c r="N375"/>
    </row>
    <row r="376" spans="1:14" x14ac:dyDescent="0.2">
      <c r="A376" s="159"/>
      <c r="B376" s="108"/>
      <c r="C376" s="109"/>
      <c r="D376" s="38"/>
      <c r="E376" s="38"/>
      <c r="F376" s="38"/>
      <c r="G376" s="39"/>
      <c r="H376" s="39"/>
      <c r="I376" s="39"/>
      <c r="J376" s="39"/>
      <c r="L376"/>
      <c r="M376"/>
      <c r="N376"/>
    </row>
    <row r="377" spans="1:14" x14ac:dyDescent="0.2">
      <c r="A377" s="1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</row>
    <row r="378" spans="1:14" x14ac:dyDescent="0.2">
      <c r="A378" s="34" t="s">
        <v>1065</v>
      </c>
      <c r="C378" s="38"/>
      <c r="D378" s="38"/>
      <c r="E378" s="38"/>
      <c r="F378" s="38"/>
      <c r="G378" s="161"/>
      <c r="H378" s="39"/>
      <c r="I378" s="39"/>
      <c r="J378" s="39"/>
      <c r="L378"/>
      <c r="M378"/>
      <c r="N378"/>
    </row>
    <row r="379" spans="1:14" x14ac:dyDescent="0.2">
      <c r="A379" s="201" t="s">
        <v>1066</v>
      </c>
      <c r="C379" s="38"/>
      <c r="D379" s="38"/>
      <c r="E379" s="38"/>
      <c r="F379" s="38"/>
      <c r="G379" s="39"/>
      <c r="H379" s="39"/>
      <c r="I379" s="39"/>
      <c r="J379" s="39"/>
      <c r="L379"/>
      <c r="M379"/>
      <c r="N379"/>
    </row>
    <row r="380" spans="1:14" x14ac:dyDescent="0.2">
      <c r="A380" s="34"/>
      <c r="C380" s="38"/>
      <c r="D380" s="38"/>
      <c r="E380" s="38"/>
      <c r="F380" s="38"/>
      <c r="G380" s="39"/>
      <c r="H380" s="39"/>
      <c r="I380" s="39"/>
      <c r="J380" s="39"/>
      <c r="L380"/>
      <c r="M380"/>
      <c r="N380"/>
    </row>
    <row r="381" spans="1:14" ht="22.5" x14ac:dyDescent="0.2">
      <c r="A381" s="159" t="s">
        <v>305</v>
      </c>
      <c r="C381" s="38"/>
      <c r="D381" s="38"/>
      <c r="E381" s="52"/>
      <c r="F381" s="388"/>
      <c r="G381" s="395"/>
      <c r="H381" s="89"/>
      <c r="I381" s="273"/>
      <c r="J381" s="273"/>
      <c r="L381"/>
      <c r="M381"/>
      <c r="N381"/>
    </row>
    <row r="382" spans="1:14" ht="22.5" x14ac:dyDescent="0.2">
      <c r="B382" s="156" t="s">
        <v>315</v>
      </c>
      <c r="C382" s="169" t="s">
        <v>316</v>
      </c>
      <c r="D382" s="38"/>
      <c r="E382" s="45"/>
      <c r="F382" s="253"/>
      <c r="G382" s="249"/>
      <c r="H382" s="89"/>
      <c r="I382" s="273"/>
      <c r="J382" s="273"/>
      <c r="L382"/>
      <c r="M382"/>
      <c r="N382"/>
    </row>
    <row r="383" spans="1:14" ht="22.5" x14ac:dyDescent="0.2">
      <c r="A383" s="156" t="s">
        <v>1357</v>
      </c>
      <c r="B383" s="107">
        <v>4568</v>
      </c>
      <c r="C383" s="39">
        <f>B383/$B$387</f>
        <v>0.296219441021983</v>
      </c>
      <c r="D383" s="38"/>
      <c r="E383" s="45"/>
      <c r="F383" s="253"/>
      <c r="G383" s="249"/>
      <c r="H383" s="89"/>
      <c r="I383" s="273"/>
      <c r="J383" s="273"/>
      <c r="L383"/>
      <c r="M383"/>
      <c r="N383"/>
    </row>
    <row r="384" spans="1:14" ht="45" x14ac:dyDescent="0.2">
      <c r="A384" s="156" t="s">
        <v>1359</v>
      </c>
      <c r="B384" s="398">
        <v>2675</v>
      </c>
      <c r="C384" s="273">
        <f>B384/$B$387</f>
        <v>0.17346475585240906</v>
      </c>
      <c r="D384" s="38"/>
      <c r="E384" s="246"/>
      <c r="F384" s="253"/>
      <c r="G384" s="249"/>
      <c r="H384" s="89"/>
      <c r="I384" s="273"/>
      <c r="J384" s="273"/>
      <c r="L384"/>
      <c r="M384"/>
      <c r="N384"/>
    </row>
    <row r="385" spans="1:14" ht="33.75" x14ac:dyDescent="0.2">
      <c r="A385" s="156" t="s">
        <v>1358</v>
      </c>
      <c r="B385" s="398">
        <v>2671</v>
      </c>
      <c r="C385" s="273">
        <f>B385/$B$387</f>
        <v>0.17320536930160171</v>
      </c>
      <c r="D385" s="38"/>
      <c r="E385" s="52"/>
      <c r="F385" s="388"/>
      <c r="G385" s="395"/>
      <c r="H385" s="89"/>
      <c r="I385" s="273"/>
      <c r="J385" s="273"/>
      <c r="L385"/>
      <c r="M385"/>
      <c r="N385"/>
    </row>
    <row r="386" spans="1:14" ht="22.5" x14ac:dyDescent="0.2">
      <c r="A386" s="156" t="s">
        <v>1353</v>
      </c>
      <c r="B386" s="398">
        <f>B387-SUM(B383:B385)</f>
        <v>5507</v>
      </c>
      <c r="C386" s="273">
        <f>B386/$B$387</f>
        <v>0.3571104338240062</v>
      </c>
      <c r="D386" s="38"/>
      <c r="E386" s="45"/>
      <c r="F386" s="253"/>
      <c r="G386" s="249"/>
      <c r="H386" s="89"/>
      <c r="I386" s="273"/>
      <c r="J386" s="273"/>
      <c r="L386"/>
      <c r="M386"/>
      <c r="N386"/>
    </row>
    <row r="387" spans="1:14" ht="22.5" x14ac:dyDescent="0.2">
      <c r="A387" s="159" t="s">
        <v>319</v>
      </c>
      <c r="B387" s="399">
        <v>15421</v>
      </c>
      <c r="C387" s="400">
        <f>B387/$B$387</f>
        <v>1</v>
      </c>
      <c r="D387" s="38"/>
      <c r="E387" s="45"/>
      <c r="F387" s="253"/>
      <c r="G387" s="249"/>
      <c r="H387" s="89"/>
      <c r="I387" s="273"/>
      <c r="J387" s="273"/>
      <c r="L387"/>
      <c r="M387"/>
      <c r="N387"/>
    </row>
    <row r="388" spans="1:14" x14ac:dyDescent="0.2">
      <c r="B388" s="276"/>
      <c r="C388" s="397"/>
      <c r="D388" s="38"/>
      <c r="E388" s="246"/>
      <c r="F388" s="253"/>
      <c r="G388" s="249"/>
      <c r="H388" s="89"/>
      <c r="I388" s="273"/>
      <c r="J388" s="273"/>
      <c r="L388"/>
      <c r="M388"/>
      <c r="N388"/>
    </row>
    <row r="389" spans="1:14" ht="22.5" x14ac:dyDescent="0.2">
      <c r="A389" s="168" t="s">
        <v>306</v>
      </c>
      <c r="B389" s="276"/>
      <c r="C389" s="397"/>
      <c r="D389" s="38"/>
      <c r="E389" s="89"/>
      <c r="F389" s="89"/>
      <c r="G389" s="89"/>
      <c r="H389" s="89"/>
      <c r="I389" s="273"/>
      <c r="J389" s="273"/>
      <c r="L389"/>
      <c r="M389"/>
      <c r="N389"/>
    </row>
    <row r="390" spans="1:14" ht="22.5" x14ac:dyDescent="0.2">
      <c r="B390" s="396" t="s">
        <v>315</v>
      </c>
      <c r="C390" s="401" t="s">
        <v>316</v>
      </c>
      <c r="D390" s="38"/>
      <c r="E390" s="397"/>
      <c r="F390" s="397"/>
      <c r="G390" s="273"/>
      <c r="H390" s="39"/>
      <c r="I390" s="39"/>
      <c r="J390" s="39"/>
      <c r="L390"/>
      <c r="M390"/>
      <c r="N390"/>
    </row>
    <row r="391" spans="1:14" ht="22.5" x14ac:dyDescent="0.2">
      <c r="A391" s="156" t="s">
        <v>1354</v>
      </c>
      <c r="B391" s="253">
        <v>476</v>
      </c>
      <c r="C391" s="273">
        <f>B391/$B$395</f>
        <v>0.10181818181818182</v>
      </c>
      <c r="D391" s="38"/>
      <c r="E391" s="38"/>
      <c r="F391" s="38"/>
      <c r="G391" s="39"/>
      <c r="H391" s="39"/>
      <c r="I391" s="39"/>
      <c r="J391" s="39"/>
      <c r="L391"/>
      <c r="M391"/>
      <c r="N391"/>
    </row>
    <row r="392" spans="1:14" ht="22.5" x14ac:dyDescent="0.2">
      <c r="A392" s="156" t="s">
        <v>1355</v>
      </c>
      <c r="B392" s="253">
        <v>440</v>
      </c>
      <c r="C392" s="273">
        <f>B392/$B$395</f>
        <v>9.4117647058823528E-2</v>
      </c>
      <c r="D392" s="38"/>
      <c r="E392" s="38"/>
      <c r="F392" s="38"/>
      <c r="G392" s="39"/>
      <c r="H392" s="39"/>
      <c r="I392" s="39"/>
      <c r="J392" s="39"/>
      <c r="L392"/>
      <c r="M392"/>
      <c r="N392"/>
    </row>
    <row r="393" spans="1:14" ht="22.5" x14ac:dyDescent="0.2">
      <c r="A393" s="156" t="s">
        <v>1357</v>
      </c>
      <c r="B393" s="253">
        <v>433</v>
      </c>
      <c r="C393" s="273">
        <f>B393/$B$395</f>
        <v>9.2620320855614974E-2</v>
      </c>
      <c r="D393" s="38"/>
      <c r="E393" s="38"/>
      <c r="F393" s="38"/>
      <c r="G393" s="39"/>
      <c r="H393" s="39"/>
      <c r="I393" s="39"/>
      <c r="J393" s="39"/>
      <c r="L393"/>
      <c r="M393"/>
      <c r="N393"/>
    </row>
    <row r="394" spans="1:14" ht="22.5" x14ac:dyDescent="0.2">
      <c r="A394" s="156" t="s">
        <v>1356</v>
      </c>
      <c r="B394" s="107">
        <f>B395-SUM(B391:B393)</f>
        <v>3326</v>
      </c>
      <c r="C394" s="39">
        <f>B394/$B$395</f>
        <v>0.71144385026737966</v>
      </c>
      <c r="D394" s="38"/>
      <c r="E394" s="38"/>
      <c r="F394" s="38"/>
      <c r="G394" s="39"/>
      <c r="H394" s="39"/>
      <c r="I394" s="39"/>
      <c r="J394" s="39"/>
      <c r="L394"/>
      <c r="M394"/>
      <c r="N394"/>
    </row>
    <row r="395" spans="1:14" ht="22.5" x14ac:dyDescent="0.2">
      <c r="A395" s="159" t="s">
        <v>319</v>
      </c>
      <c r="B395" s="108">
        <v>4675</v>
      </c>
      <c r="C395" s="109">
        <f>B395/$B$395</f>
        <v>1</v>
      </c>
      <c r="D395" s="38"/>
      <c r="E395" s="38"/>
      <c r="F395" s="38"/>
      <c r="G395" s="39"/>
      <c r="H395" s="39"/>
      <c r="I395" s="39"/>
      <c r="J395" s="39"/>
      <c r="L395"/>
      <c r="M395"/>
      <c r="N395"/>
    </row>
    <row r="396" spans="1:14" x14ac:dyDescent="0.2">
      <c r="B396" s="38"/>
      <c r="C396" s="38"/>
      <c r="D396" s="38"/>
      <c r="E396" s="38"/>
      <c r="F396" s="38"/>
      <c r="G396" s="39"/>
      <c r="H396" s="39"/>
      <c r="I396" s="39"/>
      <c r="J396" s="39"/>
      <c r="L396"/>
      <c r="M396"/>
      <c r="N396"/>
    </row>
    <row r="397" spans="1:14" x14ac:dyDescent="0.2">
      <c r="A397" s="1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  <c r="N397" s="172"/>
    </row>
    <row r="398" spans="1:14" x14ac:dyDescent="0.2">
      <c r="A398" s="34" t="s">
        <v>177</v>
      </c>
      <c r="C398" s="38"/>
      <c r="D398" s="38"/>
      <c r="E398" s="38"/>
      <c r="F398" s="38"/>
      <c r="G398" s="161"/>
      <c r="H398" s="39"/>
      <c r="I398" s="39"/>
      <c r="J398" s="39"/>
      <c r="L398"/>
      <c r="M398"/>
      <c r="N398"/>
    </row>
    <row r="399" spans="1:14" x14ac:dyDescent="0.2">
      <c r="A399" s="201" t="s">
        <v>356</v>
      </c>
      <c r="C399" s="38"/>
      <c r="D399" s="38"/>
      <c r="E399" s="38"/>
      <c r="F399" s="38"/>
      <c r="G399" s="39"/>
      <c r="H399" s="39"/>
      <c r="I399" s="39"/>
      <c r="J399" s="39"/>
      <c r="L399"/>
      <c r="M399"/>
      <c r="N399"/>
    </row>
    <row r="400" spans="1:14" x14ac:dyDescent="0.2">
      <c r="C400" s="38"/>
      <c r="D400" s="38"/>
      <c r="E400" s="38"/>
      <c r="F400" s="38"/>
      <c r="G400" s="39"/>
      <c r="H400" s="39"/>
      <c r="I400" s="39"/>
      <c r="J400" s="39"/>
      <c r="L400"/>
      <c r="M400"/>
      <c r="N400"/>
    </row>
    <row r="401" spans="1:14" ht="22.5" x14ac:dyDescent="0.2">
      <c r="A401" s="168" t="s">
        <v>243</v>
      </c>
      <c r="C401" s="38"/>
      <c r="D401" s="38"/>
      <c r="E401" s="38"/>
      <c r="F401" s="38"/>
      <c r="G401" s="39"/>
      <c r="H401" s="39"/>
      <c r="I401" s="39"/>
      <c r="J401" s="39"/>
      <c r="L401"/>
      <c r="M401"/>
      <c r="N401"/>
    </row>
    <row r="402" spans="1:14" ht="22.5" x14ac:dyDescent="0.2">
      <c r="B402" s="156" t="s">
        <v>315</v>
      </c>
      <c r="C402" s="169" t="s">
        <v>316</v>
      </c>
      <c r="D402" s="38"/>
      <c r="E402" s="52"/>
      <c r="F402" s="389"/>
      <c r="G402" s="395"/>
      <c r="H402" s="375"/>
      <c r="I402" s="39"/>
      <c r="J402" s="39"/>
      <c r="L402"/>
      <c r="M402"/>
      <c r="N402"/>
    </row>
    <row r="403" spans="1:14" ht="22.5" x14ac:dyDescent="0.2">
      <c r="A403" s="156" t="s">
        <v>353</v>
      </c>
      <c r="B403" s="107">
        <v>852</v>
      </c>
      <c r="C403" s="39">
        <f>B403/$B$407</f>
        <v>0.30385164051355207</v>
      </c>
      <c r="D403" s="38"/>
      <c r="E403" s="45"/>
      <c r="F403" s="247"/>
      <c r="G403" s="249"/>
      <c r="H403" s="384"/>
      <c r="I403" s="39"/>
      <c r="J403" s="39"/>
      <c r="L403"/>
      <c r="M403"/>
      <c r="N403"/>
    </row>
    <row r="404" spans="1:14" ht="45" x14ac:dyDescent="0.2">
      <c r="A404" s="156" t="s">
        <v>1142</v>
      </c>
      <c r="B404" s="107">
        <v>502</v>
      </c>
      <c r="C404" s="39">
        <f>B404/$B$407</f>
        <v>0.17902995720399428</v>
      </c>
      <c r="D404" s="38"/>
      <c r="E404" s="45"/>
      <c r="F404" s="247"/>
      <c r="G404" s="249"/>
      <c r="H404" s="384"/>
      <c r="I404" s="39"/>
      <c r="J404" s="39"/>
      <c r="L404"/>
      <c r="M404"/>
      <c r="N404"/>
    </row>
    <row r="405" spans="1:14" ht="45" x14ac:dyDescent="0.2">
      <c r="A405" s="428" t="s">
        <v>1140</v>
      </c>
      <c r="B405" s="398">
        <v>408</v>
      </c>
      <c r="C405" s="39">
        <f>B405/$B$407</f>
        <v>0.14550641940085593</v>
      </c>
      <c r="D405" s="38"/>
      <c r="E405" s="246"/>
      <c r="F405" s="247"/>
      <c r="G405" s="249"/>
      <c r="H405" s="384"/>
      <c r="I405" s="39"/>
      <c r="J405" s="39"/>
      <c r="L405"/>
      <c r="M405"/>
      <c r="N405"/>
    </row>
    <row r="406" spans="1:14" ht="22.5" x14ac:dyDescent="0.2">
      <c r="A406" s="156" t="s">
        <v>625</v>
      </c>
      <c r="B406" s="107">
        <f>B407-SUM(B403:B405)</f>
        <v>1042</v>
      </c>
      <c r="C406" s="39">
        <f>B406/$B$407</f>
        <v>0.37161198288159769</v>
      </c>
      <c r="D406" s="38"/>
      <c r="E406" s="327"/>
      <c r="F406" s="53"/>
      <c r="G406" s="53"/>
      <c r="H406" s="53"/>
      <c r="I406" s="39"/>
      <c r="J406" s="39"/>
      <c r="L406"/>
      <c r="M406"/>
      <c r="N406"/>
    </row>
    <row r="407" spans="1:14" ht="22.5" x14ac:dyDescent="0.2">
      <c r="A407" s="159" t="s">
        <v>319</v>
      </c>
      <c r="B407" s="108">
        <v>2804</v>
      </c>
      <c r="C407" s="109">
        <f>B407/$B$407</f>
        <v>1</v>
      </c>
      <c r="D407" s="38"/>
      <c r="E407" s="52"/>
      <c r="F407" s="389"/>
      <c r="G407" s="395"/>
      <c r="H407" s="375"/>
      <c r="I407" s="39"/>
      <c r="J407" s="39"/>
      <c r="L407"/>
      <c r="M407"/>
      <c r="N407"/>
    </row>
    <row r="408" spans="1:14" x14ac:dyDescent="0.2">
      <c r="C408" s="38"/>
      <c r="D408" s="38"/>
      <c r="E408" s="45"/>
      <c r="F408" s="247"/>
      <c r="G408" s="249"/>
      <c r="H408" s="21"/>
      <c r="I408" s="39"/>
      <c r="J408" s="39"/>
      <c r="L408"/>
      <c r="M408"/>
      <c r="N408"/>
    </row>
    <row r="409" spans="1:14" ht="22.5" x14ac:dyDescent="0.2">
      <c r="A409" s="168" t="s">
        <v>306</v>
      </c>
      <c r="C409" s="38"/>
      <c r="D409" s="38"/>
      <c r="E409" s="45"/>
      <c r="F409" s="247"/>
      <c r="G409" s="249"/>
      <c r="H409" s="21"/>
      <c r="I409" s="39"/>
      <c r="J409" s="39"/>
      <c r="L409"/>
      <c r="M409"/>
      <c r="N409"/>
    </row>
    <row r="410" spans="1:14" ht="22.5" x14ac:dyDescent="0.2">
      <c r="B410" s="156" t="s">
        <v>315</v>
      </c>
      <c r="C410" s="169" t="s">
        <v>316</v>
      </c>
      <c r="D410" s="38"/>
      <c r="E410" s="246"/>
      <c r="F410" s="247"/>
      <c r="G410" s="249"/>
      <c r="H410" s="384"/>
      <c r="I410" s="39"/>
      <c r="J410" s="39"/>
      <c r="L410"/>
      <c r="M410"/>
      <c r="N410"/>
    </row>
    <row r="411" spans="1:14" ht="22.5" x14ac:dyDescent="0.2">
      <c r="A411" s="156" t="s">
        <v>353</v>
      </c>
      <c r="B411" s="107">
        <v>150</v>
      </c>
      <c r="C411" s="39">
        <f>B411/$B$415</f>
        <v>0.18359853121175029</v>
      </c>
      <c r="D411" s="38"/>
      <c r="E411" s="38"/>
      <c r="F411" s="38"/>
      <c r="G411" s="39"/>
      <c r="H411" s="39"/>
      <c r="I411" s="39"/>
      <c r="J411" s="39"/>
      <c r="L411"/>
      <c r="M411"/>
      <c r="N411"/>
    </row>
    <row r="412" spans="1:14" ht="22.5" x14ac:dyDescent="0.2">
      <c r="A412" s="156" t="s">
        <v>1141</v>
      </c>
      <c r="B412" s="107">
        <v>96</v>
      </c>
      <c r="C412" s="39">
        <f>B412/$B$415</f>
        <v>0.1175030599755202</v>
      </c>
      <c r="D412" s="38"/>
      <c r="E412" s="38"/>
      <c r="F412" s="38"/>
      <c r="G412" s="39"/>
      <c r="H412" s="39"/>
      <c r="I412" s="39"/>
      <c r="J412" s="39"/>
      <c r="L412"/>
      <c r="M412"/>
      <c r="N412"/>
    </row>
    <row r="413" spans="1:14" ht="22.5" x14ac:dyDescent="0.2">
      <c r="A413" s="156" t="s">
        <v>354</v>
      </c>
      <c r="B413" s="107">
        <v>61</v>
      </c>
      <c r="C413" s="39">
        <f>B413/$B$415</f>
        <v>7.4663402692778463E-2</v>
      </c>
      <c r="D413" s="38"/>
      <c r="E413" s="38"/>
      <c r="F413" s="38"/>
      <c r="G413" s="39"/>
      <c r="H413" s="39"/>
      <c r="I413" s="39"/>
      <c r="J413" s="39"/>
      <c r="L413"/>
      <c r="M413"/>
      <c r="N413"/>
    </row>
    <row r="414" spans="1:14" ht="22.5" x14ac:dyDescent="0.2">
      <c r="A414" s="156" t="s">
        <v>625</v>
      </c>
      <c r="B414" s="107">
        <f>B415-SUM(B411:B413)</f>
        <v>510</v>
      </c>
      <c r="C414" s="39">
        <f>B414/$B$415</f>
        <v>0.62423500611995109</v>
      </c>
      <c r="D414" s="38"/>
      <c r="E414" s="38"/>
      <c r="F414" s="38"/>
      <c r="G414" s="39"/>
      <c r="H414" s="39"/>
      <c r="I414" s="39"/>
      <c r="J414" s="39"/>
      <c r="L414"/>
      <c r="M414"/>
      <c r="N414"/>
    </row>
    <row r="415" spans="1:14" ht="22.5" x14ac:dyDescent="0.2">
      <c r="A415" s="159" t="s">
        <v>319</v>
      </c>
      <c r="B415" s="108">
        <v>817</v>
      </c>
      <c r="C415" s="109">
        <f>B415/$B$415</f>
        <v>1</v>
      </c>
      <c r="D415" s="38"/>
      <c r="E415" s="38"/>
      <c r="F415" s="38"/>
      <c r="G415" s="39"/>
      <c r="H415" s="39"/>
      <c r="I415" s="39"/>
      <c r="J415" s="39"/>
      <c r="L415"/>
      <c r="M415"/>
      <c r="N415"/>
    </row>
    <row r="416" spans="1:14" x14ac:dyDescent="0.2">
      <c r="A416" s="37"/>
      <c r="B416" s="38"/>
      <c r="C416" s="38"/>
      <c r="D416" s="38"/>
      <c r="E416" s="38"/>
      <c r="F416" s="38"/>
      <c r="G416" s="39"/>
      <c r="H416" s="39"/>
      <c r="I416" s="39"/>
      <c r="J416" s="39"/>
      <c r="L416"/>
      <c r="M416"/>
      <c r="N416"/>
    </row>
    <row r="417" spans="1:33" x14ac:dyDescent="0.2">
      <c r="A417" s="1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</row>
    <row r="418" spans="1:33" x14ac:dyDescent="0.2">
      <c r="A418" s="34" t="s">
        <v>420</v>
      </c>
      <c r="C418" s="38"/>
      <c r="D418" s="38"/>
      <c r="E418" s="38"/>
      <c r="F418" s="38"/>
      <c r="G418" s="161"/>
      <c r="H418" s="39"/>
      <c r="I418" s="39"/>
      <c r="J418" s="39"/>
      <c r="L418"/>
      <c r="M418"/>
      <c r="N418"/>
    </row>
    <row r="419" spans="1:33" x14ac:dyDescent="0.2">
      <c r="A419" s="201" t="s">
        <v>419</v>
      </c>
      <c r="C419" s="38"/>
      <c r="D419" s="38"/>
      <c r="E419" s="38"/>
      <c r="F419" s="38"/>
      <c r="G419" s="39"/>
      <c r="H419" s="39"/>
      <c r="I419" s="39"/>
      <c r="J419" s="39"/>
      <c r="L419"/>
      <c r="M419"/>
      <c r="N419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</row>
    <row r="420" spans="1:33" x14ac:dyDescent="0.2">
      <c r="A420" s="112"/>
      <c r="B420" s="38"/>
      <c r="C420" s="38"/>
      <c r="D420" s="38"/>
      <c r="E420" s="163"/>
      <c r="F420" s="38"/>
      <c r="G420" s="39"/>
      <c r="H420" s="39"/>
      <c r="I420" s="39"/>
      <c r="J420" s="39"/>
      <c r="L420"/>
      <c r="M420"/>
      <c r="N420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</row>
    <row r="421" spans="1:33" ht="22.5" x14ac:dyDescent="0.2">
      <c r="A421" s="159" t="s">
        <v>305</v>
      </c>
      <c r="C421" s="198"/>
      <c r="D421" s="35"/>
      <c r="E421" s="228" t="s">
        <v>313</v>
      </c>
      <c r="F421" s="35"/>
      <c r="G421" s="35"/>
      <c r="H421" s="35"/>
      <c r="I421" s="35"/>
      <c r="J421" s="35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</row>
    <row r="422" spans="1:33" ht="23.25" customHeight="1" x14ac:dyDescent="0.2">
      <c r="A422" s="36"/>
      <c r="B422" s="176" t="s">
        <v>357</v>
      </c>
      <c r="C422" s="175" t="s">
        <v>358</v>
      </c>
      <c r="D422" s="175" t="s">
        <v>359</v>
      </c>
      <c r="E422" s="288" t="s">
        <v>360</v>
      </c>
      <c r="F422" s="35"/>
      <c r="G422" s="197"/>
      <c r="H422" s="203" t="s">
        <v>361</v>
      </c>
      <c r="I422" s="204" t="s">
        <v>362</v>
      </c>
      <c r="J422" s="204" t="s">
        <v>363</v>
      </c>
      <c r="K422" s="203" t="s">
        <v>364</v>
      </c>
      <c r="L422" s="189" t="s">
        <v>312</v>
      </c>
      <c r="N422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</row>
    <row r="423" spans="1:33" x14ac:dyDescent="0.2">
      <c r="A423" s="178" t="s">
        <v>174</v>
      </c>
      <c r="B423" s="38">
        <v>93.998000000000005</v>
      </c>
      <c r="C423" s="289">
        <v>31.533999999999999</v>
      </c>
      <c r="D423" s="289">
        <v>22.956</v>
      </c>
      <c r="E423" s="289">
        <v>5.2549999999999999</v>
      </c>
      <c r="F423" s="38"/>
      <c r="G423" s="190" t="s">
        <v>26</v>
      </c>
      <c r="H423" s="177">
        <f t="shared" ref="H423:H438" si="30">B423/SUM($B423:$E423)</f>
        <v>0.61139694164937597</v>
      </c>
      <c r="I423" s="177">
        <f t="shared" ref="I423:I438" si="31">C423/SUM($B423:$E423)</f>
        <v>0.20510852526619097</v>
      </c>
      <c r="J423" s="177">
        <f t="shared" ref="J423:J438" si="32">D423/SUM($B423:$E423)</f>
        <v>0.14931411511418405</v>
      </c>
      <c r="K423" s="177">
        <f t="shared" ref="K423:K438" si="33">E423/SUM($B423:$E423)</f>
        <v>3.4180417970249052E-2</v>
      </c>
      <c r="L423" s="179">
        <f t="shared" ref="L423:L438" si="34">SUM(H423:K423)</f>
        <v>1</v>
      </c>
      <c r="N423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</row>
    <row r="424" spans="1:33" x14ac:dyDescent="0.2">
      <c r="A424" s="178" t="s">
        <v>483</v>
      </c>
      <c r="B424" s="38">
        <v>93.789000000000001</v>
      </c>
      <c r="C424" s="289">
        <v>32.212000000000003</v>
      </c>
      <c r="D424" s="289">
        <v>24.073</v>
      </c>
      <c r="E424" s="289">
        <v>5.2839999999999998</v>
      </c>
      <c r="F424" s="38"/>
      <c r="G424" s="190" t="s">
        <v>27</v>
      </c>
      <c r="H424" s="177">
        <f t="shared" si="30"/>
        <v>0.60369597960838839</v>
      </c>
      <c r="I424" s="177">
        <f t="shared" si="31"/>
        <v>0.20734046524800784</v>
      </c>
      <c r="J424" s="177">
        <f t="shared" si="32"/>
        <v>0.1549517887717401</v>
      </c>
      <c r="K424" s="177">
        <f t="shared" si="33"/>
        <v>3.4011766371863691E-2</v>
      </c>
      <c r="L424" s="179">
        <f t="shared" si="34"/>
        <v>1</v>
      </c>
      <c r="N424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</row>
    <row r="425" spans="1:33" x14ac:dyDescent="0.2">
      <c r="A425" s="178" t="s">
        <v>484</v>
      </c>
      <c r="B425" s="38">
        <v>94.573999999999998</v>
      </c>
      <c r="C425" s="289">
        <v>32.241</v>
      </c>
      <c r="D425" s="289">
        <v>24.702000000000002</v>
      </c>
      <c r="E425" s="289">
        <v>5.3479999999999999</v>
      </c>
      <c r="F425" s="38"/>
      <c r="G425" s="190" t="s">
        <v>28</v>
      </c>
      <c r="H425" s="177">
        <f t="shared" si="30"/>
        <v>0.602900583304115</v>
      </c>
      <c r="I425" s="177">
        <f t="shared" si="31"/>
        <v>0.20553342045708092</v>
      </c>
      <c r="J425" s="177">
        <f t="shared" si="32"/>
        <v>0.15747298632582157</v>
      </c>
      <c r="K425" s="177">
        <f t="shared" si="33"/>
        <v>3.4093009912982496E-2</v>
      </c>
      <c r="L425" s="179">
        <f t="shared" si="34"/>
        <v>0.99999999999999989</v>
      </c>
      <c r="N425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21"/>
    </row>
    <row r="426" spans="1:33" x14ac:dyDescent="0.2">
      <c r="A426" s="178" t="s">
        <v>485</v>
      </c>
      <c r="B426" s="38">
        <v>95.528000000000006</v>
      </c>
      <c r="C426" s="289">
        <v>32.58</v>
      </c>
      <c r="D426" s="289">
        <v>25.231999999999999</v>
      </c>
      <c r="E426" s="289">
        <v>5.5430000000000001</v>
      </c>
      <c r="F426" s="38"/>
      <c r="G426" s="190" t="s">
        <v>29</v>
      </c>
      <c r="H426" s="177">
        <f t="shared" si="30"/>
        <v>0.60124745882190034</v>
      </c>
      <c r="I426" s="177">
        <f t="shared" si="31"/>
        <v>0.20505655104699683</v>
      </c>
      <c r="J426" s="177">
        <f t="shared" si="32"/>
        <v>0.15880868311902469</v>
      </c>
      <c r="K426" s="177">
        <f t="shared" si="33"/>
        <v>3.4887307012078067E-2</v>
      </c>
      <c r="L426" s="179">
        <f t="shared" si="34"/>
        <v>1</v>
      </c>
      <c r="N42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56"/>
    </row>
    <row r="427" spans="1:33" x14ac:dyDescent="0.2">
      <c r="A427" s="178" t="s">
        <v>74</v>
      </c>
      <c r="B427" s="38">
        <v>96.597999999999999</v>
      </c>
      <c r="C427" s="289">
        <v>32.588000000000001</v>
      </c>
      <c r="D427" s="289">
        <v>26.152999999999999</v>
      </c>
      <c r="E427" s="289">
        <v>5.8220000000000001</v>
      </c>
      <c r="F427" s="38"/>
      <c r="G427" s="190" t="s">
        <v>30</v>
      </c>
      <c r="H427" s="177">
        <f t="shared" si="30"/>
        <v>0.59938818945030126</v>
      </c>
      <c r="I427" s="177">
        <f t="shared" si="31"/>
        <v>0.20220773015804072</v>
      </c>
      <c r="J427" s="177">
        <f t="shared" si="32"/>
        <v>0.16227871507374611</v>
      </c>
      <c r="K427" s="177">
        <f t="shared" si="33"/>
        <v>3.6125365317911905E-2</v>
      </c>
      <c r="L427" s="179">
        <f t="shared" si="34"/>
        <v>1</v>
      </c>
      <c r="N427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56"/>
    </row>
    <row r="428" spans="1:33" x14ac:dyDescent="0.2">
      <c r="A428" s="438" t="s">
        <v>13</v>
      </c>
      <c r="B428" s="38">
        <v>97.619</v>
      </c>
      <c r="C428" s="289">
        <v>33.322000000000003</v>
      </c>
      <c r="D428" s="289">
        <v>26.501000000000001</v>
      </c>
      <c r="E428" s="289">
        <v>5.984</v>
      </c>
      <c r="F428" s="38"/>
      <c r="G428" s="190" t="s">
        <v>31</v>
      </c>
      <c r="H428" s="177">
        <f t="shared" si="30"/>
        <v>0.5973284544686891</v>
      </c>
      <c r="I428" s="177">
        <f t="shared" si="31"/>
        <v>0.20389656480608961</v>
      </c>
      <c r="J428" s="177">
        <f t="shared" si="32"/>
        <v>0.16215901998458015</v>
      </c>
      <c r="K428" s="177">
        <f t="shared" si="33"/>
        <v>3.6615960740641024E-2</v>
      </c>
      <c r="L428" s="179">
        <f t="shared" si="34"/>
        <v>0.99999999999999989</v>
      </c>
      <c r="N428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56"/>
    </row>
    <row r="429" spans="1:33" x14ac:dyDescent="0.2">
      <c r="A429" s="438" t="s">
        <v>477</v>
      </c>
      <c r="B429" s="38">
        <v>98.388999999999996</v>
      </c>
      <c r="C429" s="289">
        <v>33.915999999999997</v>
      </c>
      <c r="D429" s="289">
        <v>25.876000000000001</v>
      </c>
      <c r="E429" s="289">
        <v>6.0170000000000003</v>
      </c>
      <c r="F429" s="38"/>
      <c r="G429" s="190" t="s">
        <v>32</v>
      </c>
      <c r="H429" s="177">
        <f t="shared" si="30"/>
        <v>0.59920949098040166</v>
      </c>
      <c r="I429" s="177">
        <f t="shared" si="31"/>
        <v>0.20655550006699225</v>
      </c>
      <c r="J429" s="177">
        <f t="shared" si="32"/>
        <v>0.15759022643393952</v>
      </c>
      <c r="K429" s="177">
        <f t="shared" si="33"/>
        <v>3.6644782518666486E-2</v>
      </c>
      <c r="L429" s="179">
        <f t="shared" si="34"/>
        <v>0.99999999999999978</v>
      </c>
      <c r="N429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</row>
    <row r="430" spans="1:33" x14ac:dyDescent="0.2">
      <c r="A430" s="438" t="s">
        <v>478</v>
      </c>
      <c r="B430" s="38">
        <v>99.581000000000003</v>
      </c>
      <c r="C430" s="289">
        <v>34.795999999999999</v>
      </c>
      <c r="D430" s="289">
        <v>25.684999999999999</v>
      </c>
      <c r="E430" s="289">
        <v>6.4279999999999999</v>
      </c>
      <c r="F430" s="38"/>
      <c r="G430" s="190" t="s">
        <v>33</v>
      </c>
      <c r="H430" s="177">
        <f t="shared" si="30"/>
        <v>0.59812000720764014</v>
      </c>
      <c r="I430" s="177">
        <f t="shared" si="31"/>
        <v>0.208997537389633</v>
      </c>
      <c r="J430" s="177">
        <f t="shared" si="32"/>
        <v>0.15427352994173824</v>
      </c>
      <c r="K430" s="177">
        <f t="shared" si="33"/>
        <v>3.8608925460988645E-2</v>
      </c>
      <c r="L430" s="179">
        <f t="shared" si="34"/>
        <v>1</v>
      </c>
      <c r="N430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</row>
    <row r="431" spans="1:33" x14ac:dyDescent="0.2">
      <c r="A431" s="438" t="s">
        <v>479</v>
      </c>
      <c r="B431" s="38">
        <v>100.765</v>
      </c>
      <c r="C431" s="289">
        <v>35.261000000000003</v>
      </c>
      <c r="D431" s="289">
        <v>25.283999999999999</v>
      </c>
      <c r="E431" s="289">
        <v>6.5119999999999996</v>
      </c>
      <c r="F431" s="38"/>
      <c r="G431" s="190" t="s">
        <v>34</v>
      </c>
      <c r="H431" s="177">
        <f t="shared" si="30"/>
        <v>0.60042783425295854</v>
      </c>
      <c r="I431" s="177">
        <f t="shared" si="31"/>
        <v>0.21010952080180192</v>
      </c>
      <c r="J431" s="177">
        <f t="shared" si="32"/>
        <v>0.15065962746243042</v>
      </c>
      <c r="K431" s="177">
        <f t="shared" si="33"/>
        <v>3.8803017482809163E-2</v>
      </c>
      <c r="L431" s="179">
        <f t="shared" si="34"/>
        <v>1</v>
      </c>
      <c r="N431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</row>
    <row r="432" spans="1:33" x14ac:dyDescent="0.2">
      <c r="A432" s="438" t="s">
        <v>75</v>
      </c>
      <c r="B432" s="38">
        <v>101.78700000000001</v>
      </c>
      <c r="C432" s="289">
        <v>35.822000000000003</v>
      </c>
      <c r="D432" s="289">
        <v>25.29</v>
      </c>
      <c r="E432" s="289">
        <v>6.5629999999999997</v>
      </c>
      <c r="F432" s="38"/>
      <c r="G432" s="190" t="s">
        <v>35</v>
      </c>
      <c r="H432" s="177">
        <f t="shared" si="30"/>
        <v>0.60064793286990603</v>
      </c>
      <c r="I432" s="177">
        <f t="shared" si="31"/>
        <v>0.21138662354982241</v>
      </c>
      <c r="J432" s="177">
        <f t="shared" si="32"/>
        <v>0.14923699708489219</v>
      </c>
      <c r="K432" s="177">
        <f t="shared" si="33"/>
        <v>3.8728446495379494E-2</v>
      </c>
      <c r="L432" s="179">
        <f t="shared" si="34"/>
        <v>1</v>
      </c>
      <c r="N432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</row>
    <row r="433" spans="1:32" x14ac:dyDescent="0.2">
      <c r="A433" s="438" t="s">
        <v>14</v>
      </c>
      <c r="B433" s="38">
        <v>103.036</v>
      </c>
      <c r="C433" s="289">
        <v>36.44</v>
      </c>
      <c r="D433" s="289">
        <v>25.329000000000001</v>
      </c>
      <c r="E433" s="289">
        <v>6.5890000000000004</v>
      </c>
      <c r="F433" s="38"/>
      <c r="G433" s="190" t="s">
        <v>36</v>
      </c>
      <c r="H433" s="177">
        <f t="shared" si="30"/>
        <v>0.60116456818791786</v>
      </c>
      <c r="I433" s="177">
        <f t="shared" si="31"/>
        <v>0.21260954292448975</v>
      </c>
      <c r="J433" s="177">
        <f t="shared" si="32"/>
        <v>0.1477823027643908</v>
      </c>
      <c r="K433" s="177">
        <f t="shared" si="33"/>
        <v>3.8443586123201513E-2</v>
      </c>
      <c r="L433" s="179">
        <f t="shared" si="34"/>
        <v>1</v>
      </c>
      <c r="N433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</row>
    <row r="434" spans="1:32" x14ac:dyDescent="0.2">
      <c r="A434" s="438" t="s">
        <v>61</v>
      </c>
      <c r="B434" s="38">
        <v>103.529</v>
      </c>
      <c r="C434" s="289">
        <v>37.203000000000003</v>
      </c>
      <c r="D434" s="289">
        <v>25.303999999999998</v>
      </c>
      <c r="E434" s="289">
        <v>6.7080000000000002</v>
      </c>
      <c r="F434" s="38"/>
      <c r="G434" s="190" t="s">
        <v>37</v>
      </c>
      <c r="H434" s="177">
        <f t="shared" si="30"/>
        <v>0.59932038160514978</v>
      </c>
      <c r="I434" s="177">
        <f t="shared" si="31"/>
        <v>0.21536493308016488</v>
      </c>
      <c r="J434" s="177">
        <f t="shared" si="32"/>
        <v>0.14648265641643124</v>
      </c>
      <c r="K434" s="177">
        <f t="shared" si="33"/>
        <v>3.8832028898254066E-2</v>
      </c>
      <c r="L434" s="179">
        <f t="shared" si="34"/>
        <v>1</v>
      </c>
      <c r="N434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</row>
    <row r="435" spans="1:32" x14ac:dyDescent="0.2">
      <c r="A435" s="438" t="s">
        <v>15</v>
      </c>
      <c r="B435" s="38">
        <v>104.52</v>
      </c>
      <c r="C435" s="289">
        <v>38.055</v>
      </c>
      <c r="D435" s="289">
        <v>25.68</v>
      </c>
      <c r="E435" s="289">
        <v>6.9989999999999997</v>
      </c>
      <c r="F435" s="38"/>
      <c r="G435" s="190" t="s">
        <v>38</v>
      </c>
      <c r="H435" s="177">
        <f t="shared" si="30"/>
        <v>0.59639152316066968</v>
      </c>
      <c r="I435" s="177">
        <f t="shared" si="31"/>
        <v>0.21714197678797631</v>
      </c>
      <c r="J435" s="177">
        <f t="shared" si="32"/>
        <v>0.14653017905440105</v>
      </c>
      <c r="K435" s="177">
        <f t="shared" si="33"/>
        <v>3.9936320996952997E-2</v>
      </c>
      <c r="L435" s="179">
        <f t="shared" si="34"/>
        <v>1</v>
      </c>
      <c r="N435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</row>
    <row r="436" spans="1:32" x14ac:dyDescent="0.2">
      <c r="A436" s="438" t="s">
        <v>16</v>
      </c>
      <c r="B436" s="38">
        <v>105.16200000000001</v>
      </c>
      <c r="C436" s="289">
        <v>38.569000000000003</v>
      </c>
      <c r="D436" s="289">
        <v>26.266999999999999</v>
      </c>
      <c r="E436" s="289">
        <v>7.1429999999999998</v>
      </c>
      <c r="F436" s="38"/>
      <c r="G436" s="190" t="s">
        <v>39</v>
      </c>
      <c r="H436" s="177">
        <f t="shared" si="30"/>
        <v>0.59366267549579155</v>
      </c>
      <c r="I436" s="177">
        <f t="shared" si="31"/>
        <v>0.21773050846500813</v>
      </c>
      <c r="J436" s="177">
        <f t="shared" si="32"/>
        <v>0.14828300619280688</v>
      </c>
      <c r="K436" s="177">
        <f t="shared" si="33"/>
        <v>4.0323809846393555E-2</v>
      </c>
      <c r="L436" s="179">
        <f t="shared" si="34"/>
        <v>1.0000000000000002</v>
      </c>
      <c r="N43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</row>
    <row r="437" spans="1:32" x14ac:dyDescent="0.2">
      <c r="A437" s="438" t="s">
        <v>17</v>
      </c>
      <c r="B437" s="38">
        <v>104.899</v>
      </c>
      <c r="C437" s="289">
        <v>39.164000000000001</v>
      </c>
      <c r="D437" s="289">
        <v>26.082999999999998</v>
      </c>
      <c r="E437" s="289">
        <v>7.2430000000000003</v>
      </c>
      <c r="F437" s="38"/>
      <c r="G437" s="190" t="s">
        <v>40</v>
      </c>
      <c r="H437" s="177">
        <f t="shared" si="30"/>
        <v>0.59135008371432285</v>
      </c>
      <c r="I437" s="177">
        <f t="shared" si="31"/>
        <v>0.22078031896002573</v>
      </c>
      <c r="J437" s="177">
        <f t="shared" si="32"/>
        <v>0.14703842966587558</v>
      </c>
      <c r="K437" s="177">
        <f t="shared" si="33"/>
        <v>4.0831167659775978E-2</v>
      </c>
      <c r="L437" s="179">
        <f t="shared" si="34"/>
        <v>1</v>
      </c>
      <c r="N437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</row>
    <row r="438" spans="1:32" x14ac:dyDescent="0.2">
      <c r="A438" s="178" t="s">
        <v>18</v>
      </c>
      <c r="B438" s="38">
        <v>103.72499999999999</v>
      </c>
      <c r="C438" s="289">
        <v>38.936</v>
      </c>
      <c r="D438" s="289">
        <v>24.866</v>
      </c>
      <c r="E438" s="289">
        <v>7.1950000000000003</v>
      </c>
      <c r="F438" s="38"/>
      <c r="G438" s="190" t="s">
        <v>41</v>
      </c>
      <c r="H438" s="177">
        <f t="shared" si="30"/>
        <v>0.59365735282334231</v>
      </c>
      <c r="I438" s="177">
        <f t="shared" si="31"/>
        <v>0.22284543446160188</v>
      </c>
      <c r="J438" s="177">
        <f t="shared" si="32"/>
        <v>0.14231751010176166</v>
      </c>
      <c r="K438" s="177">
        <f t="shared" si="33"/>
        <v>4.1179702613294268E-2</v>
      </c>
      <c r="L438" s="179">
        <f t="shared" si="34"/>
        <v>1</v>
      </c>
      <c r="N438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</row>
    <row r="439" spans="1:32" x14ac:dyDescent="0.2">
      <c r="A439" s="178" t="s">
        <v>994</v>
      </c>
      <c r="B439" s="38">
        <v>103.72499999999999</v>
      </c>
      <c r="C439" s="289">
        <v>38.152999999999999</v>
      </c>
      <c r="D439" s="289">
        <v>23.367000000000001</v>
      </c>
      <c r="E439" s="289">
        <v>7.4770000000000003</v>
      </c>
      <c r="F439" s="38"/>
      <c r="G439" s="190" t="s">
        <v>995</v>
      </c>
      <c r="H439" s="177"/>
      <c r="I439" s="177"/>
      <c r="J439" s="177"/>
      <c r="K439" s="177"/>
      <c r="L439" s="179"/>
      <c r="N439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</row>
    <row r="440" spans="1:32" x14ac:dyDescent="0.2">
      <c r="C440" s="5"/>
      <c r="D440" s="5"/>
      <c r="E440" s="5"/>
      <c r="N440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</row>
    <row r="441" spans="1:32" ht="22.5" x14ac:dyDescent="0.2">
      <c r="A441" s="168" t="s">
        <v>306</v>
      </c>
      <c r="C441" s="198"/>
      <c r="D441" s="114"/>
      <c r="E441" s="290" t="s">
        <v>313</v>
      </c>
      <c r="F441" s="35"/>
      <c r="G441" s="35"/>
      <c r="H441" s="35"/>
      <c r="I441" s="35"/>
      <c r="J441" s="35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</row>
    <row r="442" spans="1:32" ht="23.25" customHeight="1" x14ac:dyDescent="0.2">
      <c r="A442" s="36"/>
      <c r="B442" s="176" t="s">
        <v>357</v>
      </c>
      <c r="C442" s="175" t="s">
        <v>358</v>
      </c>
      <c r="D442" s="175" t="s">
        <v>359</v>
      </c>
      <c r="E442" s="288" t="s">
        <v>360</v>
      </c>
      <c r="F442" s="35"/>
      <c r="G442" s="197"/>
      <c r="H442" s="203" t="s">
        <v>361</v>
      </c>
      <c r="I442" s="204" t="s">
        <v>362</v>
      </c>
      <c r="J442" s="204" t="s">
        <v>363</v>
      </c>
      <c r="K442" s="203" t="s">
        <v>364</v>
      </c>
      <c r="L442" s="189" t="s">
        <v>312</v>
      </c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</row>
    <row r="443" spans="1:32" x14ac:dyDescent="0.2">
      <c r="A443" s="178" t="s">
        <v>174</v>
      </c>
      <c r="B443" s="38">
        <v>46.940999999999988</v>
      </c>
      <c r="C443" s="289">
        <v>12.152000000000001</v>
      </c>
      <c r="D443" s="289">
        <v>1.3170000000000002</v>
      </c>
      <c r="E443" s="289">
        <v>2.0629999999999997</v>
      </c>
      <c r="F443" s="38"/>
      <c r="G443" s="190" t="s">
        <v>26</v>
      </c>
      <c r="H443" s="177">
        <f t="shared" ref="H443:H458" si="35">B443/SUM($B443:$E443)</f>
        <v>0.75138059641765231</v>
      </c>
      <c r="I443" s="177">
        <f t="shared" ref="I443:I458" si="36">C443/SUM($B443:$E443)</f>
        <v>0.1945160309253598</v>
      </c>
      <c r="J443" s="177">
        <f t="shared" ref="J443:J458" si="37">D443/SUM($B443:$E443)</f>
        <v>2.1081107038240527E-2</v>
      </c>
      <c r="K443" s="177">
        <f t="shared" ref="K443:K458" si="38">E443/SUM($B443:$E443)</f>
        <v>3.3022265618747298E-2</v>
      </c>
      <c r="L443" s="179">
        <f t="shared" ref="L443:L458" si="39">SUM(H443:K443)</f>
        <v>0.99999999999999989</v>
      </c>
    </row>
    <row r="444" spans="1:32" x14ac:dyDescent="0.2">
      <c r="A444" s="178" t="s">
        <v>483</v>
      </c>
      <c r="B444" s="38">
        <v>47.380999999999986</v>
      </c>
      <c r="C444" s="289">
        <v>12.419999999999995</v>
      </c>
      <c r="D444" s="289">
        <v>1.5010000000000012</v>
      </c>
      <c r="E444" s="289">
        <v>2.1619999999999999</v>
      </c>
      <c r="F444" s="38"/>
      <c r="G444" s="190" t="s">
        <v>27</v>
      </c>
      <c r="H444" s="177">
        <f t="shared" si="35"/>
        <v>0.74658073868649943</v>
      </c>
      <c r="I444" s="177">
        <f t="shared" si="36"/>
        <v>0.19570150006302783</v>
      </c>
      <c r="J444" s="177">
        <f t="shared" si="37"/>
        <v>2.3651203832093813E-2</v>
      </c>
      <c r="K444" s="177">
        <f t="shared" si="38"/>
        <v>3.4066557418378933E-2</v>
      </c>
      <c r="L444" s="179">
        <f t="shared" si="39"/>
        <v>1</v>
      </c>
    </row>
    <row r="445" spans="1:32" x14ac:dyDescent="0.2">
      <c r="A445" s="178" t="s">
        <v>484</v>
      </c>
      <c r="B445" s="38">
        <v>49.271000000000001</v>
      </c>
      <c r="C445" s="289">
        <v>12.585999999999999</v>
      </c>
      <c r="D445" s="289">
        <v>1.541999999999998</v>
      </c>
      <c r="E445" s="289">
        <v>2.2530000000000001</v>
      </c>
      <c r="F445" s="38"/>
      <c r="G445" s="190" t="s">
        <v>28</v>
      </c>
      <c r="H445" s="177">
        <f t="shared" si="35"/>
        <v>0.7504874185097179</v>
      </c>
      <c r="I445" s="177">
        <f t="shared" si="36"/>
        <v>0.19170779260342408</v>
      </c>
      <c r="J445" s="177">
        <f t="shared" si="37"/>
        <v>2.348747943703159E-2</v>
      </c>
      <c r="K445" s="177">
        <f t="shared" si="38"/>
        <v>3.4317309449826361E-2</v>
      </c>
      <c r="L445" s="179">
        <f t="shared" si="39"/>
        <v>0.99999999999999989</v>
      </c>
    </row>
    <row r="446" spans="1:32" x14ac:dyDescent="0.2">
      <c r="A446" s="178" t="s">
        <v>485</v>
      </c>
      <c r="B446" s="38">
        <v>50.285999999999987</v>
      </c>
      <c r="C446" s="289">
        <v>12.757000000000005</v>
      </c>
      <c r="D446" s="289">
        <v>1.7579999999999991</v>
      </c>
      <c r="E446" s="289">
        <v>2.3129999999999997</v>
      </c>
      <c r="F446" s="38"/>
      <c r="G446" s="190" t="s">
        <v>29</v>
      </c>
      <c r="H446" s="177">
        <f t="shared" si="35"/>
        <v>0.74926244896742844</v>
      </c>
      <c r="I446" s="177">
        <f t="shared" si="36"/>
        <v>0.19007956611139265</v>
      </c>
      <c r="J446" s="177">
        <f t="shared" si="37"/>
        <v>2.6194236671931333E-2</v>
      </c>
      <c r="K446" s="177">
        <f t="shared" si="38"/>
        <v>3.4463748249247549E-2</v>
      </c>
      <c r="L446" s="179">
        <f t="shared" si="39"/>
        <v>1</v>
      </c>
    </row>
    <row r="447" spans="1:32" x14ac:dyDescent="0.2">
      <c r="A447" s="178" t="s">
        <v>74</v>
      </c>
      <c r="B447" s="38">
        <v>52.188000000000002</v>
      </c>
      <c r="C447" s="289">
        <v>12.774999999999999</v>
      </c>
      <c r="D447" s="289">
        <v>1.6990000000000016</v>
      </c>
      <c r="E447" s="289">
        <v>2.5290000000000008</v>
      </c>
      <c r="F447" s="38"/>
      <c r="G447" s="190" t="s">
        <v>30</v>
      </c>
      <c r="H447" s="177">
        <f t="shared" si="35"/>
        <v>0.75425994710294708</v>
      </c>
      <c r="I447" s="177">
        <f t="shared" si="36"/>
        <v>0.18463383966122762</v>
      </c>
      <c r="J447" s="177">
        <f t="shared" si="37"/>
        <v>2.4555216718937463E-2</v>
      </c>
      <c r="K447" s="177">
        <f t="shared" si="38"/>
        <v>3.6550996516888055E-2</v>
      </c>
      <c r="L447" s="179">
        <f t="shared" si="39"/>
        <v>1.0000000000000002</v>
      </c>
    </row>
    <row r="448" spans="1:32" x14ac:dyDescent="0.2">
      <c r="A448" s="438" t="s">
        <v>13</v>
      </c>
      <c r="B448" s="38">
        <v>53.90100000000001</v>
      </c>
      <c r="C448" s="289">
        <v>12.852999999999994</v>
      </c>
      <c r="D448" s="289">
        <v>1.7829999999999977</v>
      </c>
      <c r="E448" s="289">
        <v>2.6020000000000003</v>
      </c>
      <c r="F448" s="38"/>
      <c r="G448" s="190" t="s">
        <v>31</v>
      </c>
      <c r="H448" s="177">
        <f t="shared" si="35"/>
        <v>0.75768565765613805</v>
      </c>
      <c r="I448" s="177">
        <f t="shared" si="36"/>
        <v>0.18067445423747863</v>
      </c>
      <c r="J448" s="177">
        <f t="shared" si="37"/>
        <v>2.5063607866289903E-2</v>
      </c>
      <c r="K448" s="177">
        <f t="shared" si="38"/>
        <v>3.6576280240093337E-2</v>
      </c>
      <c r="L448" s="179">
        <f t="shared" si="39"/>
        <v>0.99999999999999989</v>
      </c>
    </row>
    <row r="449" spans="1:24" x14ac:dyDescent="0.2">
      <c r="A449" s="438" t="s">
        <v>477</v>
      </c>
      <c r="B449" s="38">
        <v>55.444000000000003</v>
      </c>
      <c r="C449" s="289">
        <v>13.125</v>
      </c>
      <c r="D449" s="289">
        <v>1.7880000000000003</v>
      </c>
      <c r="E449" s="289">
        <v>2.7540000000000004</v>
      </c>
      <c r="F449" s="38"/>
      <c r="G449" s="190" t="s">
        <v>32</v>
      </c>
      <c r="H449" s="177">
        <f t="shared" si="35"/>
        <v>0.75835373609990286</v>
      </c>
      <c r="I449" s="177">
        <f t="shared" si="36"/>
        <v>0.17952154942484713</v>
      </c>
      <c r="J449" s="177">
        <f t="shared" si="37"/>
        <v>2.4455964218790607E-2</v>
      </c>
      <c r="K449" s="177">
        <f t="shared" si="38"/>
        <v>3.7668750256459362E-2</v>
      </c>
      <c r="L449" s="179">
        <f t="shared" si="39"/>
        <v>0.99999999999999989</v>
      </c>
    </row>
    <row r="450" spans="1:24" x14ac:dyDescent="0.2">
      <c r="A450" s="438" t="s">
        <v>478</v>
      </c>
      <c r="B450" s="38">
        <v>56.576000000000008</v>
      </c>
      <c r="C450" s="289">
        <v>13.219999999999999</v>
      </c>
      <c r="D450" s="289">
        <v>1.6730000000000018</v>
      </c>
      <c r="E450" s="289">
        <v>2.835</v>
      </c>
      <c r="F450" s="38"/>
      <c r="G450" s="190" t="s">
        <v>33</v>
      </c>
      <c r="H450" s="177">
        <f t="shared" si="35"/>
        <v>0.76141257536606377</v>
      </c>
      <c r="I450" s="177">
        <f t="shared" si="36"/>
        <v>0.17791774332472005</v>
      </c>
      <c r="J450" s="177">
        <f t="shared" si="37"/>
        <v>2.2515611541774356E-2</v>
      </c>
      <c r="K450" s="177">
        <f t="shared" si="38"/>
        <v>3.8154069767441859E-2</v>
      </c>
      <c r="L450" s="179">
        <f t="shared" si="39"/>
        <v>1</v>
      </c>
    </row>
    <row r="451" spans="1:24" x14ac:dyDescent="0.2">
      <c r="A451" s="438" t="s">
        <v>479</v>
      </c>
      <c r="B451" s="38">
        <v>57.071000000000012</v>
      </c>
      <c r="C451" s="289">
        <v>13.306999999999995</v>
      </c>
      <c r="D451" s="289">
        <v>1.6970000000000027</v>
      </c>
      <c r="E451" s="289">
        <v>2.9400000000000004</v>
      </c>
      <c r="F451" s="38"/>
      <c r="G451" s="190" t="s">
        <v>34</v>
      </c>
      <c r="H451" s="177">
        <f t="shared" si="35"/>
        <v>0.7607945077651137</v>
      </c>
      <c r="I451" s="177">
        <f t="shared" si="36"/>
        <v>0.17739118842898077</v>
      </c>
      <c r="J451" s="177">
        <f t="shared" si="37"/>
        <v>2.2622142238219053E-2</v>
      </c>
      <c r="K451" s="177">
        <f t="shared" si="38"/>
        <v>3.9192161567686463E-2</v>
      </c>
      <c r="L451" s="179">
        <f t="shared" si="39"/>
        <v>0.99999999999999989</v>
      </c>
    </row>
    <row r="452" spans="1:24" x14ac:dyDescent="0.2">
      <c r="A452" s="438" t="s">
        <v>75</v>
      </c>
      <c r="B452" s="38">
        <v>57.685000000000002</v>
      </c>
      <c r="C452" s="289">
        <v>12.734999999999999</v>
      </c>
      <c r="D452" s="289">
        <v>1.4780000000000015</v>
      </c>
      <c r="E452" s="289">
        <v>2.9889999999999999</v>
      </c>
      <c r="F452" s="38"/>
      <c r="G452" s="190" t="s">
        <v>35</v>
      </c>
      <c r="H452" s="177">
        <f t="shared" si="35"/>
        <v>0.77029390949029874</v>
      </c>
      <c r="I452" s="177">
        <f t="shared" si="36"/>
        <v>0.17005621803517298</v>
      </c>
      <c r="J452" s="177">
        <f t="shared" si="37"/>
        <v>1.9736402846956103E-2</v>
      </c>
      <c r="K452" s="177">
        <f t="shared" si="38"/>
        <v>3.991346962757221E-2</v>
      </c>
      <c r="L452" s="179">
        <f t="shared" si="39"/>
        <v>1</v>
      </c>
    </row>
    <row r="453" spans="1:24" x14ac:dyDescent="0.2">
      <c r="A453" s="438" t="s">
        <v>14</v>
      </c>
      <c r="B453" s="38">
        <v>58.37299999999999</v>
      </c>
      <c r="C453" s="289">
        <v>12.594000000000001</v>
      </c>
      <c r="D453" s="289">
        <v>1.5730000000000004</v>
      </c>
      <c r="E453" s="289">
        <v>3.0090000000000003</v>
      </c>
      <c r="F453" s="38"/>
      <c r="G453" s="190" t="s">
        <v>36</v>
      </c>
      <c r="H453" s="177">
        <f t="shared" si="35"/>
        <v>0.77265086235423364</v>
      </c>
      <c r="I453" s="177">
        <f t="shared" si="36"/>
        <v>0.16669975777310092</v>
      </c>
      <c r="J453" s="177">
        <f t="shared" si="37"/>
        <v>2.0820924168420504E-2</v>
      </c>
      <c r="K453" s="177">
        <f t="shared" si="38"/>
        <v>3.9828455704244939E-2</v>
      </c>
      <c r="L453" s="179">
        <f t="shared" si="39"/>
        <v>1</v>
      </c>
    </row>
    <row r="454" spans="1:24" x14ac:dyDescent="0.2">
      <c r="A454" s="438" t="s">
        <v>61</v>
      </c>
      <c r="B454" s="38">
        <v>58.888000000000005</v>
      </c>
      <c r="C454" s="289">
        <v>12.387999999999998</v>
      </c>
      <c r="D454" s="289">
        <v>1.4619999999999997</v>
      </c>
      <c r="E454" s="289">
        <v>3.0419999999999998</v>
      </c>
      <c r="F454" s="38"/>
      <c r="G454" s="190" t="s">
        <v>37</v>
      </c>
      <c r="H454" s="177">
        <f t="shared" si="35"/>
        <v>0.77709158089205588</v>
      </c>
      <c r="I454" s="177">
        <f t="shared" si="36"/>
        <v>0.16347321192926889</v>
      </c>
      <c r="J454" s="177">
        <f t="shared" si="37"/>
        <v>1.9292689363948266E-2</v>
      </c>
      <c r="K454" s="177">
        <f t="shared" si="38"/>
        <v>4.014251781472683E-2</v>
      </c>
      <c r="L454" s="179">
        <f t="shared" si="39"/>
        <v>0.99999999999999978</v>
      </c>
    </row>
    <row r="455" spans="1:24" x14ac:dyDescent="0.2">
      <c r="A455" s="438" t="s">
        <v>15</v>
      </c>
      <c r="B455" s="38">
        <v>59.173999999999992</v>
      </c>
      <c r="C455" s="289">
        <v>12.139000000000003</v>
      </c>
      <c r="D455" s="289">
        <v>1.5040000000000013</v>
      </c>
      <c r="E455" s="289">
        <v>3.1470000000000011</v>
      </c>
      <c r="F455" s="38"/>
      <c r="G455" s="190" t="s">
        <v>38</v>
      </c>
      <c r="H455" s="177">
        <f t="shared" si="35"/>
        <v>0.77897425096098138</v>
      </c>
      <c r="I455" s="177">
        <f t="shared" si="36"/>
        <v>0.15979937865304622</v>
      </c>
      <c r="J455" s="177">
        <f t="shared" si="37"/>
        <v>1.9798852087831095E-2</v>
      </c>
      <c r="K455" s="177">
        <f t="shared" si="38"/>
        <v>4.1427518298141237E-2</v>
      </c>
      <c r="L455" s="179">
        <f t="shared" si="39"/>
        <v>1</v>
      </c>
    </row>
    <row r="456" spans="1:24" x14ac:dyDescent="0.2">
      <c r="A456" s="438" t="s">
        <v>16</v>
      </c>
      <c r="B456" s="38">
        <v>59.676999999999992</v>
      </c>
      <c r="C456" s="289">
        <v>11.992999999999995</v>
      </c>
      <c r="D456" s="289">
        <v>1.5809999999999995</v>
      </c>
      <c r="E456" s="289">
        <v>3.1529999999999996</v>
      </c>
      <c r="F456" s="38"/>
      <c r="G456" s="190" t="s">
        <v>39</v>
      </c>
      <c r="H456" s="177">
        <f t="shared" si="35"/>
        <v>0.78107167164022817</v>
      </c>
      <c r="I456" s="177">
        <f t="shared" si="36"/>
        <v>0.15696822155908061</v>
      </c>
      <c r="J456" s="177">
        <f t="shared" si="37"/>
        <v>2.0692633893513425E-2</v>
      </c>
      <c r="K456" s="177">
        <f t="shared" si="38"/>
        <v>4.1267472907177631E-2</v>
      </c>
      <c r="L456" s="179">
        <f t="shared" si="39"/>
        <v>0.99999999999999978</v>
      </c>
    </row>
    <row r="457" spans="1:24" x14ac:dyDescent="0.2">
      <c r="A457" s="438" t="s">
        <v>17</v>
      </c>
      <c r="B457" s="38">
        <v>60.12299999999999</v>
      </c>
      <c r="C457" s="289">
        <v>11.963000000000001</v>
      </c>
      <c r="D457" s="289">
        <v>1.645</v>
      </c>
      <c r="E457" s="289">
        <v>3.1939999999999991</v>
      </c>
      <c r="F457" s="38"/>
      <c r="G457" s="190" t="s">
        <v>40</v>
      </c>
      <c r="H457" s="177">
        <f t="shared" si="35"/>
        <v>0.78157946051348726</v>
      </c>
      <c r="I457" s="177">
        <f t="shared" si="36"/>
        <v>0.15551511212219699</v>
      </c>
      <c r="J457" s="177">
        <f t="shared" si="37"/>
        <v>2.1384465388365297E-2</v>
      </c>
      <c r="K457" s="177">
        <f t="shared" si="38"/>
        <v>4.15209619759506E-2</v>
      </c>
      <c r="L457" s="179">
        <f t="shared" si="39"/>
        <v>1.0000000000000002</v>
      </c>
    </row>
    <row r="458" spans="1:24" x14ac:dyDescent="0.2">
      <c r="A458" s="178" t="s">
        <v>18</v>
      </c>
      <c r="B458" s="38">
        <v>60.094999999999999</v>
      </c>
      <c r="C458" s="289">
        <v>11.509</v>
      </c>
      <c r="D458" s="289">
        <v>1.4480000000000004</v>
      </c>
      <c r="E458" s="289">
        <v>3.0779999999999994</v>
      </c>
      <c r="F458" s="38"/>
      <c r="G458" s="190" t="s">
        <v>41</v>
      </c>
      <c r="H458" s="177">
        <f t="shared" si="35"/>
        <v>0.78937344016813349</v>
      </c>
      <c r="I458" s="177">
        <f t="shared" si="36"/>
        <v>0.15117562064889006</v>
      </c>
      <c r="J458" s="177">
        <f t="shared" si="37"/>
        <v>1.9020097202154217E-2</v>
      </c>
      <c r="K458" s="177">
        <f t="shared" si="38"/>
        <v>4.0430841980822273E-2</v>
      </c>
      <c r="L458" s="179">
        <f t="shared" si="39"/>
        <v>1</v>
      </c>
    </row>
    <row r="459" spans="1:24" x14ac:dyDescent="0.2">
      <c r="A459" s="178" t="s">
        <v>994</v>
      </c>
      <c r="B459" s="38">
        <v>60.633000000000003</v>
      </c>
      <c r="C459" s="289">
        <v>11.202</v>
      </c>
      <c r="D459" s="289">
        <v>1.3240000000000001</v>
      </c>
      <c r="E459" s="289">
        <v>2.972</v>
      </c>
      <c r="F459" s="38"/>
      <c r="G459" s="190" t="s">
        <v>995</v>
      </c>
      <c r="H459" s="177"/>
      <c r="I459" s="177"/>
      <c r="J459" s="177"/>
      <c r="K459" s="177"/>
      <c r="L459" s="179"/>
    </row>
    <row r="460" spans="1:24" x14ac:dyDescent="0.2">
      <c r="A460" s="178"/>
      <c r="B460" s="38"/>
      <c r="C460" s="289"/>
      <c r="D460" s="289"/>
      <c r="E460" s="289"/>
      <c r="F460" s="38"/>
      <c r="G460" s="190"/>
      <c r="H460" s="177"/>
      <c r="I460" s="177"/>
      <c r="J460" s="177"/>
      <c r="K460" s="177"/>
      <c r="L460" s="179"/>
    </row>
    <row r="461" spans="1:24" x14ac:dyDescent="0.2">
      <c r="A461" s="1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</row>
    <row r="462" spans="1:24" x14ac:dyDescent="0.2">
      <c r="A462" s="52" t="s">
        <v>1089</v>
      </c>
      <c r="B462" s="52"/>
      <c r="C462" s="52"/>
      <c r="D462" s="52"/>
      <c r="E462" s="52"/>
      <c r="F462" s="379"/>
      <c r="G462" s="379"/>
      <c r="H462" s="379"/>
      <c r="I462" s="379"/>
      <c r="J462" s="379"/>
      <c r="K462" s="379"/>
      <c r="L462" s="379"/>
      <c r="M462" s="379"/>
      <c r="N462" s="379"/>
      <c r="O462" s="379"/>
      <c r="P462" s="379"/>
      <c r="Q462" s="379"/>
      <c r="R462" s="379"/>
    </row>
    <row r="463" spans="1:24" x14ac:dyDescent="0.2">
      <c r="A463" s="158" t="s">
        <v>1090</v>
      </c>
      <c r="B463" s="158"/>
      <c r="C463" s="158"/>
      <c r="D463" s="158"/>
      <c r="E463" s="158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24" x14ac:dyDescent="0.2">
      <c r="A464" s="371"/>
      <c r="B464" s="371"/>
      <c r="C464" s="371"/>
      <c r="D464" s="371"/>
      <c r="E464" s="371"/>
      <c r="F464" s="89"/>
      <c r="G464" s="475" t="s">
        <v>1108</v>
      </c>
      <c r="H464" s="89"/>
      <c r="I464" s="89"/>
      <c r="J464" s="89"/>
      <c r="K464" s="2"/>
      <c r="L464" s="2"/>
      <c r="M464" s="476" t="s">
        <v>1095</v>
      </c>
      <c r="N464" s="476"/>
      <c r="O464" s="476"/>
      <c r="P464" s="476"/>
      <c r="Q464" s="476"/>
      <c r="R464" s="2"/>
      <c r="T464" s="476" t="s">
        <v>5</v>
      </c>
      <c r="U464" s="476"/>
      <c r="V464" s="476"/>
      <c r="W464" s="476"/>
      <c r="X464" s="476"/>
    </row>
    <row r="465" spans="1:24" x14ac:dyDescent="0.2">
      <c r="A465" s="5"/>
      <c r="B465" s="371"/>
      <c r="C465" s="371"/>
      <c r="D465" s="371"/>
      <c r="E465" s="371"/>
      <c r="F465" s="89"/>
      <c r="G465" s="89"/>
      <c r="H465" s="89"/>
      <c r="I465" s="89"/>
      <c r="J465" s="89"/>
      <c r="K465" s="2"/>
      <c r="L465" s="2"/>
      <c r="M465" s="476"/>
      <c r="N465" s="476"/>
      <c r="O465" s="476"/>
      <c r="P465" s="476"/>
      <c r="Q465" s="476"/>
      <c r="R465" s="2"/>
      <c r="T465" s="476"/>
      <c r="U465" s="476"/>
      <c r="V465" s="476"/>
      <c r="W465" s="476"/>
      <c r="X465" s="476"/>
    </row>
    <row r="466" spans="1:24" ht="45" x14ac:dyDescent="0.2">
      <c r="A466" s="480"/>
      <c r="B466" s="480"/>
      <c r="C466" s="481" t="s">
        <v>1143</v>
      </c>
      <c r="D466" s="481" t="s">
        <v>1144</v>
      </c>
      <c r="E466" s="481" t="s">
        <v>23</v>
      </c>
      <c r="F466" s="147"/>
      <c r="G466" s="474"/>
      <c r="H466" s="474" t="s">
        <v>1109</v>
      </c>
      <c r="I466" s="474" t="s">
        <v>1110</v>
      </c>
      <c r="J466" s="474" t="s">
        <v>1087</v>
      </c>
      <c r="K466" s="474" t="s">
        <v>1088</v>
      </c>
      <c r="L466" s="2"/>
      <c r="M466" s="477"/>
      <c r="N466" s="477" t="s">
        <v>1091</v>
      </c>
      <c r="O466" s="477" t="s">
        <v>1092</v>
      </c>
      <c r="P466" s="477" t="s">
        <v>1093</v>
      </c>
      <c r="Q466" s="477" t="s">
        <v>1094</v>
      </c>
      <c r="T466" s="477" t="s">
        <v>126</v>
      </c>
      <c r="U466" s="477" t="s">
        <v>1091</v>
      </c>
      <c r="V466" s="477" t="s">
        <v>1092</v>
      </c>
      <c r="W466" s="477" t="s">
        <v>1093</v>
      </c>
      <c r="X466" s="477" t="s">
        <v>1094</v>
      </c>
    </row>
    <row r="467" spans="1:24" ht="22.5" x14ac:dyDescent="0.2">
      <c r="A467" s="688" t="s">
        <v>1145</v>
      </c>
      <c r="B467" s="508" t="s">
        <v>1148</v>
      </c>
      <c r="C467" s="482">
        <v>0.55629074386264477</v>
      </c>
      <c r="D467" s="482">
        <v>0.44370925613735518</v>
      </c>
      <c r="E467" s="482">
        <v>1</v>
      </c>
      <c r="F467" s="248"/>
      <c r="G467" s="208">
        <v>2001</v>
      </c>
      <c r="H467" s="473">
        <v>0.51738935760246718</v>
      </c>
      <c r="I467" s="473">
        <v>0.48265050167224077</v>
      </c>
      <c r="J467" s="473">
        <v>0.48647386503886059</v>
      </c>
      <c r="K467" s="473">
        <v>0.36507936507936511</v>
      </c>
      <c r="L467" s="2"/>
      <c r="M467" s="478">
        <v>2001</v>
      </c>
      <c r="N467" s="479">
        <v>198771</v>
      </c>
      <c r="O467" s="479">
        <v>4784</v>
      </c>
      <c r="P467" s="479">
        <v>29979</v>
      </c>
      <c r="Q467" s="479">
        <v>126</v>
      </c>
      <c r="T467" s="478">
        <v>2001</v>
      </c>
      <c r="U467" s="479">
        <v>95929</v>
      </c>
      <c r="V467" s="479">
        <v>2475</v>
      </c>
      <c r="W467" s="479">
        <v>15395</v>
      </c>
      <c r="X467" s="479">
        <v>80</v>
      </c>
    </row>
    <row r="468" spans="1:24" ht="22.5" x14ac:dyDescent="0.2">
      <c r="A468" s="689"/>
      <c r="B468" s="508" t="s">
        <v>1322</v>
      </c>
      <c r="C468" s="482">
        <v>0.59157017137563683</v>
      </c>
      <c r="D468" s="482">
        <v>0.40842982862436311</v>
      </c>
      <c r="E468" s="482">
        <v>1</v>
      </c>
      <c r="F468" s="248"/>
      <c r="G468" s="208">
        <v>2002</v>
      </c>
      <c r="H468" s="473">
        <v>0.51117687594989292</v>
      </c>
      <c r="I468" s="473">
        <v>0.46186691970110305</v>
      </c>
      <c r="J468" s="473">
        <v>0.47446980734984623</v>
      </c>
      <c r="K468" s="473">
        <v>0.39828080229226359</v>
      </c>
      <c r="L468" s="2"/>
      <c r="M468" s="478">
        <v>2002</v>
      </c>
      <c r="N468" s="479">
        <v>211866</v>
      </c>
      <c r="O468" s="479">
        <v>8431</v>
      </c>
      <c r="P468" s="479">
        <v>30885</v>
      </c>
      <c r="Q468" s="479">
        <v>349</v>
      </c>
      <c r="T468" s="478">
        <v>2002</v>
      </c>
      <c r="U468" s="479">
        <v>103565</v>
      </c>
      <c r="V468" s="479">
        <v>4537</v>
      </c>
      <c r="W468" s="479">
        <v>16231</v>
      </c>
      <c r="X468" s="479">
        <v>210</v>
      </c>
    </row>
    <row r="469" spans="1:24" ht="22.5" x14ac:dyDescent="0.2">
      <c r="A469" s="688" t="s">
        <v>1146</v>
      </c>
      <c r="B469" s="508" t="s">
        <v>1148</v>
      </c>
      <c r="C469" s="482">
        <v>0.55885905086672349</v>
      </c>
      <c r="D469" s="482">
        <v>0.44114094913327651</v>
      </c>
      <c r="E469" s="482">
        <v>1</v>
      </c>
      <c r="F469" s="48"/>
      <c r="G469" s="208">
        <v>2003</v>
      </c>
      <c r="H469" s="473">
        <v>0.50817599715993955</v>
      </c>
      <c r="I469" s="473">
        <v>0.44337144622991342</v>
      </c>
      <c r="J469" s="473">
        <v>0.46300664142511327</v>
      </c>
      <c r="K469" s="473">
        <v>0.42245989304812837</v>
      </c>
      <c r="L469" s="2"/>
      <c r="M469" s="478">
        <v>2003</v>
      </c>
      <c r="N469" s="479">
        <v>230981</v>
      </c>
      <c r="O469" s="479">
        <v>12944</v>
      </c>
      <c r="P469" s="479">
        <v>32222</v>
      </c>
      <c r="Q469" s="479">
        <v>748</v>
      </c>
      <c r="T469" s="478">
        <v>2003</v>
      </c>
      <c r="U469" s="479">
        <v>113602</v>
      </c>
      <c r="V469" s="479">
        <v>7205</v>
      </c>
      <c r="W469" s="479">
        <v>17303</v>
      </c>
      <c r="X469" s="479">
        <v>432</v>
      </c>
    </row>
    <row r="470" spans="1:24" ht="22.5" x14ac:dyDescent="0.2">
      <c r="A470" s="689"/>
      <c r="B470" s="508" t="s">
        <v>1323</v>
      </c>
      <c r="C470" s="482">
        <v>0.61019011406844104</v>
      </c>
      <c r="D470" s="482">
        <v>0.38980988593155891</v>
      </c>
      <c r="E470" s="482">
        <v>1</v>
      </c>
      <c r="F470" s="147"/>
      <c r="G470" s="208">
        <v>2004</v>
      </c>
      <c r="H470" s="473">
        <v>0.49576048136960338</v>
      </c>
      <c r="I470" s="473">
        <v>0.42890404124397141</v>
      </c>
      <c r="J470" s="473">
        <v>0.46196022804768266</v>
      </c>
      <c r="K470" s="473">
        <v>0.41309385863267667</v>
      </c>
      <c r="L470" s="2"/>
      <c r="M470" s="478">
        <v>2004</v>
      </c>
      <c r="N470" s="479">
        <v>246962</v>
      </c>
      <c r="O470" s="479">
        <v>18039</v>
      </c>
      <c r="P470" s="479">
        <v>36659</v>
      </c>
      <c r="Q470" s="479">
        <v>1726</v>
      </c>
      <c r="T470" s="478">
        <v>2004</v>
      </c>
      <c r="U470" s="479">
        <v>124528</v>
      </c>
      <c r="V470" s="479">
        <v>10302</v>
      </c>
      <c r="W470" s="479">
        <v>19724</v>
      </c>
      <c r="X470" s="479">
        <v>1013</v>
      </c>
    </row>
    <row r="471" spans="1:24" ht="22.5" x14ac:dyDescent="0.2">
      <c r="A471" s="688" t="s">
        <v>1147</v>
      </c>
      <c r="B471" s="508" t="s">
        <v>1148</v>
      </c>
      <c r="C471" s="482">
        <v>0.34065674462556106</v>
      </c>
      <c r="D471" s="482">
        <v>0.65934325537443894</v>
      </c>
      <c r="E471" s="482">
        <v>1</v>
      </c>
      <c r="F471" s="248"/>
      <c r="G471" s="208">
        <v>2005</v>
      </c>
      <c r="H471" s="473">
        <v>0.48528092851490368</v>
      </c>
      <c r="I471" s="473">
        <v>0.41590377273287082</v>
      </c>
      <c r="J471" s="473">
        <v>0.45140435835351089</v>
      </c>
      <c r="K471" s="473">
        <v>0.38815789473684215</v>
      </c>
      <c r="L471" s="2"/>
      <c r="M471" s="478">
        <v>2005</v>
      </c>
      <c r="N471" s="479">
        <v>265370</v>
      </c>
      <c r="O471" s="479">
        <v>24359</v>
      </c>
      <c r="P471" s="479">
        <v>41300</v>
      </c>
      <c r="Q471" s="479">
        <v>3040</v>
      </c>
      <c r="T471" s="478">
        <v>2005</v>
      </c>
      <c r="U471" s="479">
        <v>136591</v>
      </c>
      <c r="V471" s="479">
        <v>14228</v>
      </c>
      <c r="W471" s="479">
        <v>22657</v>
      </c>
      <c r="X471" s="479">
        <v>1860</v>
      </c>
    </row>
    <row r="472" spans="1:24" ht="22.5" x14ac:dyDescent="0.2">
      <c r="A472" s="689"/>
      <c r="B472" s="508" t="s">
        <v>1323</v>
      </c>
      <c r="C472" s="482">
        <v>0.3592436974789916</v>
      </c>
      <c r="D472" s="482">
        <v>0.64075630252100846</v>
      </c>
      <c r="E472" s="482">
        <v>1</v>
      </c>
      <c r="F472" s="248"/>
      <c r="G472" s="208">
        <v>2006</v>
      </c>
      <c r="H472" s="473">
        <v>0.475866833598109</v>
      </c>
      <c r="I472" s="473">
        <v>0.40778277081938996</v>
      </c>
      <c r="J472" s="473">
        <v>0.45056121923591808</v>
      </c>
      <c r="K472" s="473">
        <v>0.37115695792880254</v>
      </c>
      <c r="L472" s="2"/>
      <c r="M472" s="478">
        <v>2006</v>
      </c>
      <c r="N472" s="479">
        <v>285147</v>
      </c>
      <c r="O472" s="479">
        <v>31377</v>
      </c>
      <c r="P472" s="479">
        <v>48555</v>
      </c>
      <c r="Q472" s="479">
        <v>4944</v>
      </c>
      <c r="T472" s="478">
        <v>2006</v>
      </c>
      <c r="U472" s="479">
        <v>149455</v>
      </c>
      <c r="V472" s="479">
        <v>18582</v>
      </c>
      <c r="W472" s="479">
        <v>26678</v>
      </c>
      <c r="X472" s="479">
        <v>3109</v>
      </c>
    </row>
    <row r="473" spans="1:24" x14ac:dyDescent="0.2">
      <c r="A473" s="5"/>
      <c r="B473" s="371"/>
      <c r="C473" s="371"/>
      <c r="D473" s="371"/>
      <c r="E473" s="371"/>
      <c r="F473" s="48"/>
      <c r="G473" s="208">
        <v>2007</v>
      </c>
      <c r="H473" s="473">
        <v>0.46768404523441931</v>
      </c>
      <c r="I473" s="473">
        <v>0.4001985376010847</v>
      </c>
      <c r="J473" s="473">
        <v>0.45035704839989421</v>
      </c>
      <c r="K473" s="473">
        <v>0.36467598475222363</v>
      </c>
      <c r="L473" s="2"/>
      <c r="M473" s="478">
        <v>2007</v>
      </c>
      <c r="N473" s="479">
        <v>303132</v>
      </c>
      <c r="O473" s="479">
        <v>41302</v>
      </c>
      <c r="P473" s="479">
        <v>56715</v>
      </c>
      <c r="Q473" s="479">
        <v>7083</v>
      </c>
      <c r="T473" s="478">
        <v>2007</v>
      </c>
      <c r="U473" s="479">
        <v>161362</v>
      </c>
      <c r="V473" s="479">
        <v>24773</v>
      </c>
      <c r="W473" s="479">
        <v>31173</v>
      </c>
      <c r="X473" s="479">
        <v>4500</v>
      </c>
    </row>
    <row r="474" spans="1:24" x14ac:dyDescent="0.2">
      <c r="A474" s="2"/>
      <c r="B474" s="2"/>
      <c r="C474" s="2"/>
      <c r="D474" s="2"/>
      <c r="E474" s="2"/>
      <c r="F474" s="147"/>
      <c r="G474" s="208">
        <v>2008</v>
      </c>
      <c r="H474" s="473">
        <v>0.4578980680173208</v>
      </c>
      <c r="I474" s="473">
        <v>0.39510185951664678</v>
      </c>
      <c r="J474" s="473">
        <v>0.44386963269529234</v>
      </c>
      <c r="K474" s="473">
        <v>0.34185506021550816</v>
      </c>
      <c r="L474" s="2"/>
      <c r="M474" s="478">
        <v>2008</v>
      </c>
      <c r="N474" s="479">
        <v>319154</v>
      </c>
      <c r="O474" s="479">
        <v>49529</v>
      </c>
      <c r="P474" s="479">
        <v>63789</v>
      </c>
      <c r="Q474" s="479">
        <v>9466</v>
      </c>
      <c r="T474" s="478">
        <v>2008</v>
      </c>
      <c r="U474" s="479">
        <v>173014</v>
      </c>
      <c r="V474" s="479">
        <v>29960</v>
      </c>
      <c r="W474" s="479">
        <v>35475</v>
      </c>
      <c r="X474" s="479">
        <v>6230</v>
      </c>
    </row>
    <row r="475" spans="1:24" x14ac:dyDescent="0.2">
      <c r="B475" s="2"/>
      <c r="C475" s="2"/>
      <c r="D475" s="2"/>
      <c r="E475" s="2"/>
      <c r="F475" s="248"/>
      <c r="G475" s="208">
        <v>2009</v>
      </c>
      <c r="H475" s="473">
        <v>0.45319497640688222</v>
      </c>
      <c r="I475" s="473">
        <v>0.38756522508180768</v>
      </c>
      <c r="J475" s="473">
        <v>0.42272935911412013</v>
      </c>
      <c r="K475" s="473">
        <v>0.35524568393094291</v>
      </c>
      <c r="L475" s="2"/>
      <c r="M475" s="478">
        <v>2009</v>
      </c>
      <c r="N475" s="479">
        <v>333148</v>
      </c>
      <c r="O475" s="479">
        <v>56535</v>
      </c>
      <c r="P475" s="479">
        <v>69716</v>
      </c>
      <c r="Q475" s="479">
        <v>12048</v>
      </c>
      <c r="T475" s="478">
        <v>2009</v>
      </c>
      <c r="U475" s="479">
        <v>182167</v>
      </c>
      <c r="V475" s="479">
        <v>34624</v>
      </c>
      <c r="W475" s="479">
        <v>40245</v>
      </c>
      <c r="X475" s="479">
        <v>7768</v>
      </c>
    </row>
    <row r="476" spans="1:24" x14ac:dyDescent="0.2">
      <c r="B476" s="2"/>
      <c r="C476" s="2"/>
      <c r="D476" s="2"/>
      <c r="E476" s="2"/>
      <c r="F476" s="248"/>
      <c r="G476" s="208">
        <v>2010</v>
      </c>
      <c r="H476" s="473">
        <v>0.45055958604187907</v>
      </c>
      <c r="I476" s="473">
        <v>0.38091167594159414</v>
      </c>
      <c r="J476" s="473">
        <v>0.41193131285489504</v>
      </c>
      <c r="K476" s="473">
        <v>0.34064103418404745</v>
      </c>
      <c r="L476" s="2"/>
      <c r="M476" s="478">
        <v>2010</v>
      </c>
      <c r="N476" s="479">
        <v>339358</v>
      </c>
      <c r="O476" s="479">
        <v>57323</v>
      </c>
      <c r="P476" s="479">
        <v>73085</v>
      </c>
      <c r="Q476" s="479">
        <v>15007</v>
      </c>
      <c r="T476" s="478">
        <v>2010</v>
      </c>
      <c r="U476" s="479">
        <v>186457</v>
      </c>
      <c r="V476" s="479">
        <v>35488</v>
      </c>
      <c r="W476" s="479">
        <v>42979</v>
      </c>
      <c r="X476" s="479">
        <v>9895</v>
      </c>
    </row>
    <row r="477" spans="1:24" x14ac:dyDescent="0.2">
      <c r="A477" s="2"/>
      <c r="B477" s="2"/>
      <c r="C477" s="2"/>
      <c r="D477" s="2"/>
      <c r="E477" s="2"/>
      <c r="F477" s="48"/>
      <c r="G477" s="208">
        <v>2011</v>
      </c>
      <c r="H477" s="473">
        <v>0.44833912422796263</v>
      </c>
      <c r="I477" s="473">
        <v>0.38550422125724504</v>
      </c>
      <c r="J477" s="473">
        <v>0.40483304844791812</v>
      </c>
      <c r="K477" s="473">
        <v>0.31897074887729093</v>
      </c>
      <c r="L477" s="2"/>
      <c r="M477" s="478">
        <v>2011</v>
      </c>
      <c r="N477" s="479">
        <v>339038</v>
      </c>
      <c r="O477" s="479">
        <v>53657</v>
      </c>
      <c r="P477" s="479">
        <v>76639</v>
      </c>
      <c r="Q477" s="479">
        <v>16478</v>
      </c>
      <c r="T477" s="478">
        <v>2011</v>
      </c>
      <c r="U477" s="479">
        <v>187034</v>
      </c>
      <c r="V477" s="479">
        <v>32972</v>
      </c>
      <c r="W477" s="479">
        <v>45613</v>
      </c>
      <c r="X477" s="479">
        <v>11222</v>
      </c>
    </row>
    <row r="478" spans="1:24" x14ac:dyDescent="0.2">
      <c r="A478" s="2"/>
      <c r="B478" s="2"/>
      <c r="C478" s="2"/>
      <c r="D478" s="2"/>
      <c r="E478" s="2"/>
      <c r="F478" s="89"/>
      <c r="G478" s="208">
        <v>2012</v>
      </c>
      <c r="H478" s="473">
        <v>0.44441210622804039</v>
      </c>
      <c r="I478" s="473">
        <v>0.39084061339254217</v>
      </c>
      <c r="J478" s="473">
        <v>0.40422016677724437</v>
      </c>
      <c r="K478" s="473">
        <v>0.3259052924791086</v>
      </c>
      <c r="L478" s="2"/>
      <c r="M478" s="478">
        <v>2012</v>
      </c>
      <c r="N478" s="479">
        <v>333283</v>
      </c>
      <c r="O478" s="479">
        <v>48191</v>
      </c>
      <c r="P478" s="479">
        <v>76869</v>
      </c>
      <c r="Q478" s="479">
        <v>17232</v>
      </c>
      <c r="T478" s="478">
        <v>2012</v>
      </c>
      <c r="U478" s="479">
        <v>185168</v>
      </c>
      <c r="V478" s="479">
        <v>29356</v>
      </c>
      <c r="W478" s="479">
        <v>45797</v>
      </c>
      <c r="X478" s="479">
        <v>11616</v>
      </c>
    </row>
    <row r="479" spans="1:24" x14ac:dyDescent="0.2">
      <c r="A479" s="2"/>
      <c r="B479" s="2"/>
      <c r="C479" s="2"/>
      <c r="D479" s="2"/>
      <c r="E479" s="2"/>
      <c r="F479" s="2"/>
      <c r="G479" s="208">
        <v>2013</v>
      </c>
      <c r="H479" s="473">
        <v>0.4439705180876764</v>
      </c>
      <c r="I479" s="473">
        <v>0.39661016949152539</v>
      </c>
      <c r="J479" s="473">
        <v>0.40071806253671916</v>
      </c>
      <c r="K479" s="473">
        <v>0.32839081220626198</v>
      </c>
      <c r="L479" s="2"/>
      <c r="M479" s="478">
        <v>2013</v>
      </c>
      <c r="N479" s="479">
        <v>324945</v>
      </c>
      <c r="O479" s="479">
        <v>43365</v>
      </c>
      <c r="P479" s="479">
        <v>76595</v>
      </c>
      <c r="Q479" s="479">
        <v>15107</v>
      </c>
      <c r="T479" s="478">
        <v>2013</v>
      </c>
      <c r="U479" s="479">
        <v>180679</v>
      </c>
      <c r="V479" s="479">
        <v>26166</v>
      </c>
      <c r="W479" s="479">
        <v>45902</v>
      </c>
      <c r="X479" s="479">
        <v>10146</v>
      </c>
    </row>
    <row r="480" spans="1:24" x14ac:dyDescent="0.2">
      <c r="A480" s="2"/>
      <c r="B480" s="2"/>
      <c r="C480" s="2"/>
      <c r="D480" s="2"/>
      <c r="E480" s="2"/>
      <c r="F480" s="2"/>
      <c r="G480" s="208">
        <v>2014</v>
      </c>
      <c r="H480" s="473">
        <v>0.44437450724012295</v>
      </c>
      <c r="I480" s="473">
        <v>0.39595582596247247</v>
      </c>
      <c r="J480" s="473">
        <v>0.40367613468411578</v>
      </c>
      <c r="K480" s="473">
        <v>0.33793452337934526</v>
      </c>
      <c r="L480" s="2"/>
      <c r="M480" s="478">
        <v>2014</v>
      </c>
      <c r="N480" s="479">
        <v>308213</v>
      </c>
      <c r="O480" s="479">
        <v>39118</v>
      </c>
      <c r="P480" s="479">
        <v>74426</v>
      </c>
      <c r="Q480" s="479">
        <v>13837</v>
      </c>
      <c r="T480" s="478">
        <v>2014</v>
      </c>
      <c r="U480" s="479">
        <v>171251</v>
      </c>
      <c r="V480" s="479">
        <v>23629</v>
      </c>
      <c r="W480" s="479">
        <v>44382</v>
      </c>
      <c r="X480" s="479">
        <v>9161</v>
      </c>
    </row>
    <row r="481" spans="1:43" x14ac:dyDescent="0.2">
      <c r="A481" s="2"/>
      <c r="B481" s="2"/>
      <c r="C481" s="2"/>
      <c r="D481" s="2"/>
      <c r="E481" s="2"/>
      <c r="F481" s="2"/>
      <c r="G481" s="208">
        <v>2015</v>
      </c>
      <c r="H481" s="473">
        <v>0.44597413433458488</v>
      </c>
      <c r="I481" s="473">
        <v>0.40517791838393225</v>
      </c>
      <c r="J481" s="473">
        <v>0.40415285685957902</v>
      </c>
      <c r="K481" s="473">
        <v>0.34541801345330658</v>
      </c>
      <c r="L481" s="2"/>
      <c r="M481" s="478">
        <v>2015</v>
      </c>
      <c r="N481" s="479">
        <v>292434</v>
      </c>
      <c r="O481" s="479">
        <v>34454</v>
      </c>
      <c r="P481" s="479">
        <v>70602</v>
      </c>
      <c r="Q481" s="479">
        <v>11447</v>
      </c>
      <c r="T481" s="478">
        <v>2015</v>
      </c>
      <c r="U481" s="479">
        <v>162016</v>
      </c>
      <c r="V481" s="479">
        <v>20494</v>
      </c>
      <c r="W481" s="479">
        <v>42068</v>
      </c>
      <c r="X481" s="479">
        <v>7493</v>
      </c>
    </row>
    <row r="482" spans="1:43" x14ac:dyDescent="0.2">
      <c r="A482" s="178"/>
      <c r="B482" s="38"/>
      <c r="C482" s="289"/>
      <c r="D482" s="289"/>
      <c r="E482" s="289"/>
      <c r="F482" s="2"/>
      <c r="G482" s="208">
        <v>2016</v>
      </c>
      <c r="H482" s="473">
        <v>0.4433011032469224</v>
      </c>
      <c r="I482" s="473">
        <v>0.41176846001659329</v>
      </c>
      <c r="J482" s="473">
        <v>0.40580269071599151</v>
      </c>
      <c r="K482" s="473">
        <v>0.346408507223114</v>
      </c>
      <c r="L482" s="2"/>
      <c r="M482" s="478">
        <v>2016</v>
      </c>
      <c r="N482" s="479">
        <v>280173</v>
      </c>
      <c r="O482" s="479">
        <v>31338</v>
      </c>
      <c r="P482" s="479">
        <v>67417</v>
      </c>
      <c r="Q482" s="479">
        <v>9968</v>
      </c>
      <c r="T482" s="478">
        <v>2016</v>
      </c>
      <c r="U482" s="479">
        <v>155972</v>
      </c>
      <c r="V482" s="479">
        <v>18434</v>
      </c>
      <c r="W482" s="479">
        <v>40059</v>
      </c>
      <c r="X482" s="479">
        <v>6515</v>
      </c>
    </row>
    <row r="483" spans="1:43" x14ac:dyDescent="0.2">
      <c r="A483" s="2"/>
      <c r="B483" s="2"/>
      <c r="C483" s="2"/>
      <c r="D483" s="2"/>
      <c r="E483" s="2"/>
      <c r="F483" s="2"/>
      <c r="G483" s="208">
        <v>2017</v>
      </c>
      <c r="H483" s="473">
        <v>0.4413221852350786</v>
      </c>
      <c r="I483" s="473">
        <v>0.41590832490731378</v>
      </c>
      <c r="J483" s="473">
        <v>0.40888487384303285</v>
      </c>
      <c r="K483" s="473">
        <v>0.35026114012668075</v>
      </c>
      <c r="L483" s="2"/>
      <c r="M483" s="478">
        <v>2017</v>
      </c>
      <c r="N483" s="479">
        <v>269463</v>
      </c>
      <c r="O483" s="479">
        <v>29670</v>
      </c>
      <c r="P483" s="479">
        <v>63096</v>
      </c>
      <c r="Q483" s="479">
        <v>8999</v>
      </c>
      <c r="T483" s="478">
        <v>2017</v>
      </c>
      <c r="U483" s="479">
        <v>150543</v>
      </c>
      <c r="V483" s="479">
        <v>17330</v>
      </c>
      <c r="W483" s="479">
        <v>37297</v>
      </c>
      <c r="X483" s="479">
        <v>5847</v>
      </c>
    </row>
    <row r="484" spans="1:43" x14ac:dyDescent="0.2">
      <c r="A484" s="2"/>
      <c r="B484" s="2"/>
      <c r="C484" s="2"/>
      <c r="D484" s="2"/>
      <c r="E484" s="2"/>
      <c r="F484" s="2"/>
      <c r="G484" s="208">
        <v>2018</v>
      </c>
      <c r="H484" s="473">
        <v>0.44278521373108992</v>
      </c>
      <c r="I484" s="473">
        <v>0.42510959144310012</v>
      </c>
      <c r="J484" s="473">
        <v>0.40817987080918616</v>
      </c>
      <c r="K484" s="473">
        <v>0.35674123699007054</v>
      </c>
      <c r="L484" s="2"/>
      <c r="M484" s="478">
        <v>2018</v>
      </c>
      <c r="N484" s="479">
        <v>261567</v>
      </c>
      <c r="O484" s="479">
        <v>28515</v>
      </c>
      <c r="P484" s="479">
        <v>60221</v>
      </c>
      <c r="Q484" s="479">
        <v>8359</v>
      </c>
      <c r="T484" s="478">
        <v>2018</v>
      </c>
      <c r="U484" s="479">
        <v>145749</v>
      </c>
      <c r="V484" s="479">
        <v>16393</v>
      </c>
      <c r="W484" s="479">
        <v>35640</v>
      </c>
      <c r="X484" s="479">
        <v>5377</v>
      </c>
    </row>
    <row r="485" spans="1:43" x14ac:dyDescent="0.2">
      <c r="A485" s="2"/>
      <c r="B485" s="2"/>
      <c r="C485" s="2"/>
      <c r="D485" s="2"/>
      <c r="E485" s="2"/>
      <c r="F485" s="2"/>
      <c r="G485" s="208">
        <v>2019</v>
      </c>
      <c r="H485" s="473">
        <v>0.44357726317079427</v>
      </c>
      <c r="I485" s="473">
        <v>0.42818341017118755</v>
      </c>
      <c r="J485" s="473">
        <v>0.40727522064770205</v>
      </c>
      <c r="K485" s="473">
        <v>0.36335277363352769</v>
      </c>
      <c r="L485" s="2"/>
      <c r="M485" s="478">
        <v>2019</v>
      </c>
      <c r="N485" s="479">
        <v>261127</v>
      </c>
      <c r="O485" s="479">
        <v>27981</v>
      </c>
      <c r="P485" s="479">
        <v>56878</v>
      </c>
      <c r="Q485" s="479">
        <v>7373</v>
      </c>
      <c r="T485" s="478">
        <v>2019</v>
      </c>
      <c r="U485" s="479">
        <v>145297</v>
      </c>
      <c r="V485" s="479">
        <v>16000</v>
      </c>
      <c r="W485" s="479">
        <v>33713</v>
      </c>
      <c r="X485" s="479">
        <v>4694</v>
      </c>
    </row>
    <row r="486" spans="1:43" x14ac:dyDescent="0.2">
      <c r="A486" s="2"/>
      <c r="B486" s="2"/>
      <c r="C486" s="2"/>
      <c r="D486" s="2"/>
      <c r="E486" s="2"/>
      <c r="F486" s="2"/>
      <c r="G486" s="208">
        <v>2020</v>
      </c>
      <c r="H486" s="473">
        <v>0.44512728529106904</v>
      </c>
      <c r="I486" s="473">
        <v>0.4421746413225548</v>
      </c>
      <c r="J486" s="473">
        <v>0.41025917151267144</v>
      </c>
      <c r="K486" s="473">
        <v>0.36783351708930545</v>
      </c>
      <c r="L486" s="2"/>
      <c r="M486" s="478">
        <v>2020</v>
      </c>
      <c r="N486" s="479">
        <v>272066</v>
      </c>
      <c r="O486" s="479">
        <v>27462</v>
      </c>
      <c r="P486" s="479">
        <v>55716</v>
      </c>
      <c r="Q486" s="479">
        <v>7256</v>
      </c>
      <c r="T486" s="478">
        <v>2020</v>
      </c>
      <c r="U486" s="479">
        <v>150962</v>
      </c>
      <c r="V486" s="479">
        <v>15319</v>
      </c>
      <c r="W486" s="479">
        <v>32858</v>
      </c>
      <c r="X486" s="479">
        <v>4587</v>
      </c>
    </row>
    <row r="487" spans="1:43" x14ac:dyDescent="0.2">
      <c r="A487" s="2"/>
      <c r="B487" s="2"/>
      <c r="C487" s="2"/>
      <c r="D487" s="2"/>
      <c r="E487" s="2"/>
      <c r="F487" s="2"/>
      <c r="G487" s="208">
        <v>2021</v>
      </c>
      <c r="H487" s="473">
        <v>0.44370925613735523</v>
      </c>
      <c r="I487" s="473">
        <v>0.44114094913327651</v>
      </c>
      <c r="J487" s="473">
        <v>0.40842982862436317</v>
      </c>
      <c r="K487" s="473">
        <v>0.38980988593155896</v>
      </c>
      <c r="L487" s="2"/>
      <c r="M487" s="478">
        <v>2021</v>
      </c>
      <c r="N487" s="479">
        <v>276422</v>
      </c>
      <c r="O487" s="479">
        <v>28152</v>
      </c>
      <c r="P487" s="479">
        <v>53975</v>
      </c>
      <c r="Q487" s="479">
        <v>6575</v>
      </c>
      <c r="T487" s="478">
        <v>2021</v>
      </c>
      <c r="U487" s="479">
        <v>153771</v>
      </c>
      <c r="V487" s="479">
        <v>15733</v>
      </c>
      <c r="W487" s="479">
        <v>31930</v>
      </c>
      <c r="X487" s="479">
        <v>4012</v>
      </c>
    </row>
    <row r="488" spans="1:43" x14ac:dyDescent="0.2">
      <c r="A488" s="178"/>
      <c r="B488" s="38"/>
      <c r="C488" s="289"/>
      <c r="D488" s="289"/>
      <c r="E488" s="289"/>
      <c r="F488" s="38"/>
      <c r="G488" s="190"/>
      <c r="H488" s="177"/>
      <c r="I488" s="177"/>
      <c r="J488" s="177"/>
      <c r="K488" s="177"/>
      <c r="L488" s="179"/>
    </row>
    <row r="489" spans="1:43" x14ac:dyDescent="0.2">
      <c r="A489" s="178"/>
      <c r="B489" s="38"/>
      <c r="C489" s="289"/>
      <c r="D489" s="289"/>
      <c r="E489" s="289"/>
      <c r="F489" s="38"/>
      <c r="G489" s="190"/>
      <c r="H489" s="177"/>
      <c r="I489" s="177"/>
      <c r="J489" s="177"/>
      <c r="K489" s="177"/>
      <c r="L489" s="179"/>
    </row>
    <row r="490" spans="1:43" x14ac:dyDescent="0.2">
      <c r="A490" s="112"/>
      <c r="B490" s="38"/>
      <c r="C490" s="38"/>
      <c r="D490" s="38"/>
      <c r="E490" s="163"/>
      <c r="F490" s="38"/>
      <c r="G490" s="39"/>
      <c r="H490" s="39"/>
      <c r="I490" s="39"/>
      <c r="J490" s="39"/>
      <c r="L490"/>
      <c r="M490"/>
      <c r="N490"/>
    </row>
    <row r="491" spans="1:43" x14ac:dyDescent="0.2">
      <c r="A491" s="1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</row>
    <row r="492" spans="1:43" x14ac:dyDescent="0.2">
      <c r="A492" s="34" t="s">
        <v>1111</v>
      </c>
      <c r="C492" s="38"/>
      <c r="D492" s="38"/>
      <c r="E492" s="38"/>
      <c r="F492" s="38"/>
      <c r="G492" s="161"/>
      <c r="H492" s="39"/>
      <c r="I492" s="39"/>
      <c r="J492" s="39"/>
      <c r="L492"/>
      <c r="M492"/>
      <c r="N492"/>
    </row>
    <row r="493" spans="1:43" x14ac:dyDescent="0.2">
      <c r="A493" s="201" t="s">
        <v>421</v>
      </c>
      <c r="C493" s="38"/>
      <c r="D493" s="38"/>
      <c r="E493" s="38"/>
      <c r="F493" s="38"/>
      <c r="G493" s="39"/>
      <c r="H493" s="39"/>
      <c r="I493" s="39"/>
      <c r="J493" s="39"/>
      <c r="L493"/>
      <c r="M493"/>
      <c r="N493"/>
    </row>
    <row r="495" spans="1:43" ht="23.25" customHeight="1" x14ac:dyDescent="0.2">
      <c r="A495" s="168" t="s">
        <v>369</v>
      </c>
      <c r="D495" s="228" t="s">
        <v>313</v>
      </c>
      <c r="E495" s="35"/>
      <c r="F495" s="35"/>
      <c r="G495" s="35"/>
      <c r="H495" s="35"/>
      <c r="I495" s="35"/>
      <c r="J495" s="35"/>
      <c r="M495" s="686" t="s">
        <v>374</v>
      </c>
      <c r="N495" s="686"/>
      <c r="O495" s="371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J495" s="309"/>
      <c r="AK495" s="309"/>
      <c r="AL495" s="318"/>
      <c r="AM495" s="318"/>
      <c r="AN495" s="318"/>
      <c r="AO495" s="318"/>
      <c r="AP495" s="318"/>
      <c r="AQ495" s="318"/>
    </row>
    <row r="496" spans="1:43" ht="22.5" x14ac:dyDescent="0.2">
      <c r="A496" s="36"/>
      <c r="B496" s="90" t="s">
        <v>370</v>
      </c>
      <c r="C496" s="160" t="s">
        <v>371</v>
      </c>
      <c r="D496" s="206" t="s">
        <v>281</v>
      </c>
      <c r="E496" s="197"/>
      <c r="F496" s="182" t="s">
        <v>372</v>
      </c>
      <c r="G496" s="206" t="s">
        <v>373</v>
      </c>
      <c r="H496" s="197"/>
      <c r="I496" s="197"/>
      <c r="J496" s="197"/>
      <c r="K496" s="197"/>
      <c r="L496" s="209"/>
      <c r="M496" s="210" t="s">
        <v>372</v>
      </c>
      <c r="N496" s="206" t="s">
        <v>373</v>
      </c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J496" s="309"/>
      <c r="AK496" s="316"/>
      <c r="AL496" s="316"/>
      <c r="AM496" s="316"/>
      <c r="AN496" s="316"/>
      <c r="AO496" s="316"/>
      <c r="AP496" s="316"/>
      <c r="AQ496" s="316"/>
    </row>
    <row r="497" spans="1:45" x14ac:dyDescent="0.2">
      <c r="A497" s="217">
        <v>1990</v>
      </c>
      <c r="B497" s="207">
        <v>49.022512718712136</v>
      </c>
      <c r="C497" s="207">
        <v>62.399487748105706</v>
      </c>
      <c r="D497" s="207">
        <v>111.42200046681783</v>
      </c>
      <c r="E497" s="183"/>
      <c r="F497" s="177">
        <f>B497/$D497</f>
        <v>0.43997157216102351</v>
      </c>
      <c r="G497" s="177">
        <f t="shared" ref="F497:G499" si="40">C497/$D497</f>
        <v>0.56002842783897655</v>
      </c>
      <c r="H497" s="197"/>
      <c r="I497" s="177">
        <f>B497/M497</f>
        <v>0.97274610522089322</v>
      </c>
      <c r="J497" s="177">
        <f t="shared" ref="I497:J499" si="41">C497/N497</f>
        <v>0.97274252896591806</v>
      </c>
      <c r="K497" s="197"/>
      <c r="L497" s="208">
        <v>1990</v>
      </c>
      <c r="M497" s="195">
        <v>50.396000000000001</v>
      </c>
      <c r="N497" s="195">
        <v>64.147999999999996</v>
      </c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J497" s="311"/>
      <c r="AK497" s="147"/>
      <c r="AL497" s="147"/>
      <c r="AM497" s="147"/>
      <c r="AN497" s="147"/>
      <c r="AO497" s="147"/>
      <c r="AP497" s="147"/>
      <c r="AQ497" s="147"/>
    </row>
    <row r="498" spans="1:45" x14ac:dyDescent="0.2">
      <c r="A498" s="217">
        <v>1995</v>
      </c>
      <c r="B498" s="207">
        <v>59.583498615377891</v>
      </c>
      <c r="C498" s="207">
        <v>80.980678341922555</v>
      </c>
      <c r="D498" s="207">
        <v>140.56417695730045</v>
      </c>
      <c r="E498" s="183"/>
      <c r="F498" s="177">
        <f t="shared" si="40"/>
        <v>0.42388821892705797</v>
      </c>
      <c r="G498" s="177">
        <f t="shared" si="40"/>
        <v>0.57611178107294203</v>
      </c>
      <c r="H498" s="197"/>
      <c r="I498" s="177">
        <f t="shared" si="41"/>
        <v>0.97716312344820733</v>
      </c>
      <c r="J498" s="177">
        <f t="shared" si="41"/>
        <v>0.9771660051153277</v>
      </c>
      <c r="K498" s="197"/>
      <c r="L498" s="208">
        <v>1995</v>
      </c>
      <c r="M498" s="195">
        <v>60.975999999999999</v>
      </c>
      <c r="N498" s="195">
        <v>82.873000000000005</v>
      </c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J498" s="45"/>
      <c r="AK498" s="248"/>
      <c r="AL498" s="248"/>
      <c r="AM498" s="248"/>
      <c r="AN498" s="248"/>
      <c r="AO498" s="248"/>
      <c r="AP498" s="248"/>
      <c r="AQ498" s="248"/>
    </row>
    <row r="499" spans="1:45" x14ac:dyDescent="0.2">
      <c r="A499" s="218">
        <v>2000</v>
      </c>
      <c r="B499" s="205">
        <v>93.485398206093095</v>
      </c>
      <c r="C499" s="205">
        <v>99.871187467094003</v>
      </c>
      <c r="D499" s="207">
        <v>193.35658567318711</v>
      </c>
      <c r="E499" s="183"/>
      <c r="F499" s="177">
        <f t="shared" si="40"/>
        <v>0.48348701380206871</v>
      </c>
      <c r="G499" s="177">
        <f t="shared" si="40"/>
        <v>0.51651298619793129</v>
      </c>
      <c r="H499" s="197"/>
      <c r="I499" s="177">
        <f t="shared" si="41"/>
        <v>0.96320098711162605</v>
      </c>
      <c r="J499" s="177">
        <f t="shared" si="41"/>
        <v>0.96233558939192065</v>
      </c>
      <c r="K499" s="197"/>
      <c r="L499" s="208">
        <v>2000</v>
      </c>
      <c r="M499" s="195">
        <v>97.057000000000002</v>
      </c>
      <c r="N499" s="195">
        <v>103.7800000000005</v>
      </c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J499" s="45"/>
      <c r="AK499" s="248"/>
      <c r="AL499" s="248"/>
      <c r="AM499" s="248"/>
      <c r="AN499" s="248"/>
      <c r="AO499" s="248"/>
      <c r="AP499" s="248"/>
      <c r="AQ499" s="248"/>
    </row>
    <row r="500" spans="1:45" x14ac:dyDescent="0.2">
      <c r="A500" s="178">
        <v>2001</v>
      </c>
      <c r="B500" s="205">
        <v>94.162999999999997</v>
      </c>
      <c r="C500" s="205">
        <v>100.527</v>
      </c>
      <c r="D500" s="207">
        <v>194.68799999999999</v>
      </c>
      <c r="E500" s="183"/>
      <c r="F500" s="177">
        <f t="shared" ref="F500:F519" si="42">B500/$D500</f>
        <v>0.48366103714661407</v>
      </c>
      <c r="G500" s="177">
        <f t="shared" ref="G500:G519" si="43">C500/$D500</f>
        <v>0.51634923570019731</v>
      </c>
      <c r="H500" s="197"/>
      <c r="I500" s="177">
        <f t="shared" ref="I500:J519" si="44">B500/M500</f>
        <v>0.95740808524483478</v>
      </c>
      <c r="J500" s="177">
        <f t="shared" si="44"/>
        <v>0.9565163610759585</v>
      </c>
      <c r="K500" s="197"/>
      <c r="L500" s="208">
        <v>2001</v>
      </c>
      <c r="M500" s="195">
        <v>98.352000000000004</v>
      </c>
      <c r="N500" s="195">
        <v>105.09699999999999</v>
      </c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J500" s="45"/>
      <c r="AK500" s="48"/>
      <c r="AL500" s="48"/>
      <c r="AM500" s="48"/>
      <c r="AN500" s="48"/>
      <c r="AO500" s="48"/>
      <c r="AP500" s="48"/>
      <c r="AQ500" s="48"/>
    </row>
    <row r="501" spans="1:45" x14ac:dyDescent="0.2">
      <c r="A501" s="178">
        <v>2002</v>
      </c>
      <c r="B501" s="205">
        <v>102.667</v>
      </c>
      <c r="C501" s="205">
        <v>106.46599999999999</v>
      </c>
      <c r="D501" s="207">
        <v>209.13200000000001</v>
      </c>
      <c r="E501" s="183"/>
      <c r="F501" s="177">
        <f t="shared" si="42"/>
        <v>0.49091961058087713</v>
      </c>
      <c r="G501" s="177">
        <f t="shared" si="43"/>
        <v>0.50908517108811657</v>
      </c>
      <c r="H501" s="197"/>
      <c r="I501" s="177">
        <f t="shared" si="44"/>
        <v>0.95017167818900339</v>
      </c>
      <c r="J501" s="177">
        <f t="shared" si="44"/>
        <v>0.94951260624113731</v>
      </c>
      <c r="K501" s="197"/>
      <c r="L501" s="208">
        <v>2002</v>
      </c>
      <c r="M501" s="195">
        <v>108.051</v>
      </c>
      <c r="N501" s="195">
        <v>112.127</v>
      </c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J501" s="314"/>
      <c r="AK501" s="147"/>
      <c r="AL501" s="147"/>
      <c r="AM501" s="147"/>
      <c r="AN501" s="147"/>
      <c r="AO501" s="147"/>
      <c r="AP501" s="147"/>
      <c r="AQ501" s="147"/>
      <c r="AS501" s="333"/>
    </row>
    <row r="502" spans="1:45" x14ac:dyDescent="0.2">
      <c r="A502" s="178">
        <v>2003</v>
      </c>
      <c r="B502" s="205">
        <v>114.134</v>
      </c>
      <c r="C502" s="205">
        <v>116.536</v>
      </c>
      <c r="D502" s="207">
        <v>230.67</v>
      </c>
      <c r="E502" s="183"/>
      <c r="F502" s="177">
        <f t="shared" si="42"/>
        <v>0.49479342784063818</v>
      </c>
      <c r="G502" s="177">
        <f t="shared" si="43"/>
        <v>0.50520657215936193</v>
      </c>
      <c r="H502" s="197"/>
      <c r="I502" s="177">
        <f t="shared" si="44"/>
        <v>0.94557716046825679</v>
      </c>
      <c r="J502" s="177">
        <f t="shared" si="44"/>
        <v>0.94733162622444422</v>
      </c>
      <c r="K502" s="197"/>
      <c r="L502" s="208">
        <v>2003</v>
      </c>
      <c r="M502" s="195">
        <v>120.703</v>
      </c>
      <c r="N502" s="195">
        <v>123.015</v>
      </c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J502" s="19"/>
      <c r="AK502" s="248"/>
      <c r="AL502" s="248"/>
      <c r="AM502" s="248"/>
      <c r="AN502" s="248"/>
      <c r="AO502" s="248"/>
      <c r="AP502" s="248"/>
      <c r="AQ502" s="248"/>
      <c r="AS502" s="248"/>
    </row>
    <row r="503" spans="1:45" x14ac:dyDescent="0.2">
      <c r="A503" s="178">
        <v>2004</v>
      </c>
      <c r="B503" s="205">
        <v>126.09399999999999</v>
      </c>
      <c r="C503" s="205">
        <v>121.646</v>
      </c>
      <c r="D503" s="207">
        <v>247.74</v>
      </c>
      <c r="E503" s="183"/>
      <c r="F503" s="177">
        <f t="shared" si="42"/>
        <v>0.50897715346734473</v>
      </c>
      <c r="G503" s="177">
        <f t="shared" si="43"/>
        <v>0.49102284653265521</v>
      </c>
      <c r="H503" s="197"/>
      <c r="I503" s="177">
        <f t="shared" si="44"/>
        <v>0.93601953783228042</v>
      </c>
      <c r="J503" s="177">
        <f t="shared" si="44"/>
        <v>0.9353067814854682</v>
      </c>
      <c r="K503" s="197"/>
      <c r="L503" s="208">
        <v>2004</v>
      </c>
      <c r="M503" s="195">
        <v>134.71299999999999</v>
      </c>
      <c r="N503" s="195">
        <v>130.06</v>
      </c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J503" s="19"/>
      <c r="AK503" s="248"/>
      <c r="AL503" s="248"/>
      <c r="AM503" s="248"/>
      <c r="AN503" s="248"/>
      <c r="AO503" s="248"/>
      <c r="AP503" s="248"/>
      <c r="AQ503" s="248"/>
      <c r="AS503" s="248"/>
    </row>
    <row r="504" spans="1:45" x14ac:dyDescent="0.2">
      <c r="A504" s="178">
        <v>2005</v>
      </c>
      <c r="B504" s="205">
        <v>140.05600000000001</v>
      </c>
      <c r="C504" s="205">
        <v>128.55000000000001</v>
      </c>
      <c r="D504" s="207">
        <v>268.58699999999999</v>
      </c>
      <c r="E504" s="183"/>
      <c r="F504" s="177">
        <f t="shared" si="42"/>
        <v>0.52145487309512384</v>
      </c>
      <c r="G504" s="177">
        <f t="shared" si="43"/>
        <v>0.47861586748427892</v>
      </c>
      <c r="H504" s="177"/>
      <c r="I504" s="177">
        <f t="shared" si="44"/>
        <v>0.92951764050014618</v>
      </c>
      <c r="J504" s="177">
        <f t="shared" si="44"/>
        <v>0.92623281551719172</v>
      </c>
      <c r="K504" s="197"/>
      <c r="L504" s="208">
        <v>2005</v>
      </c>
      <c r="M504" s="195">
        <v>150.67599999999999</v>
      </c>
      <c r="N504" s="195">
        <v>138.78800000000001</v>
      </c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J504" s="19"/>
      <c r="AK504" s="48"/>
      <c r="AL504" s="48"/>
      <c r="AM504" s="48"/>
      <c r="AN504" s="48"/>
      <c r="AO504" s="48"/>
      <c r="AP504" s="48"/>
      <c r="AQ504" s="48"/>
      <c r="AS504" s="147"/>
    </row>
    <row r="505" spans="1:45" x14ac:dyDescent="0.2">
      <c r="A505" s="178">
        <v>2006</v>
      </c>
      <c r="B505" s="205">
        <v>155.619</v>
      </c>
      <c r="C505" s="205">
        <v>136.71299999999999</v>
      </c>
      <c r="D505" s="207">
        <v>292.31700000000001</v>
      </c>
      <c r="E505" s="183"/>
      <c r="F505" s="177">
        <f t="shared" si="42"/>
        <v>0.53236383788831987</v>
      </c>
      <c r="G505" s="177">
        <f t="shared" si="43"/>
        <v>0.46768747626720303</v>
      </c>
      <c r="H505" s="177"/>
      <c r="I505" s="177">
        <f t="shared" si="44"/>
        <v>0.92710927353533423</v>
      </c>
      <c r="J505" s="177">
        <f t="shared" si="44"/>
        <v>0.92172488420541643</v>
      </c>
      <c r="K505" s="197"/>
      <c r="L505" s="208">
        <v>2006</v>
      </c>
      <c r="M505" s="195">
        <v>167.85400000000001</v>
      </c>
      <c r="N505" s="195">
        <v>148.32300000000001</v>
      </c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J505" s="314"/>
      <c r="AK505" s="147"/>
      <c r="AL505" s="147"/>
      <c r="AM505" s="147"/>
      <c r="AN505" s="147"/>
      <c r="AO505" s="147"/>
      <c r="AP505" s="147"/>
      <c r="AQ505" s="147"/>
      <c r="AS505" s="147"/>
    </row>
    <row r="506" spans="1:45" x14ac:dyDescent="0.2">
      <c r="A506" s="178">
        <v>2007</v>
      </c>
      <c r="B506" s="205">
        <v>171.96</v>
      </c>
      <c r="C506" s="205">
        <v>144.96299999999999</v>
      </c>
      <c r="D506" s="207">
        <v>316.90499999999997</v>
      </c>
      <c r="E506" s="183"/>
      <c r="F506" s="177">
        <f t="shared" si="42"/>
        <v>0.54262318360391926</v>
      </c>
      <c r="G506" s="177">
        <f t="shared" si="43"/>
        <v>0.45743361575235481</v>
      </c>
      <c r="H506" s="177"/>
      <c r="I506" s="177">
        <f t="shared" si="44"/>
        <v>0.92519759177458671</v>
      </c>
      <c r="J506" s="177">
        <f t="shared" si="44"/>
        <v>0.91701722534649965</v>
      </c>
      <c r="K506" s="197"/>
      <c r="L506" s="208">
        <v>2007</v>
      </c>
      <c r="M506" s="195">
        <v>185.863</v>
      </c>
      <c r="N506" s="195">
        <v>158.08099999999999</v>
      </c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J506" s="19"/>
      <c r="AK506" s="248"/>
      <c r="AL506" s="248"/>
      <c r="AM506" s="248"/>
      <c r="AN506" s="248"/>
      <c r="AO506" s="248"/>
      <c r="AP506" s="248"/>
      <c r="AQ506" s="248"/>
      <c r="AS506" s="333"/>
    </row>
    <row r="507" spans="1:45" x14ac:dyDescent="0.2">
      <c r="A507" s="178">
        <v>2008</v>
      </c>
      <c r="B507" s="205">
        <v>187.005</v>
      </c>
      <c r="C507" s="205">
        <v>150.94900000000001</v>
      </c>
      <c r="D507" s="207">
        <v>337.93200000000002</v>
      </c>
      <c r="E507" s="183"/>
      <c r="F507" s="177">
        <f t="shared" si="42"/>
        <v>0.55338056176982342</v>
      </c>
      <c r="G507" s="177">
        <f t="shared" si="43"/>
        <v>0.44668454008498754</v>
      </c>
      <c r="H507" s="177"/>
      <c r="I507" s="177">
        <f t="shared" si="44"/>
        <v>0.92302111045848734</v>
      </c>
      <c r="J507" s="177">
        <f t="shared" si="44"/>
        <v>0.91235418555454839</v>
      </c>
      <c r="K507" s="197"/>
      <c r="L507" s="208">
        <v>2008</v>
      </c>
      <c r="M507" s="195">
        <v>202.601</v>
      </c>
      <c r="N507" s="195">
        <v>165.45</v>
      </c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J507" s="19"/>
      <c r="AK507" s="248"/>
      <c r="AL507" s="248"/>
      <c r="AM507" s="248"/>
      <c r="AN507" s="248"/>
      <c r="AO507" s="248"/>
      <c r="AP507" s="248"/>
      <c r="AQ507" s="248"/>
      <c r="AS507" s="333"/>
    </row>
    <row r="508" spans="1:45" x14ac:dyDescent="0.2">
      <c r="A508" s="178">
        <v>2009</v>
      </c>
      <c r="B508" s="205">
        <v>198.31800000000001</v>
      </c>
      <c r="C508" s="205">
        <v>156.28</v>
      </c>
      <c r="D508" s="207">
        <v>354.565</v>
      </c>
      <c r="E508" s="183"/>
      <c r="F508" s="177">
        <f t="shared" si="42"/>
        <v>0.55932762681031689</v>
      </c>
      <c r="G508" s="177">
        <f t="shared" si="43"/>
        <v>0.4407654449818792</v>
      </c>
      <c r="H508" s="177"/>
      <c r="I508" s="177">
        <f t="shared" si="44"/>
        <v>0.91653495272162611</v>
      </c>
      <c r="J508" s="177">
        <f t="shared" si="44"/>
        <v>0.90537792634390224</v>
      </c>
      <c r="K508" s="197"/>
      <c r="L508" s="208">
        <v>2009</v>
      </c>
      <c r="M508" s="195">
        <v>216.37799999999999</v>
      </c>
      <c r="N508" s="195">
        <v>172.613</v>
      </c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J508" s="19"/>
      <c r="AK508" s="48"/>
      <c r="AL508" s="48"/>
      <c r="AM508" s="48"/>
      <c r="AN508" s="48"/>
      <c r="AO508" s="48"/>
      <c r="AP508" s="48"/>
      <c r="AQ508" s="48"/>
      <c r="AS508" s="333"/>
    </row>
    <row r="509" spans="1:45" x14ac:dyDescent="0.2">
      <c r="A509" s="178">
        <v>2010</v>
      </c>
      <c r="B509" s="205">
        <v>201.72499999999999</v>
      </c>
      <c r="C509" s="205">
        <v>156.779</v>
      </c>
      <c r="D509" s="207">
        <v>358.48399999999998</v>
      </c>
      <c r="E509" s="183"/>
      <c r="F509" s="177">
        <f t="shared" si="42"/>
        <v>0.56271688555137744</v>
      </c>
      <c r="G509" s="177">
        <f t="shared" si="43"/>
        <v>0.43733890494415373</v>
      </c>
      <c r="H509" s="177"/>
      <c r="I509" s="177">
        <f t="shared" si="44"/>
        <v>0.91061956889741558</v>
      </c>
      <c r="J509" s="177">
        <f t="shared" si="44"/>
        <v>0.89866843978745481</v>
      </c>
      <c r="K509" s="197"/>
      <c r="L509" s="208">
        <v>2010</v>
      </c>
      <c r="M509" s="195">
        <v>221.52500000000001</v>
      </c>
      <c r="N509" s="195">
        <v>174.45699999999999</v>
      </c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J509" s="333"/>
      <c r="AK509" s="333"/>
      <c r="AL509" s="333"/>
      <c r="AM509" s="333"/>
      <c r="AN509" s="333"/>
      <c r="AO509" s="333"/>
      <c r="AP509" s="333"/>
      <c r="AQ509" s="333"/>
    </row>
    <row r="510" spans="1:45" x14ac:dyDescent="0.2">
      <c r="A510" s="178">
        <v>2011</v>
      </c>
      <c r="B510" s="205">
        <v>199.14599999999999</v>
      </c>
      <c r="C510" s="205">
        <v>154.209</v>
      </c>
      <c r="D510" s="207">
        <v>353.33100000000002</v>
      </c>
      <c r="E510" s="183"/>
      <c r="F510" s="177">
        <f t="shared" si="42"/>
        <v>0.5636244767654125</v>
      </c>
      <c r="G510" s="177">
        <f t="shared" si="43"/>
        <v>0.43644344821145042</v>
      </c>
      <c r="H510" s="177"/>
      <c r="I510" s="177">
        <f t="shared" si="44"/>
        <v>0.90683727601830555</v>
      </c>
      <c r="J510" s="177">
        <f t="shared" si="44"/>
        <v>0.89431257357930327</v>
      </c>
      <c r="K510" s="197"/>
      <c r="L510" s="208">
        <v>2011</v>
      </c>
      <c r="M510" s="195">
        <v>219.60499999999999</v>
      </c>
      <c r="N510" s="195">
        <v>172.43299999999999</v>
      </c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</row>
    <row r="511" spans="1:45" x14ac:dyDescent="0.2">
      <c r="A511" s="178">
        <v>2012</v>
      </c>
      <c r="B511" s="205">
        <v>193.28800000000001</v>
      </c>
      <c r="C511" s="205">
        <v>148.19800000000001</v>
      </c>
      <c r="D511" s="207">
        <v>341.46300000000002</v>
      </c>
      <c r="E511" s="183"/>
      <c r="F511" s="177">
        <f t="shared" si="42"/>
        <v>0.56605840164234489</v>
      </c>
      <c r="G511" s="177">
        <f t="shared" si="43"/>
        <v>0.43400895558230318</v>
      </c>
      <c r="H511" s="177"/>
      <c r="I511" s="177">
        <f t="shared" si="44"/>
        <v>0.90253594258525138</v>
      </c>
      <c r="J511" s="177">
        <f t="shared" si="44"/>
        <v>0.88883957488664445</v>
      </c>
      <c r="K511" s="197"/>
      <c r="L511" s="208">
        <v>2012</v>
      </c>
      <c r="M511" s="195">
        <v>214.161</v>
      </c>
      <c r="N511" s="195">
        <v>166.732</v>
      </c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</row>
    <row r="512" spans="1:45" x14ac:dyDescent="0.2">
      <c r="A512" s="178">
        <v>2013</v>
      </c>
      <c r="B512" s="205">
        <v>185.054</v>
      </c>
      <c r="C512" s="205">
        <v>142.40700000000001</v>
      </c>
      <c r="D512" s="207">
        <v>327.43900000000002</v>
      </c>
      <c r="E512" s="183"/>
      <c r="F512" s="177">
        <f t="shared" si="42"/>
        <v>0.56515564731140755</v>
      </c>
      <c r="G512" s="177">
        <f t="shared" si="43"/>
        <v>0.43491154077553379</v>
      </c>
      <c r="H512" s="177"/>
      <c r="I512" s="177">
        <f t="shared" si="44"/>
        <v>0.89606717090035737</v>
      </c>
      <c r="J512" s="177">
        <f t="shared" si="44"/>
        <v>0.88313323245603159</v>
      </c>
      <c r="K512" s="197"/>
      <c r="L512" s="208">
        <v>2013</v>
      </c>
      <c r="M512" s="195">
        <v>206.518</v>
      </c>
      <c r="N512" s="195">
        <v>161.25200000000001</v>
      </c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</row>
    <row r="513" spans="1:33" x14ac:dyDescent="0.2">
      <c r="A513" s="178">
        <v>2014</v>
      </c>
      <c r="B513" s="205">
        <v>172.78100000000001</v>
      </c>
      <c r="C513" s="205">
        <v>133.14099999999999</v>
      </c>
      <c r="D513" s="207">
        <v>305.89100000000002</v>
      </c>
      <c r="E513" s="183"/>
      <c r="F513" s="177">
        <f t="shared" si="42"/>
        <v>0.56484499380498276</v>
      </c>
      <c r="G513" s="177">
        <f t="shared" si="43"/>
        <v>0.43525634948396646</v>
      </c>
      <c r="H513" s="177"/>
      <c r="I513" s="177">
        <f t="shared" si="44"/>
        <v>0.88809219081689827</v>
      </c>
      <c r="J513" s="177">
        <f t="shared" si="44"/>
        <v>0.87444337900143165</v>
      </c>
      <c r="K513" s="197"/>
      <c r="L513" s="208">
        <v>2014</v>
      </c>
      <c r="M513" s="195">
        <v>194.553</v>
      </c>
      <c r="N513" s="195">
        <v>152.25800000000001</v>
      </c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</row>
    <row r="514" spans="1:33" x14ac:dyDescent="0.2">
      <c r="A514" s="178">
        <v>2015</v>
      </c>
      <c r="B514" s="205">
        <v>159.98500000000001</v>
      </c>
      <c r="C514" s="205">
        <v>124.44</v>
      </c>
      <c r="D514" s="207">
        <v>284.40699999999998</v>
      </c>
      <c r="E514" s="183"/>
      <c r="F514" s="177">
        <f t="shared" si="42"/>
        <v>0.56252131628265134</v>
      </c>
      <c r="G514" s="177">
        <f t="shared" si="43"/>
        <v>0.43754197329882882</v>
      </c>
      <c r="H514" s="177"/>
      <c r="I514" s="177">
        <f t="shared" si="44"/>
        <v>0.87791453798159502</v>
      </c>
      <c r="J514" s="177">
        <f t="shared" si="44"/>
        <v>0.8629321942221545</v>
      </c>
      <c r="K514" s="197"/>
      <c r="L514" s="208">
        <v>2015</v>
      </c>
      <c r="M514" s="195">
        <v>182.233</v>
      </c>
      <c r="N514" s="195">
        <v>144.20599999999999</v>
      </c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</row>
    <row r="515" spans="1:33" x14ac:dyDescent="0.2">
      <c r="A515" s="178">
        <v>2016</v>
      </c>
      <c r="B515" s="205">
        <v>150.96899999999999</v>
      </c>
      <c r="C515" s="205">
        <v>116.65</v>
      </c>
      <c r="D515" s="207">
        <v>267.60500000000002</v>
      </c>
      <c r="E515" s="183"/>
      <c r="F515" s="177">
        <f t="shared" si="42"/>
        <v>0.56414865193101771</v>
      </c>
      <c r="G515" s="177">
        <f t="shared" si="43"/>
        <v>0.43590366398236208</v>
      </c>
      <c r="H515" s="177"/>
      <c r="I515" s="177">
        <f t="shared" si="44"/>
        <v>0.866945371226434</v>
      </c>
      <c r="J515" s="177">
        <f t="shared" si="44"/>
        <v>0.85193868086442748</v>
      </c>
      <c r="K515" s="197"/>
      <c r="L515" s="208">
        <v>2016</v>
      </c>
      <c r="M515" s="195">
        <v>174.13900000000001</v>
      </c>
      <c r="N515" s="195">
        <v>136.923</v>
      </c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</row>
    <row r="516" spans="1:33" x14ac:dyDescent="0.2">
      <c r="A516" s="178">
        <v>2017</v>
      </c>
      <c r="B516" s="205">
        <v>144.37200000000001</v>
      </c>
      <c r="C516" s="205">
        <v>110.649</v>
      </c>
      <c r="D516" s="207">
        <v>255.00299999999999</v>
      </c>
      <c r="E516" s="183"/>
      <c r="F516" s="177">
        <f t="shared" si="42"/>
        <v>0.56615804519946833</v>
      </c>
      <c r="G516" s="177">
        <f t="shared" si="43"/>
        <v>0.43391254220538583</v>
      </c>
      <c r="H516" s="177"/>
      <c r="I516" s="177">
        <f t="shared" si="44"/>
        <v>0.86149549775335221</v>
      </c>
      <c r="J516" s="177">
        <f t="shared" si="44"/>
        <v>0.84403032891926522</v>
      </c>
      <c r="K516" s="197"/>
      <c r="L516" s="208">
        <v>2017</v>
      </c>
      <c r="M516" s="195">
        <v>167.583</v>
      </c>
      <c r="N516" s="195">
        <v>131.096</v>
      </c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</row>
    <row r="517" spans="1:33" x14ac:dyDescent="0.2">
      <c r="A517" s="178">
        <v>2018</v>
      </c>
      <c r="B517" s="205">
        <v>138.315</v>
      </c>
      <c r="C517" s="205">
        <v>106.68</v>
      </c>
      <c r="D517" s="207">
        <v>244.97900000000001</v>
      </c>
      <c r="E517" s="183"/>
      <c r="F517" s="177">
        <f t="shared" si="42"/>
        <v>0.56459941464370411</v>
      </c>
      <c r="G517" s="177">
        <f t="shared" si="43"/>
        <v>0.43546589707689232</v>
      </c>
      <c r="H517" s="177"/>
      <c r="I517" s="177">
        <f t="shared" si="44"/>
        <v>0.85441865062205802</v>
      </c>
      <c r="J517" s="177">
        <f t="shared" si="44"/>
        <v>0.83484630313654296</v>
      </c>
      <c r="K517" s="197"/>
      <c r="L517" s="208">
        <v>2018</v>
      </c>
      <c r="M517" s="195">
        <v>161.88200000000001</v>
      </c>
      <c r="N517" s="195">
        <v>127.78400000000001</v>
      </c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</row>
    <row r="518" spans="1:33" x14ac:dyDescent="0.2">
      <c r="A518" s="178">
        <v>2019</v>
      </c>
      <c r="B518" s="205">
        <v>136.45500000000001</v>
      </c>
      <c r="C518" s="205">
        <v>105.813</v>
      </c>
      <c r="D518" s="207">
        <v>242.25700000000001</v>
      </c>
      <c r="E518" s="183"/>
      <c r="F518" s="177">
        <f t="shared" si="42"/>
        <v>0.56326545775767056</v>
      </c>
      <c r="G518" s="177">
        <f t="shared" si="43"/>
        <v>0.43677994856701768</v>
      </c>
      <c r="H518" s="177"/>
      <c r="I518" s="177">
        <f t="shared" si="44"/>
        <v>0.84743078585534903</v>
      </c>
      <c r="J518" s="177">
        <f t="shared" si="44"/>
        <v>0.82934648002131894</v>
      </c>
      <c r="K518" s="197"/>
      <c r="L518" s="208">
        <v>2019</v>
      </c>
      <c r="M518" s="195">
        <v>161.02199999999999</v>
      </c>
      <c r="N518" s="195">
        <v>127.586</v>
      </c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</row>
    <row r="519" spans="1:33" x14ac:dyDescent="0.2">
      <c r="A519" s="178">
        <v>2020</v>
      </c>
      <c r="B519" s="205">
        <v>139.92400000000001</v>
      </c>
      <c r="C519" s="205">
        <v>109.37</v>
      </c>
      <c r="D519" s="207">
        <v>249.27500000000001</v>
      </c>
      <c r="E519" s="183"/>
      <c r="F519" s="177">
        <f t="shared" si="42"/>
        <v>0.56132383913348716</v>
      </c>
      <c r="G519" s="177">
        <f t="shared" si="43"/>
        <v>0.43875238190753185</v>
      </c>
      <c r="H519" s="177"/>
      <c r="I519" s="177">
        <f t="shared" si="44"/>
        <v>0.84199758095089083</v>
      </c>
      <c r="J519" s="177">
        <f t="shared" si="44"/>
        <v>0.82100364073114895</v>
      </c>
      <c r="K519" s="197"/>
      <c r="L519" s="208">
        <v>2020</v>
      </c>
      <c r="M519" s="195">
        <v>166.18100000000001</v>
      </c>
      <c r="N519" s="195">
        <v>133.215</v>
      </c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</row>
    <row r="520" spans="1:33" x14ac:dyDescent="0.2">
      <c r="A520" s="178">
        <v>2021</v>
      </c>
      <c r="B520" s="205">
        <v>142.04</v>
      </c>
      <c r="C520" s="205">
        <v>109.92400000000001</v>
      </c>
      <c r="D520" s="207">
        <v>251.964</v>
      </c>
      <c r="E520" s="183"/>
      <c r="F520" s="177">
        <f t="shared" ref="F520" si="45">B520/$D520</f>
        <v>0.56373132669746473</v>
      </c>
      <c r="G520" s="177">
        <f t="shared" ref="G520" si="46">C520/$D520</f>
        <v>0.43626867330253533</v>
      </c>
      <c r="H520" s="177"/>
      <c r="I520" s="177" t="e">
        <f t="shared" ref="I520" si="47">B520/M520</f>
        <v>#DIV/0!</v>
      </c>
      <c r="J520" s="177" t="e">
        <f t="shared" ref="J520" si="48">C520/N520</f>
        <v>#DIV/0!</v>
      </c>
      <c r="K520" s="197"/>
      <c r="L520" s="208">
        <v>2021</v>
      </c>
      <c r="M520" s="195"/>
      <c r="N520" s="195"/>
    </row>
    <row r="522" spans="1:33" ht="22.5" x14ac:dyDescent="0.2">
      <c r="A522" s="168" t="s">
        <v>375</v>
      </c>
      <c r="C522" s="35"/>
      <c r="D522" s="228" t="s">
        <v>313</v>
      </c>
      <c r="E522" s="35"/>
      <c r="F522" s="35"/>
      <c r="G522" s="35"/>
      <c r="H522" s="35"/>
      <c r="I522" s="35"/>
      <c r="J522" s="35"/>
      <c r="M522" s="686" t="s">
        <v>374</v>
      </c>
      <c r="N522" s="686"/>
    </row>
    <row r="523" spans="1:33" ht="22.5" x14ac:dyDescent="0.2">
      <c r="A523" s="36"/>
      <c r="B523" s="90" t="s">
        <v>370</v>
      </c>
      <c r="C523" s="160" t="s">
        <v>371</v>
      </c>
      <c r="D523" s="206" t="s">
        <v>281</v>
      </c>
      <c r="E523" s="197"/>
      <c r="F523" s="182" t="s">
        <v>372</v>
      </c>
      <c r="G523" s="206" t="s">
        <v>373</v>
      </c>
      <c r="H523" s="197"/>
      <c r="I523" s="197"/>
      <c r="J523" s="197"/>
      <c r="K523" s="197"/>
      <c r="L523" s="209"/>
      <c r="M523" s="210" t="s">
        <v>372</v>
      </c>
      <c r="N523" s="206" t="s">
        <v>373</v>
      </c>
      <c r="P523" s="88"/>
      <c r="Q523" s="88"/>
      <c r="R523" s="88"/>
      <c r="S523" s="88"/>
      <c r="T523" s="88"/>
      <c r="U523" s="88"/>
      <c r="V523" s="88"/>
      <c r="W523" s="88"/>
      <c r="X523" s="88"/>
    </row>
    <row r="524" spans="1:33" x14ac:dyDescent="0.2">
      <c r="A524" s="217">
        <v>1990</v>
      </c>
      <c r="B524" s="207">
        <v>1.3734872812878649</v>
      </c>
      <c r="C524" s="207">
        <v>1.7485122518942902</v>
      </c>
      <c r="D524" s="207">
        <v>3.1219999999999999</v>
      </c>
      <c r="E524" s="183"/>
      <c r="F524" s="177">
        <f>B524/D524</f>
        <v>0.43993827075203873</v>
      </c>
      <c r="G524" s="177">
        <f>C524/D524</f>
        <v>0.56006157972270665</v>
      </c>
      <c r="H524" s="197"/>
      <c r="I524" s="177">
        <f>B524/M524</f>
        <v>2.7253894779106773E-2</v>
      </c>
      <c r="J524" s="177">
        <f t="shared" ref="I524:J526" si="49">C524/N524</f>
        <v>2.7257471034081972E-2</v>
      </c>
      <c r="K524" s="197"/>
      <c r="L524" s="208">
        <v>1990</v>
      </c>
      <c r="M524" s="195">
        <v>50.396000000000001</v>
      </c>
      <c r="N524" s="195">
        <v>64.147999999999996</v>
      </c>
      <c r="P524" s="326"/>
      <c r="Q524" s="53"/>
      <c r="R524" s="53"/>
      <c r="S524" s="53"/>
      <c r="T524" s="53"/>
      <c r="U524" s="53"/>
      <c r="V524" s="53"/>
      <c r="W524" s="53"/>
      <c r="X524" s="53"/>
      <c r="Y524" s="487"/>
    </row>
    <row r="525" spans="1:33" x14ac:dyDescent="0.2">
      <c r="A525" s="217">
        <v>1995</v>
      </c>
      <c r="B525" s="207">
        <v>1.3925013846221077</v>
      </c>
      <c r="C525" s="207">
        <v>1.8923216580774493</v>
      </c>
      <c r="D525" s="207">
        <v>3.2850000000000001</v>
      </c>
      <c r="E525" s="183"/>
      <c r="F525" s="177">
        <f t="shared" ref="F525:F545" si="50">B525/D525</f>
        <v>0.42389692073732349</v>
      </c>
      <c r="G525" s="177">
        <f t="shared" ref="G525:G546" si="51">C525/D525</f>
        <v>0.57604921098248074</v>
      </c>
      <c r="H525" s="197"/>
      <c r="I525" s="177">
        <f t="shared" si="49"/>
        <v>2.2836876551792635E-2</v>
      </c>
      <c r="J525" s="177">
        <f t="shared" si="49"/>
        <v>2.2833994884672321E-2</v>
      </c>
      <c r="K525" s="197"/>
      <c r="L525" s="208">
        <v>1995</v>
      </c>
      <c r="M525" s="195">
        <v>60.975999999999999</v>
      </c>
      <c r="N525" s="195">
        <v>82.873000000000005</v>
      </c>
      <c r="P525" s="326"/>
      <c r="Q525" s="53"/>
      <c r="R525" s="53"/>
      <c r="S525" s="53"/>
      <c r="T525" s="53"/>
      <c r="U525" s="53"/>
      <c r="V525" s="53"/>
      <c r="W525" s="53"/>
      <c r="X525" s="53"/>
      <c r="Y525" s="487"/>
    </row>
    <row r="526" spans="1:33" x14ac:dyDescent="0.2">
      <c r="A526" s="218">
        <v>2000</v>
      </c>
      <c r="B526" s="205">
        <v>3.5696017939068696</v>
      </c>
      <c r="C526" s="205">
        <v>3.9088125329064951</v>
      </c>
      <c r="D526" s="207">
        <v>7.48</v>
      </c>
      <c r="E526" s="183"/>
      <c r="F526" s="177">
        <f t="shared" si="50"/>
        <v>0.47721949116401996</v>
      </c>
      <c r="G526" s="177">
        <f t="shared" si="51"/>
        <v>0.52256852044204483</v>
      </c>
      <c r="H526" s="197"/>
      <c r="I526" s="177">
        <f t="shared" si="49"/>
        <v>3.6778406440616022E-2</v>
      </c>
      <c r="J526" s="177">
        <f t="shared" si="49"/>
        <v>3.766441060807936E-2</v>
      </c>
      <c r="K526" s="197"/>
      <c r="L526" s="208">
        <v>2000</v>
      </c>
      <c r="M526" s="195">
        <v>97.057000000000002</v>
      </c>
      <c r="N526" s="195">
        <v>103.7800000000005</v>
      </c>
      <c r="P526" s="326"/>
      <c r="Q526" s="53"/>
      <c r="R526" s="53"/>
      <c r="S526" s="53"/>
      <c r="T526" s="53"/>
      <c r="U526" s="53"/>
      <c r="V526" s="53"/>
      <c r="W526" s="53"/>
      <c r="X526" s="53"/>
      <c r="Y526" s="487"/>
    </row>
    <row r="527" spans="1:33" x14ac:dyDescent="0.2">
      <c r="A527" s="178">
        <v>2001</v>
      </c>
      <c r="B527" s="205">
        <v>4.1920000000000002</v>
      </c>
      <c r="C527" s="205">
        <v>4.5739999999999998</v>
      </c>
      <c r="D527" s="207">
        <v>8.7680000000000007</v>
      </c>
      <c r="E527" s="183"/>
      <c r="F527" s="177">
        <f t="shared" si="50"/>
        <v>0.47810218978102187</v>
      </c>
      <c r="G527" s="177">
        <f t="shared" si="51"/>
        <v>0.52166970802919699</v>
      </c>
      <c r="H527" s="197"/>
      <c r="I527" s="177">
        <f t="shared" ref="I527:I546" si="52">B527/M527</f>
        <v>4.2622417439401337E-2</v>
      </c>
      <c r="J527" s="177">
        <f t="shared" ref="J527:J546" si="53">C527/N527</f>
        <v>4.3521699001874463E-2</v>
      </c>
      <c r="K527" s="197"/>
      <c r="L527" s="208">
        <v>2001</v>
      </c>
      <c r="M527" s="195">
        <v>98.352000000000004</v>
      </c>
      <c r="N527" s="195">
        <v>105.09699999999999</v>
      </c>
      <c r="P527" s="326"/>
      <c r="Q527" s="53"/>
      <c r="R527" s="53"/>
      <c r="S527" s="53"/>
      <c r="T527" s="53"/>
      <c r="U527" s="53"/>
      <c r="V527" s="53"/>
      <c r="W527" s="53"/>
      <c r="X527" s="53"/>
      <c r="Y527" s="487"/>
    </row>
    <row r="528" spans="1:33" x14ac:dyDescent="0.2">
      <c r="A528" s="178">
        <v>2002</v>
      </c>
      <c r="B528" s="205">
        <v>5.3869999999999996</v>
      </c>
      <c r="C528" s="205">
        <v>5.6669999999999998</v>
      </c>
      <c r="D528" s="207">
        <v>11.055</v>
      </c>
      <c r="E528" s="183"/>
      <c r="F528" s="177">
        <f t="shared" si="50"/>
        <v>0.48729081863410217</v>
      </c>
      <c r="G528" s="177">
        <f t="shared" si="51"/>
        <v>0.51261872455902302</v>
      </c>
      <c r="H528" s="197"/>
      <c r="I528" s="177">
        <f t="shared" si="52"/>
        <v>4.9855625069411019E-2</v>
      </c>
      <c r="J528" s="177">
        <f t="shared" si="53"/>
        <v>5.0541355261045605E-2</v>
      </c>
      <c r="K528" s="197"/>
      <c r="L528" s="208">
        <v>2002</v>
      </c>
      <c r="M528" s="195">
        <v>108.05200000000001</v>
      </c>
      <c r="N528" s="195">
        <v>112.126</v>
      </c>
      <c r="P528" s="326"/>
      <c r="Q528" s="53"/>
      <c r="R528" s="53"/>
      <c r="S528" s="53"/>
      <c r="T528" s="53"/>
      <c r="U528" s="53"/>
      <c r="V528" s="53"/>
      <c r="W528" s="53"/>
      <c r="X528" s="53"/>
      <c r="Y528" s="487"/>
    </row>
    <row r="529" spans="1:25" x14ac:dyDescent="0.2">
      <c r="A529" s="178">
        <v>2003</v>
      </c>
      <c r="B529" s="205">
        <v>6.5750000000000002</v>
      </c>
      <c r="C529" s="205">
        <v>6.4889999999999999</v>
      </c>
      <c r="D529" s="207">
        <v>13.064</v>
      </c>
      <c r="E529" s="183"/>
      <c r="F529" s="177">
        <f t="shared" si="50"/>
        <v>0.50329148805878754</v>
      </c>
      <c r="G529" s="177">
        <f t="shared" si="51"/>
        <v>0.49670851194121246</v>
      </c>
      <c r="H529" s="197"/>
      <c r="I529" s="177">
        <f t="shared" si="52"/>
        <v>5.4472097030752918E-2</v>
      </c>
      <c r="J529" s="177">
        <f t="shared" si="53"/>
        <v>5.2750093485294358E-2</v>
      </c>
      <c r="K529" s="197"/>
      <c r="L529" s="208">
        <v>2003</v>
      </c>
      <c r="M529" s="195">
        <v>120.70399999999999</v>
      </c>
      <c r="N529" s="195">
        <v>123.014</v>
      </c>
      <c r="P529" s="326"/>
      <c r="Q529" s="53"/>
      <c r="R529" s="53"/>
      <c r="S529" s="53"/>
      <c r="T529" s="53"/>
      <c r="U529" s="53"/>
      <c r="V529" s="53"/>
      <c r="W529" s="53"/>
      <c r="X529" s="53"/>
      <c r="Y529" s="487"/>
    </row>
    <row r="530" spans="1:25" x14ac:dyDescent="0.2">
      <c r="A530" s="178">
        <v>2004</v>
      </c>
      <c r="B530" s="205">
        <v>8.6259999999999994</v>
      </c>
      <c r="C530" s="205">
        <v>8.4280000000000008</v>
      </c>
      <c r="D530" s="207">
        <v>17.053999999999998</v>
      </c>
      <c r="E530" s="183"/>
      <c r="F530" s="177">
        <f t="shared" si="50"/>
        <v>0.50580508971502292</v>
      </c>
      <c r="G530" s="177">
        <f t="shared" si="51"/>
        <v>0.4941949102849772</v>
      </c>
      <c r="H530" s="197"/>
      <c r="I530" s="177">
        <f t="shared" si="52"/>
        <v>6.4031949166382107E-2</v>
      </c>
      <c r="J530" s="177">
        <f t="shared" si="53"/>
        <v>6.4802854155133177E-2</v>
      </c>
      <c r="K530" s="197"/>
      <c r="L530" s="208">
        <v>2004</v>
      </c>
      <c r="M530" s="195">
        <v>134.714</v>
      </c>
      <c r="N530" s="195">
        <v>130.05600000000001</v>
      </c>
      <c r="P530" s="326"/>
      <c r="Q530" s="53"/>
      <c r="R530" s="53"/>
      <c r="S530" s="53"/>
      <c r="T530" s="53"/>
      <c r="U530" s="53"/>
      <c r="V530" s="53"/>
      <c r="W530" s="53"/>
      <c r="X530" s="53"/>
      <c r="Y530" s="487"/>
    </row>
    <row r="531" spans="1:25" x14ac:dyDescent="0.2">
      <c r="A531" s="178">
        <v>2005</v>
      </c>
      <c r="B531" s="205">
        <v>10.63</v>
      </c>
      <c r="C531" s="205">
        <v>10.247</v>
      </c>
      <c r="D531" s="207">
        <v>20.876999999999999</v>
      </c>
      <c r="E531" s="183"/>
      <c r="F531" s="177">
        <f t="shared" si="50"/>
        <v>0.50917277386597692</v>
      </c>
      <c r="G531" s="177">
        <f t="shared" si="51"/>
        <v>0.49082722613402313</v>
      </c>
      <c r="H531" s="177"/>
      <c r="I531" s="177">
        <f t="shared" si="52"/>
        <v>7.0548258858352642E-2</v>
      </c>
      <c r="J531" s="177">
        <f t="shared" si="53"/>
        <v>7.3832563568633949E-2</v>
      </c>
      <c r="K531" s="197"/>
      <c r="L531" s="208">
        <v>2005</v>
      </c>
      <c r="M531" s="195">
        <v>150.67699999999999</v>
      </c>
      <c r="N531" s="195">
        <v>138.78700000000001</v>
      </c>
      <c r="P531" s="326"/>
      <c r="Q531" s="53"/>
      <c r="R531" s="53"/>
      <c r="S531" s="53"/>
      <c r="T531" s="53"/>
      <c r="U531" s="53"/>
      <c r="V531" s="53"/>
      <c r="W531" s="53"/>
      <c r="X531" s="53"/>
      <c r="Y531" s="487"/>
    </row>
    <row r="532" spans="1:25" x14ac:dyDescent="0.2">
      <c r="A532" s="178">
        <v>2006</v>
      </c>
      <c r="B532" s="205">
        <v>12.244</v>
      </c>
      <c r="C532" s="205">
        <v>11.616</v>
      </c>
      <c r="D532" s="207">
        <v>23.86</v>
      </c>
      <c r="E532" s="183"/>
      <c r="F532" s="177">
        <f t="shared" si="50"/>
        <v>0.5131601005867561</v>
      </c>
      <c r="G532" s="177">
        <f t="shared" si="51"/>
        <v>0.4868398994132439</v>
      </c>
      <c r="H532" s="177"/>
      <c r="I532" s="177">
        <f t="shared" si="52"/>
        <v>7.294390992225433E-2</v>
      </c>
      <c r="J532" s="177">
        <f t="shared" si="53"/>
        <v>7.8316624078855993E-2</v>
      </c>
      <c r="K532" s="197"/>
      <c r="L532" s="208">
        <v>2006</v>
      </c>
      <c r="M532" s="195">
        <v>167.85499999999999</v>
      </c>
      <c r="N532" s="195">
        <v>148.321</v>
      </c>
      <c r="P532" s="326"/>
      <c r="Q532" s="53"/>
      <c r="R532" s="53"/>
      <c r="S532" s="53"/>
      <c r="T532" s="53"/>
      <c r="U532" s="53"/>
      <c r="V532" s="53"/>
      <c r="W532" s="53"/>
      <c r="X532" s="53"/>
      <c r="Y532" s="487"/>
    </row>
    <row r="533" spans="1:25" x14ac:dyDescent="0.2">
      <c r="A533" s="178">
        <v>2007</v>
      </c>
      <c r="B533" s="205">
        <v>13.917</v>
      </c>
      <c r="C533" s="205">
        <v>13.122</v>
      </c>
      <c r="D533" s="207">
        <v>27.039000000000001</v>
      </c>
      <c r="E533" s="183"/>
      <c r="F533" s="177">
        <f t="shared" si="50"/>
        <v>0.5147009874625541</v>
      </c>
      <c r="G533" s="177">
        <f t="shared" si="51"/>
        <v>0.4852990125374459</v>
      </c>
      <c r="H533" s="177"/>
      <c r="I533" s="177">
        <f t="shared" si="52"/>
        <v>7.4877329660396841E-2</v>
      </c>
      <c r="J533" s="177">
        <f t="shared" si="53"/>
        <v>8.3009128347218797E-2</v>
      </c>
      <c r="K533" s="197"/>
      <c r="L533" s="208">
        <v>2007</v>
      </c>
      <c r="M533" s="195">
        <v>185.864</v>
      </c>
      <c r="N533" s="195">
        <v>158.07900000000001</v>
      </c>
      <c r="P533" s="326"/>
      <c r="Q533" s="53"/>
      <c r="R533" s="53"/>
      <c r="S533" s="53"/>
      <c r="T533" s="53"/>
      <c r="U533" s="53"/>
      <c r="V533" s="53"/>
      <c r="W533" s="53"/>
      <c r="X533" s="53"/>
      <c r="Y533" s="487"/>
    </row>
    <row r="534" spans="1:25" x14ac:dyDescent="0.2">
      <c r="A534" s="178">
        <v>2008</v>
      </c>
      <c r="B534" s="205">
        <v>15.613</v>
      </c>
      <c r="C534" s="205">
        <v>14.506</v>
      </c>
      <c r="D534" s="207">
        <v>30.119</v>
      </c>
      <c r="E534" s="183"/>
      <c r="F534" s="177">
        <f t="shared" si="50"/>
        <v>0.51837710415352434</v>
      </c>
      <c r="G534" s="177">
        <f t="shared" si="51"/>
        <v>0.48162289584647566</v>
      </c>
      <c r="H534" s="177"/>
      <c r="I534" s="177">
        <f t="shared" si="52"/>
        <v>7.7062417942567199E-2</v>
      </c>
      <c r="J534" s="177">
        <f t="shared" si="53"/>
        <v>8.7676564983771424E-2</v>
      </c>
      <c r="K534" s="197"/>
      <c r="L534" s="208">
        <v>2008</v>
      </c>
      <c r="M534" s="195">
        <v>202.602</v>
      </c>
      <c r="N534" s="195">
        <v>165.44900000000001</v>
      </c>
      <c r="P534" s="326"/>
      <c r="Q534" s="53"/>
      <c r="R534" s="53"/>
      <c r="S534" s="53"/>
      <c r="T534" s="53"/>
      <c r="U534" s="53"/>
      <c r="V534" s="53"/>
      <c r="W534" s="53"/>
      <c r="X534" s="53"/>
      <c r="Y534" s="487"/>
    </row>
    <row r="535" spans="1:25" x14ac:dyDescent="0.2">
      <c r="A535" s="178">
        <v>2009</v>
      </c>
      <c r="B535" s="205">
        <v>18.076000000000001</v>
      </c>
      <c r="C535" s="205">
        <v>16.350000000000001</v>
      </c>
      <c r="D535" s="207">
        <v>34.426000000000002</v>
      </c>
      <c r="E535" s="183"/>
      <c r="F535" s="177">
        <f t="shared" si="50"/>
        <v>0.52506826235984427</v>
      </c>
      <c r="G535" s="177">
        <f t="shared" si="51"/>
        <v>0.47493173764015573</v>
      </c>
      <c r="H535" s="177"/>
      <c r="I535" s="177">
        <f t="shared" si="52"/>
        <v>8.3538605872104044E-2</v>
      </c>
      <c r="J535" s="177">
        <f t="shared" si="53"/>
        <v>9.4721108613537885E-2</v>
      </c>
      <c r="K535" s="197"/>
      <c r="L535" s="208">
        <v>2009</v>
      </c>
      <c r="M535" s="195">
        <v>216.37899999999999</v>
      </c>
      <c r="N535" s="195">
        <v>172.61199999999999</v>
      </c>
      <c r="P535" s="326"/>
      <c r="Q535" s="53"/>
      <c r="R535" s="53"/>
      <c r="S535" s="53"/>
      <c r="T535" s="53"/>
      <c r="U535" s="53"/>
      <c r="V535" s="53"/>
      <c r="W535" s="53"/>
      <c r="X535" s="53"/>
      <c r="Y535" s="487"/>
    </row>
    <row r="536" spans="1:25" x14ac:dyDescent="0.2">
      <c r="A536" s="178">
        <v>2010</v>
      </c>
      <c r="B536" s="205">
        <v>19.809000000000001</v>
      </c>
      <c r="C536" s="205">
        <v>17.689</v>
      </c>
      <c r="D536" s="207">
        <v>37.497999999999998</v>
      </c>
      <c r="E536" s="183"/>
      <c r="F536" s="177">
        <f t="shared" si="50"/>
        <v>0.52826817430262951</v>
      </c>
      <c r="G536" s="177">
        <f t="shared" si="51"/>
        <v>0.47173182569737054</v>
      </c>
      <c r="H536" s="177"/>
      <c r="I536" s="177">
        <f t="shared" si="52"/>
        <v>8.9420654911838787E-2</v>
      </c>
      <c r="J536" s="177">
        <f t="shared" si="53"/>
        <v>0.10139519420369607</v>
      </c>
      <c r="K536" s="197"/>
      <c r="L536" s="208">
        <v>2010</v>
      </c>
      <c r="M536" s="195">
        <v>221.52600000000001</v>
      </c>
      <c r="N536" s="195">
        <v>174.45599999999999</v>
      </c>
      <c r="P536" s="326"/>
      <c r="Q536" s="53"/>
      <c r="R536" s="53"/>
      <c r="S536" s="53"/>
      <c r="T536" s="53"/>
      <c r="U536" s="53"/>
      <c r="V536" s="53"/>
      <c r="W536" s="53"/>
      <c r="X536" s="53"/>
      <c r="Y536" s="487"/>
    </row>
    <row r="537" spans="1:25" x14ac:dyDescent="0.2">
      <c r="A537" s="178">
        <v>2011</v>
      </c>
      <c r="B537" s="205">
        <v>20.472000000000001</v>
      </c>
      <c r="C537" s="205">
        <v>18.234999999999999</v>
      </c>
      <c r="D537" s="207">
        <v>38.707000000000001</v>
      </c>
      <c r="E537" s="183"/>
      <c r="F537" s="177">
        <f t="shared" si="50"/>
        <v>0.52889658201358924</v>
      </c>
      <c r="G537" s="177">
        <f t="shared" si="51"/>
        <v>0.4711034179864107</v>
      </c>
      <c r="H537" s="177"/>
      <c r="I537" s="177">
        <f t="shared" si="52"/>
        <v>9.3221072188045012E-2</v>
      </c>
      <c r="J537" s="177">
        <f t="shared" si="53"/>
        <v>0.10575183260647676</v>
      </c>
      <c r="K537" s="197"/>
      <c r="L537" s="208">
        <v>2011</v>
      </c>
      <c r="M537" s="195">
        <v>219.607</v>
      </c>
      <c r="N537" s="195">
        <v>172.43199999999999</v>
      </c>
      <c r="P537" s="326"/>
      <c r="Q537" s="53"/>
      <c r="R537" s="53"/>
      <c r="S537" s="53"/>
      <c r="T537" s="53"/>
      <c r="U537" s="53"/>
      <c r="V537" s="53"/>
      <c r="W537" s="53"/>
      <c r="X537" s="53"/>
      <c r="Y537" s="487"/>
    </row>
    <row r="538" spans="1:25" x14ac:dyDescent="0.2">
      <c r="A538" s="178">
        <v>2012</v>
      </c>
      <c r="B538" s="205">
        <v>20.884</v>
      </c>
      <c r="C538" s="205">
        <v>18.545999999999999</v>
      </c>
      <c r="D538" s="207">
        <v>39.43</v>
      </c>
      <c r="E538" s="183"/>
      <c r="F538" s="177">
        <f t="shared" si="50"/>
        <v>0.5296474765407051</v>
      </c>
      <c r="G538" s="177">
        <f t="shared" si="51"/>
        <v>0.47035252345929496</v>
      </c>
      <c r="H538" s="177"/>
      <c r="I538" s="177">
        <f t="shared" si="52"/>
        <v>9.751496530663703E-2</v>
      </c>
      <c r="J538" s="177">
        <f t="shared" si="53"/>
        <v>0.11123306403728161</v>
      </c>
      <c r="K538" s="197"/>
      <c r="L538" s="208">
        <v>2012</v>
      </c>
      <c r="M538" s="195">
        <v>214.16200000000001</v>
      </c>
      <c r="N538" s="195">
        <v>166.73099999999999</v>
      </c>
      <c r="P538" s="326"/>
      <c r="Q538" s="53"/>
      <c r="R538" s="53"/>
      <c r="S538" s="53"/>
      <c r="T538" s="53"/>
      <c r="U538" s="53"/>
      <c r="V538" s="53"/>
      <c r="W538" s="53"/>
      <c r="X538" s="53"/>
      <c r="Y538" s="487"/>
    </row>
    <row r="539" spans="1:25" x14ac:dyDescent="0.2">
      <c r="A539" s="178">
        <v>2013</v>
      </c>
      <c r="B539" s="205">
        <v>21.475999999999999</v>
      </c>
      <c r="C539" s="205">
        <v>18.855</v>
      </c>
      <c r="D539" s="207">
        <v>40.331000000000003</v>
      </c>
      <c r="E539" s="183"/>
      <c r="F539" s="177">
        <f t="shared" si="50"/>
        <v>0.53249361533311834</v>
      </c>
      <c r="G539" s="177">
        <f t="shared" si="51"/>
        <v>0.46750638466688155</v>
      </c>
      <c r="H539" s="177"/>
      <c r="I539" s="177">
        <f t="shared" si="52"/>
        <v>0.10398992833623862</v>
      </c>
      <c r="J539" s="177">
        <f t="shared" si="53"/>
        <v>0.1169287822786694</v>
      </c>
      <c r="K539" s="197"/>
      <c r="L539" s="208">
        <v>2013</v>
      </c>
      <c r="M539" s="195">
        <v>206.52</v>
      </c>
      <c r="N539" s="195">
        <v>161.25200000000001</v>
      </c>
      <c r="P539" s="326"/>
      <c r="Q539" s="53"/>
      <c r="R539" s="53"/>
      <c r="S539" s="53"/>
      <c r="T539" s="53"/>
      <c r="U539" s="53"/>
      <c r="V539" s="53"/>
      <c r="W539" s="53"/>
      <c r="X539" s="53"/>
      <c r="Y539" s="487"/>
    </row>
    <row r="540" spans="1:25" x14ac:dyDescent="0.2">
      <c r="A540" s="178">
        <v>2014</v>
      </c>
      <c r="B540" s="205">
        <v>21.792999999999999</v>
      </c>
      <c r="C540" s="205">
        <v>19.126999999999999</v>
      </c>
      <c r="D540" s="207">
        <v>40.92</v>
      </c>
      <c r="E540" s="183"/>
      <c r="F540" s="177">
        <f t="shared" si="50"/>
        <v>0.53257575757575748</v>
      </c>
      <c r="G540" s="177">
        <f t="shared" si="51"/>
        <v>0.46742424242424235</v>
      </c>
      <c r="H540" s="177"/>
      <c r="I540" s="177">
        <f t="shared" si="52"/>
        <v>0.11201459741461282</v>
      </c>
      <c r="J540" s="177">
        <f t="shared" si="53"/>
        <v>0.12562394913829339</v>
      </c>
      <c r="K540" s="197"/>
      <c r="L540" s="208">
        <v>2014</v>
      </c>
      <c r="M540" s="195">
        <v>194.55500000000001</v>
      </c>
      <c r="N540" s="195">
        <v>152.256</v>
      </c>
      <c r="P540" s="326"/>
      <c r="Q540" s="53"/>
      <c r="R540" s="53"/>
      <c r="S540" s="53"/>
      <c r="T540" s="53"/>
      <c r="U540" s="53"/>
      <c r="V540" s="53"/>
      <c r="W540" s="53"/>
      <c r="X540" s="53"/>
      <c r="Y540" s="487"/>
    </row>
    <row r="541" spans="1:25" x14ac:dyDescent="0.2">
      <c r="A541" s="178">
        <v>2015</v>
      </c>
      <c r="B541" s="205">
        <v>22.260999999999999</v>
      </c>
      <c r="C541" s="205">
        <v>19.771000000000001</v>
      </c>
      <c r="D541" s="207">
        <v>42.031999999999996</v>
      </c>
      <c r="E541" s="183"/>
      <c r="F541" s="177">
        <f t="shared" si="50"/>
        <v>0.52962028930338789</v>
      </c>
      <c r="G541" s="177">
        <f t="shared" si="51"/>
        <v>0.47037971069661216</v>
      </c>
      <c r="H541" s="177"/>
      <c r="I541" s="177">
        <f t="shared" si="52"/>
        <v>0.12215612893312992</v>
      </c>
      <c r="J541" s="177">
        <f t="shared" si="53"/>
        <v>0.13710533067966685</v>
      </c>
      <c r="K541" s="197"/>
      <c r="L541" s="208">
        <v>2015</v>
      </c>
      <c r="M541" s="195">
        <v>182.23400000000001</v>
      </c>
      <c r="N541" s="195">
        <v>144.203</v>
      </c>
      <c r="P541" s="326"/>
      <c r="Q541" s="53"/>
      <c r="R541" s="53"/>
      <c r="S541" s="53"/>
      <c r="T541" s="53"/>
      <c r="U541" s="53"/>
      <c r="V541" s="53"/>
      <c r="W541" s="53"/>
      <c r="X541" s="53"/>
      <c r="Y541" s="487"/>
    </row>
    <row r="542" spans="1:25" x14ac:dyDescent="0.2">
      <c r="A542" s="178">
        <v>2016</v>
      </c>
      <c r="B542" s="205">
        <v>23.178999999999998</v>
      </c>
      <c r="C542" s="205">
        <v>20.277999999999999</v>
      </c>
      <c r="D542" s="207">
        <v>43.457000000000001</v>
      </c>
      <c r="E542" s="183"/>
      <c r="F542" s="177">
        <f t="shared" si="50"/>
        <v>0.53337782175483806</v>
      </c>
      <c r="G542" s="177">
        <f t="shared" si="51"/>
        <v>0.46662217824516183</v>
      </c>
      <c r="H542" s="177"/>
      <c r="I542" s="177">
        <f t="shared" si="52"/>
        <v>0.1331078403785525</v>
      </c>
      <c r="J542" s="177">
        <f t="shared" si="53"/>
        <v>0.14809783601002022</v>
      </c>
      <c r="K542" s="197"/>
      <c r="L542" s="208">
        <v>2016</v>
      </c>
      <c r="M542" s="195">
        <v>174.137</v>
      </c>
      <c r="N542" s="195">
        <v>136.923</v>
      </c>
      <c r="P542" s="326"/>
      <c r="Q542" s="53"/>
      <c r="R542" s="53"/>
      <c r="S542" s="53"/>
      <c r="T542" s="53"/>
      <c r="U542" s="53"/>
      <c r="V542" s="53"/>
      <c r="W542" s="53"/>
      <c r="X542" s="53"/>
      <c r="Y542" s="487"/>
    </row>
    <row r="543" spans="1:25" x14ac:dyDescent="0.2">
      <c r="A543" s="178">
        <v>2017</v>
      </c>
      <c r="B543" s="205">
        <v>23.218</v>
      </c>
      <c r="C543" s="205">
        <v>20.457999999999998</v>
      </c>
      <c r="D543" s="207">
        <v>43.676000000000002</v>
      </c>
      <c r="E543" s="183"/>
      <c r="F543" s="177">
        <f t="shared" si="50"/>
        <v>0.53159630002747504</v>
      </c>
      <c r="G543" s="177">
        <f t="shared" si="51"/>
        <v>0.4684036999725249</v>
      </c>
      <c r="H543" s="177"/>
      <c r="I543" s="177">
        <f t="shared" si="52"/>
        <v>0.13854296574316624</v>
      </c>
      <c r="J543" s="177">
        <f t="shared" si="53"/>
        <v>0.15605476944200769</v>
      </c>
      <c r="K543" s="197"/>
      <c r="L543" s="208">
        <v>2017</v>
      </c>
      <c r="M543" s="195">
        <v>167.58699999999999</v>
      </c>
      <c r="N543" s="195">
        <v>131.095</v>
      </c>
      <c r="P543" s="326"/>
      <c r="Q543" s="53"/>
      <c r="R543" s="53"/>
      <c r="S543" s="53"/>
      <c r="T543" s="53"/>
      <c r="U543" s="53"/>
      <c r="V543" s="53"/>
      <c r="W543" s="53"/>
      <c r="X543" s="53"/>
      <c r="Y543" s="487"/>
    </row>
    <row r="544" spans="1:25" x14ac:dyDescent="0.2">
      <c r="A544" s="178">
        <v>2018</v>
      </c>
      <c r="B544" s="205">
        <v>23.577000000000002</v>
      </c>
      <c r="C544" s="205">
        <v>21.11</v>
      </c>
      <c r="D544" s="207">
        <v>44.686999999999998</v>
      </c>
      <c r="E544" s="183"/>
      <c r="F544" s="177">
        <f t="shared" si="50"/>
        <v>0.52760310604873906</v>
      </c>
      <c r="G544" s="177">
        <f t="shared" si="51"/>
        <v>0.472396893951261</v>
      </c>
      <c r="H544" s="177"/>
      <c r="I544" s="177">
        <f t="shared" si="52"/>
        <v>0.14564042375760572</v>
      </c>
      <c r="J544" s="177">
        <f t="shared" si="53"/>
        <v>0.1651864313940295</v>
      </c>
      <c r="K544" s="197"/>
      <c r="L544" s="208">
        <v>2018</v>
      </c>
      <c r="M544" s="195">
        <v>161.88499999999999</v>
      </c>
      <c r="N544" s="195">
        <v>127.795</v>
      </c>
      <c r="P544" s="326"/>
      <c r="Q544" s="53"/>
      <c r="R544" s="53"/>
      <c r="S544" s="53"/>
      <c r="T544" s="53"/>
      <c r="U544" s="53"/>
      <c r="V544" s="53"/>
      <c r="W544" s="53"/>
      <c r="X544" s="53"/>
      <c r="Y544" s="487"/>
    </row>
    <row r="545" spans="1:36" x14ac:dyDescent="0.2">
      <c r="A545" s="178">
        <v>2019</v>
      </c>
      <c r="B545" s="205">
        <v>24.574999999999999</v>
      </c>
      <c r="C545" s="205">
        <v>21.776</v>
      </c>
      <c r="D545" s="207">
        <v>46.350999999999999</v>
      </c>
      <c r="E545" s="183"/>
      <c r="F545" s="177">
        <f t="shared" si="50"/>
        <v>0.53019352333282987</v>
      </c>
      <c r="G545" s="177">
        <f t="shared" si="51"/>
        <v>0.46980647666717007</v>
      </c>
      <c r="H545" s="177"/>
      <c r="I545" s="177">
        <f t="shared" si="52"/>
        <v>0.15261321012494722</v>
      </c>
      <c r="J545" s="177">
        <f t="shared" si="53"/>
        <v>0.17063691073219658</v>
      </c>
      <c r="K545" s="197"/>
      <c r="L545" s="208">
        <v>2019</v>
      </c>
      <c r="M545" s="195">
        <v>161.02799999999999</v>
      </c>
      <c r="N545" s="195">
        <v>127.616</v>
      </c>
      <c r="P545" s="310"/>
      <c r="Q545" s="310"/>
      <c r="R545" s="310"/>
      <c r="S545" s="310"/>
      <c r="T545" s="310"/>
      <c r="U545" s="310"/>
      <c r="V545" s="310"/>
      <c r="W545" s="310"/>
      <c r="X545" s="310"/>
    </row>
    <row r="546" spans="1:36" x14ac:dyDescent="0.2">
      <c r="A546" s="178">
        <v>2020</v>
      </c>
      <c r="B546" s="205">
        <v>26.27</v>
      </c>
      <c r="C546" s="205">
        <v>23.850999999999999</v>
      </c>
      <c r="D546" s="207">
        <v>50.121000000000002</v>
      </c>
      <c r="E546" s="183"/>
      <c r="F546" s="177">
        <f>B546/D546</f>
        <v>0.52413160152431115</v>
      </c>
      <c r="G546" s="177">
        <f t="shared" si="51"/>
        <v>0.47586839847568879</v>
      </c>
      <c r="H546" s="177"/>
      <c r="I546" s="177">
        <f t="shared" si="52"/>
        <v>0.1582644528520134</v>
      </c>
      <c r="J546" s="177">
        <f t="shared" si="53"/>
        <v>0.17927286666716774</v>
      </c>
      <c r="K546" s="197"/>
      <c r="L546" s="208">
        <v>2020</v>
      </c>
      <c r="M546" s="195">
        <v>165.988</v>
      </c>
      <c r="N546" s="195">
        <v>133.04300000000001</v>
      </c>
      <c r="P546" s="310"/>
      <c r="Q546" s="310"/>
      <c r="R546" s="310"/>
      <c r="S546" s="310"/>
      <c r="T546" s="310"/>
      <c r="U546" s="310"/>
      <c r="V546" s="310"/>
      <c r="W546" s="310"/>
      <c r="X546" s="310"/>
    </row>
    <row r="547" spans="1:36" x14ac:dyDescent="0.2">
      <c r="A547" s="178">
        <v>2021</v>
      </c>
      <c r="B547" s="38">
        <v>27.161000000000001</v>
      </c>
      <c r="C547" s="38">
        <v>24.948</v>
      </c>
      <c r="D547" s="207">
        <v>52.109000000000002</v>
      </c>
      <c r="E547" s="38"/>
      <c r="F547" s="177">
        <f>B547/D547</f>
        <v>0.52123433571935751</v>
      </c>
      <c r="G547" s="177">
        <f>C547/D547</f>
        <v>0.47876566428064249</v>
      </c>
      <c r="H547" s="39"/>
      <c r="I547" s="177">
        <f>B547/M547</f>
        <v>0.16053833923410191</v>
      </c>
      <c r="J547" s="177">
        <f t="shared" ref="J547" si="54">C547/N547</f>
        <v>0.18498224176410835</v>
      </c>
      <c r="L547" s="208">
        <v>2021</v>
      </c>
      <c r="M547" s="195">
        <v>169.18700000000001</v>
      </c>
      <c r="N547" s="195">
        <v>134.86699999999999</v>
      </c>
    </row>
    <row r="548" spans="1:36" x14ac:dyDescent="0.2">
      <c r="A548" s="37"/>
      <c r="B548" s="38"/>
      <c r="C548" s="38"/>
      <c r="D548" s="38"/>
      <c r="E548" s="38"/>
      <c r="F548" s="38"/>
      <c r="G548" s="39"/>
      <c r="H548" s="39"/>
      <c r="I548" s="39"/>
      <c r="J548" s="39"/>
      <c r="L548"/>
      <c r="M548"/>
      <c r="N548"/>
    </row>
    <row r="549" spans="1:36" x14ac:dyDescent="0.2">
      <c r="A549" s="172"/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2"/>
      <c r="N549" s="172"/>
    </row>
    <row r="550" spans="1:36" x14ac:dyDescent="0.2">
      <c r="A550" s="34" t="s">
        <v>1119</v>
      </c>
      <c r="C550" s="38"/>
      <c r="D550" s="38"/>
      <c r="E550" s="38"/>
      <c r="F550" s="38"/>
      <c r="G550" s="161"/>
      <c r="H550" s="39"/>
      <c r="I550" s="39"/>
      <c r="J550" s="39"/>
      <c r="L550"/>
      <c r="M550"/>
      <c r="N550"/>
    </row>
    <row r="551" spans="1:36" x14ac:dyDescent="0.2">
      <c r="A551" s="201" t="s">
        <v>432</v>
      </c>
      <c r="C551" s="38"/>
      <c r="D551" s="38"/>
      <c r="E551" s="38"/>
      <c r="F551" s="38"/>
      <c r="G551" s="39"/>
      <c r="H551" s="39"/>
      <c r="I551" s="39"/>
      <c r="J551" s="39"/>
      <c r="L551"/>
      <c r="M551"/>
      <c r="N551"/>
    </row>
    <row r="552" spans="1:36" x14ac:dyDescent="0.2">
      <c r="Q552" s="483"/>
      <c r="R552" s="483"/>
      <c r="S552" s="483"/>
      <c r="T552" s="483"/>
      <c r="U552" s="483"/>
      <c r="V552" s="483"/>
      <c r="W552" s="483"/>
      <c r="X552" s="483"/>
      <c r="Y552" s="483"/>
      <c r="Z552" s="333"/>
      <c r="AA552" s="333"/>
      <c r="AB552" s="333"/>
      <c r="AC552" s="333"/>
      <c r="AD552" s="333"/>
      <c r="AE552" s="333"/>
      <c r="AF552" s="333"/>
      <c r="AG552" s="333"/>
      <c r="AH552" s="333"/>
      <c r="AI552" s="333"/>
      <c r="AJ552" s="333"/>
    </row>
    <row r="553" spans="1:36" ht="22.5" x14ac:dyDescent="0.2">
      <c r="A553" s="168" t="s">
        <v>244</v>
      </c>
      <c r="C553" s="35"/>
      <c r="D553" s="228" t="s">
        <v>313</v>
      </c>
      <c r="E553" s="35"/>
      <c r="F553" s="209"/>
      <c r="G553" s="209"/>
      <c r="H553" s="209"/>
      <c r="I553" s="209"/>
      <c r="J553" s="209"/>
      <c r="K553" s="209"/>
      <c r="L553" s="209"/>
      <c r="M553" s="687" t="s">
        <v>374</v>
      </c>
      <c r="N553" s="687"/>
      <c r="O553" s="33"/>
      <c r="Q553" s="484"/>
      <c r="R553" s="485"/>
      <c r="S553" s="485"/>
      <c r="T553" s="485"/>
      <c r="U553" s="485"/>
      <c r="V553" s="485"/>
      <c r="W553" s="485"/>
      <c r="X553" s="485"/>
      <c r="Y553" s="485"/>
      <c r="Z553" s="333"/>
      <c r="AA553" s="333"/>
      <c r="AB553" s="333"/>
      <c r="AC553" s="333"/>
      <c r="AD553" s="333"/>
      <c r="AE553" s="333"/>
      <c r="AF553" s="333"/>
      <c r="AG553" s="333"/>
      <c r="AH553" s="333"/>
      <c r="AI553" s="333"/>
      <c r="AJ553" s="333"/>
    </row>
    <row r="554" spans="1:36" ht="22.5" x14ac:dyDescent="0.2">
      <c r="A554" s="36"/>
      <c r="B554" s="176" t="s">
        <v>377</v>
      </c>
      <c r="C554" s="175" t="s">
        <v>378</v>
      </c>
      <c r="D554" s="175" t="s">
        <v>379</v>
      </c>
      <c r="E554" s="35"/>
      <c r="F554" s="211" t="s">
        <v>380</v>
      </c>
      <c r="G554" s="186" t="s">
        <v>381</v>
      </c>
      <c r="H554" s="186" t="s">
        <v>382</v>
      </c>
      <c r="I554" s="209"/>
      <c r="J554" s="209"/>
      <c r="K554" s="209"/>
      <c r="L554" s="209"/>
      <c r="M554" s="210" t="s">
        <v>372</v>
      </c>
      <c r="N554" s="206" t="s">
        <v>373</v>
      </c>
      <c r="O554" s="276"/>
      <c r="P554" s="276"/>
      <c r="Q554" s="484"/>
      <c r="R554" s="485"/>
      <c r="S554" s="485"/>
      <c r="T554" s="485"/>
      <c r="U554" s="485"/>
      <c r="V554" s="485"/>
      <c r="W554" s="485"/>
      <c r="X554" s="485"/>
      <c r="Y554" s="485"/>
      <c r="Z554" s="333"/>
      <c r="AA554" s="333"/>
      <c r="AB554" s="333"/>
      <c r="AC554" s="333"/>
      <c r="AD554" s="333"/>
      <c r="AE554" s="333"/>
      <c r="AF554" s="333"/>
      <c r="AG554" s="333"/>
      <c r="AH554" s="333"/>
      <c r="AI554" s="333"/>
      <c r="AJ554" s="333"/>
    </row>
    <row r="555" spans="1:36" x14ac:dyDescent="0.2">
      <c r="A555" s="178">
        <v>2005</v>
      </c>
      <c r="B555" s="38">
        <v>77.216999999999999</v>
      </c>
      <c r="C555" s="38">
        <v>67.143000000000001</v>
      </c>
      <c r="D555" s="38">
        <v>8.5359999999999996</v>
      </c>
      <c r="E555" s="38"/>
      <c r="F555" s="212">
        <f t="shared" ref="F555:F570" si="55">B555/$M555</f>
        <v>0.51246706531189234</v>
      </c>
      <c r="G555" s="212">
        <f t="shared" ref="G555:G570" si="56">C555/$M555</f>
        <v>0.44560881886419296</v>
      </c>
      <c r="H555" s="212">
        <f t="shared" ref="H555:H570" si="57">D555/$M555</f>
        <v>5.6650981901683731E-2</v>
      </c>
      <c r="I555" s="212"/>
      <c r="J555" s="213"/>
      <c r="K555" s="209"/>
      <c r="L555" s="208">
        <v>2005</v>
      </c>
      <c r="M555" s="195">
        <v>150.67699999999999</v>
      </c>
      <c r="N555" s="195">
        <v>138.78700000000001</v>
      </c>
      <c r="O555" s="214"/>
      <c r="P555" s="214"/>
      <c r="Q555" s="484"/>
      <c r="R555" s="485"/>
      <c r="S555" s="485"/>
      <c r="T555" s="485"/>
      <c r="U555" s="485"/>
      <c r="V555" s="485"/>
      <c r="W555" s="485"/>
      <c r="X555" s="485"/>
      <c r="Y555" s="485"/>
      <c r="Z555" s="333"/>
      <c r="AA555" s="333"/>
      <c r="AB555" s="333"/>
      <c r="AC555" s="333"/>
      <c r="AD555" s="333"/>
      <c r="AE555" s="333"/>
      <c r="AF555" s="333"/>
      <c r="AG555" s="333"/>
      <c r="AH555" s="333"/>
      <c r="AI555" s="333"/>
      <c r="AJ555" s="333"/>
    </row>
    <row r="556" spans="1:36" x14ac:dyDescent="0.2">
      <c r="A556" s="178">
        <v>2006</v>
      </c>
      <c r="B556" s="38">
        <v>93.04</v>
      </c>
      <c r="C556" s="38">
        <v>67.888999999999996</v>
      </c>
      <c r="D556" s="38">
        <v>9.1869999999999994</v>
      </c>
      <c r="E556" s="38"/>
      <c r="F556" s="212">
        <f t="shared" si="55"/>
        <v>0.55428792707992025</v>
      </c>
      <c r="G556" s="212">
        <f t="shared" si="56"/>
        <v>0.40445026957790953</v>
      </c>
      <c r="H556" s="212">
        <f t="shared" si="57"/>
        <v>5.4731762533138724E-2</v>
      </c>
      <c r="I556" s="212"/>
      <c r="J556" s="213"/>
      <c r="K556" s="209"/>
      <c r="L556" s="208">
        <v>2006</v>
      </c>
      <c r="M556" s="195">
        <v>167.85499999999999</v>
      </c>
      <c r="N556" s="195">
        <v>148.321</v>
      </c>
      <c r="O556" s="214"/>
      <c r="P556" s="214"/>
      <c r="Q556" s="484"/>
      <c r="R556" s="485"/>
      <c r="S556" s="485"/>
      <c r="T556" s="485"/>
      <c r="U556" s="485"/>
      <c r="V556" s="485"/>
      <c r="W556" s="485"/>
      <c r="X556" s="485"/>
      <c r="Y556" s="485"/>
      <c r="Z556" s="333"/>
      <c r="AA556" s="333"/>
      <c r="AB556" s="333"/>
      <c r="AC556" s="333"/>
      <c r="AD556" s="333"/>
      <c r="AE556" s="333"/>
      <c r="AF556" s="333"/>
      <c r="AG556" s="333"/>
      <c r="AH556" s="333"/>
      <c r="AI556" s="333"/>
      <c r="AJ556" s="333"/>
    </row>
    <row r="557" spans="1:36" x14ac:dyDescent="0.2">
      <c r="A557" s="178">
        <v>2007</v>
      </c>
      <c r="B557" s="38">
        <v>109.568</v>
      </c>
      <c r="C557" s="38">
        <v>69.195999999999998</v>
      </c>
      <c r="D557" s="38">
        <v>9.5790000000000006</v>
      </c>
      <c r="E557" s="38"/>
      <c r="F557" s="212">
        <f t="shared" si="55"/>
        <v>0.58950630568587781</v>
      </c>
      <c r="G557" s="212">
        <f t="shared" si="56"/>
        <v>0.37229372013945677</v>
      </c>
      <c r="H557" s="212">
        <f t="shared" si="57"/>
        <v>5.1537683467481603E-2</v>
      </c>
      <c r="I557" s="212"/>
      <c r="J557" s="213"/>
      <c r="K557" s="209"/>
      <c r="L557" s="208">
        <v>2007</v>
      </c>
      <c r="M557" s="195">
        <v>185.864</v>
      </c>
      <c r="N557" s="195">
        <v>158.07900000000001</v>
      </c>
      <c r="O557" s="214"/>
      <c r="P557" s="214"/>
      <c r="Q557" s="484"/>
      <c r="R557" s="485"/>
      <c r="S557" s="485"/>
      <c r="T557" s="485"/>
      <c r="U557" s="485"/>
      <c r="V557" s="485"/>
      <c r="W557" s="485"/>
      <c r="X557" s="485"/>
      <c r="Y557" s="485"/>
      <c r="Z557" s="333"/>
      <c r="AA557" s="333"/>
      <c r="AB557" s="333"/>
      <c r="AC557" s="333"/>
      <c r="AD557" s="333"/>
      <c r="AE557" s="486"/>
      <c r="AF557" s="486"/>
      <c r="AG557" s="486"/>
      <c r="AH557" s="333"/>
      <c r="AI557" s="333"/>
      <c r="AJ557" s="333"/>
    </row>
    <row r="558" spans="1:36" x14ac:dyDescent="0.2">
      <c r="A558" s="178">
        <v>2008</v>
      </c>
      <c r="B558" s="38">
        <v>123.81699999999999</v>
      </c>
      <c r="C558" s="38">
        <v>71.460999999999999</v>
      </c>
      <c r="D558" s="38">
        <v>10.109</v>
      </c>
      <c r="E558" s="38"/>
      <c r="F558" s="212">
        <f t="shared" si="55"/>
        <v>0.61113414477645822</v>
      </c>
      <c r="G558" s="212">
        <f t="shared" si="56"/>
        <v>0.35271616272297407</v>
      </c>
      <c r="H558" s="212">
        <f t="shared" si="57"/>
        <v>4.9895854927394595E-2</v>
      </c>
      <c r="I558" s="212"/>
      <c r="J558" s="213"/>
      <c r="K558" s="209"/>
      <c r="L558" s="208">
        <v>2008</v>
      </c>
      <c r="M558" s="195">
        <v>202.602</v>
      </c>
      <c r="N558" s="195">
        <v>165.44900000000001</v>
      </c>
      <c r="O558" s="214"/>
      <c r="P558" s="214"/>
      <c r="Q558" s="484"/>
      <c r="R558" s="485"/>
      <c r="S558" s="485"/>
      <c r="T558" s="485"/>
      <c r="U558" s="485"/>
      <c r="V558" s="485"/>
      <c r="W558" s="485"/>
      <c r="X558" s="485"/>
      <c r="Y558" s="485"/>
      <c r="Z558" s="333"/>
      <c r="AA558" s="333"/>
      <c r="AB558" s="333"/>
      <c r="AC558" s="333"/>
      <c r="AD558" s="333"/>
      <c r="AE558" s="486"/>
      <c r="AF558" s="486"/>
      <c r="AG558" s="486"/>
      <c r="AH558" s="333"/>
      <c r="AI558" s="333"/>
      <c r="AJ558" s="333"/>
    </row>
    <row r="559" spans="1:36" x14ac:dyDescent="0.2">
      <c r="A559" s="178">
        <v>2009</v>
      </c>
      <c r="B559" s="38">
        <v>134.09800000000001</v>
      </c>
      <c r="C559" s="38">
        <v>74.430000000000007</v>
      </c>
      <c r="D559" s="38">
        <v>10.768000000000001</v>
      </c>
      <c r="E559" s="38"/>
      <c r="F559" s="212">
        <f t="shared" si="55"/>
        <v>0.61973666575776776</v>
      </c>
      <c r="G559" s="212">
        <f t="shared" si="56"/>
        <v>0.34397977622597392</v>
      </c>
      <c r="H559" s="212">
        <f t="shared" si="57"/>
        <v>4.9764533526821003E-2</v>
      </c>
      <c r="I559" s="212"/>
      <c r="J559" s="213"/>
      <c r="K559" s="209"/>
      <c r="L559" s="208">
        <v>2009</v>
      </c>
      <c r="M559" s="195">
        <v>216.37899999999999</v>
      </c>
      <c r="N559" s="195">
        <v>172.61199999999999</v>
      </c>
      <c r="O559" s="214"/>
      <c r="P559" s="214"/>
      <c r="Q559" s="484"/>
      <c r="R559" s="485"/>
      <c r="S559" s="485"/>
      <c r="T559" s="485"/>
      <c r="U559" s="485"/>
      <c r="V559" s="485"/>
      <c r="W559" s="485"/>
      <c r="X559" s="485"/>
      <c r="Y559" s="485"/>
      <c r="Z559" s="333"/>
      <c r="AA559" s="333"/>
      <c r="AB559" s="333"/>
      <c r="AC559" s="333"/>
      <c r="AD559" s="333"/>
      <c r="AE559" s="486"/>
      <c r="AF559" s="486"/>
      <c r="AG559" s="486"/>
      <c r="AH559" s="333"/>
      <c r="AI559" s="333"/>
      <c r="AJ559" s="333"/>
    </row>
    <row r="560" spans="1:36" x14ac:dyDescent="0.2">
      <c r="A560" s="178">
        <v>2010</v>
      </c>
      <c r="B560" s="38">
        <v>137.50299999999999</v>
      </c>
      <c r="C560" s="38">
        <v>75.638000000000005</v>
      </c>
      <c r="D560" s="38">
        <v>11.109</v>
      </c>
      <c r="E560" s="38"/>
      <c r="F560" s="212">
        <f t="shared" si="55"/>
        <v>0.62070817872394202</v>
      </c>
      <c r="G560" s="212">
        <f t="shared" si="56"/>
        <v>0.3414407338190551</v>
      </c>
      <c r="H560" s="212">
        <f t="shared" si="57"/>
        <v>5.0147612469868097E-2</v>
      </c>
      <c r="I560" s="212"/>
      <c r="J560" s="213"/>
      <c r="K560" s="209"/>
      <c r="L560" s="208">
        <v>2010</v>
      </c>
      <c r="M560" s="195">
        <v>221.52600000000001</v>
      </c>
      <c r="N560" s="195">
        <v>174.45599999999999</v>
      </c>
      <c r="O560" s="214"/>
      <c r="P560" s="214"/>
      <c r="Q560" s="484"/>
      <c r="R560" s="485"/>
      <c r="S560" s="485"/>
      <c r="T560" s="485"/>
      <c r="U560" s="485"/>
      <c r="V560" s="485"/>
      <c r="W560" s="485"/>
      <c r="X560" s="485"/>
      <c r="Y560" s="485"/>
      <c r="Z560" s="333"/>
      <c r="AA560" s="333"/>
      <c r="AB560" s="333"/>
      <c r="AC560" s="333"/>
      <c r="AD560" s="333"/>
      <c r="AE560" s="486"/>
      <c r="AF560" s="486"/>
      <c r="AG560" s="486"/>
      <c r="AH560" s="333"/>
      <c r="AI560" s="333"/>
      <c r="AJ560" s="333"/>
    </row>
    <row r="561" spans="1:36" x14ac:dyDescent="0.2">
      <c r="A561" s="178">
        <v>2011</v>
      </c>
      <c r="B561" s="38">
        <v>134.81899999999999</v>
      </c>
      <c r="C561" s="38">
        <v>76.319999999999993</v>
      </c>
      <c r="D561" s="38">
        <v>11.048999999999999</v>
      </c>
      <c r="E561" s="38"/>
      <c r="F561" s="212">
        <f t="shared" si="55"/>
        <v>0.61391030340562913</v>
      </c>
      <c r="G561" s="212">
        <f t="shared" si="56"/>
        <v>0.34752990569517361</v>
      </c>
      <c r="H561" s="212">
        <f t="shared" si="57"/>
        <v>5.0312603878747031E-2</v>
      </c>
      <c r="I561" s="212"/>
      <c r="J561" s="213"/>
      <c r="K561" s="209"/>
      <c r="L561" s="208">
        <v>2011</v>
      </c>
      <c r="M561" s="195">
        <v>219.607</v>
      </c>
      <c r="N561" s="195">
        <v>172.43199999999999</v>
      </c>
      <c r="O561" s="214"/>
      <c r="P561" s="214"/>
      <c r="Q561" s="484"/>
      <c r="R561" s="485"/>
      <c r="S561" s="485"/>
      <c r="T561" s="485"/>
      <c r="U561" s="485"/>
      <c r="V561" s="485"/>
      <c r="W561" s="485"/>
      <c r="X561" s="485"/>
      <c r="Y561" s="485"/>
      <c r="Z561" s="333"/>
      <c r="AA561" s="333"/>
      <c r="AB561" s="333"/>
      <c r="AC561" s="333"/>
      <c r="AD561" s="333"/>
      <c r="AE561" s="486"/>
      <c r="AF561" s="486"/>
      <c r="AG561" s="486"/>
      <c r="AH561" s="333"/>
      <c r="AI561" s="333"/>
      <c r="AJ561" s="333"/>
    </row>
    <row r="562" spans="1:36" x14ac:dyDescent="0.2">
      <c r="A562" s="178">
        <v>2012</v>
      </c>
      <c r="B562" s="38">
        <v>130.34299999999999</v>
      </c>
      <c r="C562" s="38">
        <v>75.137</v>
      </c>
      <c r="D562" s="38">
        <v>10.914</v>
      </c>
      <c r="E562" s="38"/>
      <c r="F562" s="212">
        <f t="shared" si="55"/>
        <v>0.60861870920144556</v>
      </c>
      <c r="G562" s="212">
        <f t="shared" si="56"/>
        <v>0.35084188604887889</v>
      </c>
      <c r="H562" s="212">
        <f t="shared" si="57"/>
        <v>5.0961421727477328E-2</v>
      </c>
      <c r="I562" s="212"/>
      <c r="J562" s="213"/>
      <c r="K562" s="209"/>
      <c r="L562" s="208">
        <v>2012</v>
      </c>
      <c r="M562" s="195">
        <v>214.16200000000001</v>
      </c>
      <c r="N562" s="195">
        <v>166.73099999999999</v>
      </c>
      <c r="O562" s="214"/>
      <c r="P562" s="214"/>
      <c r="Q562" s="484"/>
      <c r="R562" s="485"/>
      <c r="S562" s="485"/>
      <c r="T562" s="485"/>
      <c r="U562" s="485"/>
      <c r="V562" s="485"/>
      <c r="W562" s="485"/>
      <c r="X562" s="485"/>
      <c r="Y562" s="485"/>
      <c r="Z562" s="333"/>
      <c r="AA562" s="333"/>
      <c r="AB562" s="333"/>
      <c r="AC562" s="333"/>
      <c r="AD562" s="333"/>
      <c r="AE562" s="486"/>
      <c r="AF562" s="486"/>
      <c r="AG562" s="486"/>
      <c r="AH562" s="333"/>
      <c r="AI562" s="333"/>
      <c r="AJ562" s="333"/>
    </row>
    <row r="563" spans="1:36" x14ac:dyDescent="0.2">
      <c r="A563" s="178">
        <v>2013</v>
      </c>
      <c r="B563" s="38">
        <v>124.506</v>
      </c>
      <c r="C563" s="38">
        <v>73.049000000000007</v>
      </c>
      <c r="D563" s="38">
        <v>10.961</v>
      </c>
      <c r="E563" s="38"/>
      <c r="F563" s="212">
        <f t="shared" si="55"/>
        <v>0.60287623474723995</v>
      </c>
      <c r="G563" s="212">
        <f t="shared" si="56"/>
        <v>0.35371392601200852</v>
      </c>
      <c r="H563" s="212">
        <f t="shared" si="57"/>
        <v>5.3074762734844079E-2</v>
      </c>
      <c r="I563" s="212"/>
      <c r="J563" s="213"/>
      <c r="K563" s="209"/>
      <c r="L563" s="208">
        <v>2013</v>
      </c>
      <c r="M563" s="195">
        <v>206.52</v>
      </c>
      <c r="N563" s="195">
        <v>161.25200000000001</v>
      </c>
      <c r="O563" s="214"/>
      <c r="P563" s="214"/>
      <c r="Q563" s="484"/>
      <c r="R563" s="485"/>
      <c r="S563" s="485"/>
      <c r="T563" s="485"/>
      <c r="U563" s="485"/>
      <c r="V563" s="485"/>
      <c r="W563" s="485"/>
      <c r="X563" s="485"/>
      <c r="Y563" s="485"/>
      <c r="Z563" s="333"/>
      <c r="AA563" s="333"/>
      <c r="AB563" s="333"/>
      <c r="AC563" s="333"/>
      <c r="AD563" s="333"/>
      <c r="AE563" s="486"/>
      <c r="AF563" s="486"/>
      <c r="AG563" s="486"/>
      <c r="AH563" s="333"/>
      <c r="AI563" s="333"/>
      <c r="AJ563" s="333"/>
    </row>
    <row r="564" spans="1:36" x14ac:dyDescent="0.2">
      <c r="A564" s="178">
        <v>2014</v>
      </c>
      <c r="B564" s="38">
        <v>115.044</v>
      </c>
      <c r="C564" s="38">
        <v>70.626999999999995</v>
      </c>
      <c r="D564" s="38">
        <v>10.750999999999999</v>
      </c>
      <c r="E564" s="38"/>
      <c r="F564" s="212">
        <f t="shared" si="55"/>
        <v>0.59131865025314179</v>
      </c>
      <c r="G564" s="212">
        <f t="shared" si="56"/>
        <v>0.36301816966924516</v>
      </c>
      <c r="H564" s="212">
        <f t="shared" si="57"/>
        <v>5.5259438205134792E-2</v>
      </c>
      <c r="I564" s="212"/>
      <c r="J564" s="213"/>
      <c r="K564" s="209"/>
      <c r="L564" s="208">
        <v>2014</v>
      </c>
      <c r="M564" s="195">
        <v>194.55500000000001</v>
      </c>
      <c r="N564" s="195">
        <v>152.256</v>
      </c>
      <c r="O564" s="214"/>
      <c r="P564" s="214"/>
      <c r="Q564" s="484"/>
      <c r="R564" s="485"/>
      <c r="S564" s="485"/>
      <c r="T564" s="485"/>
      <c r="U564" s="485"/>
      <c r="V564" s="485"/>
      <c r="W564" s="485"/>
      <c r="X564" s="485"/>
      <c r="Y564" s="485"/>
      <c r="Z564" s="333"/>
      <c r="AA564" s="333"/>
      <c r="AB564" s="333"/>
      <c r="AC564" s="333"/>
      <c r="AD564" s="333"/>
      <c r="AE564" s="486"/>
      <c r="AF564" s="486"/>
      <c r="AG564" s="486"/>
      <c r="AH564" s="333"/>
      <c r="AI564" s="333"/>
      <c r="AJ564" s="333"/>
    </row>
    <row r="565" spans="1:36" x14ac:dyDescent="0.2">
      <c r="A565" s="178">
        <v>2015</v>
      </c>
      <c r="B565" s="38">
        <v>106.41200000000001</v>
      </c>
      <c r="C565" s="38">
        <v>66.984999999999999</v>
      </c>
      <c r="D565" s="38">
        <v>10.476000000000001</v>
      </c>
      <c r="E565" s="38"/>
      <c r="F565" s="212">
        <f t="shared" si="55"/>
        <v>0.58393055083025125</v>
      </c>
      <c r="G565" s="212">
        <f t="shared" si="56"/>
        <v>0.36757685174007043</v>
      </c>
      <c r="H565" s="212">
        <f t="shared" si="57"/>
        <v>5.7486528309755591E-2</v>
      </c>
      <c r="I565" s="212"/>
      <c r="J565" s="213"/>
      <c r="K565" s="209"/>
      <c r="L565" s="208">
        <v>2015</v>
      </c>
      <c r="M565" s="195">
        <v>182.23400000000001</v>
      </c>
      <c r="N565" s="195">
        <v>144.203</v>
      </c>
      <c r="O565" s="214"/>
      <c r="P565" s="214"/>
      <c r="Q565" s="484"/>
      <c r="R565" s="485"/>
      <c r="S565" s="485"/>
      <c r="T565" s="485"/>
      <c r="U565" s="485"/>
      <c r="V565" s="485"/>
      <c r="W565" s="485"/>
      <c r="X565" s="485"/>
      <c r="Y565" s="485"/>
      <c r="Z565" s="333"/>
      <c r="AA565" s="333"/>
      <c r="AB565" s="333"/>
      <c r="AC565" s="333"/>
      <c r="AD565" s="333"/>
      <c r="AE565" s="486"/>
      <c r="AF565" s="486"/>
      <c r="AG565" s="486"/>
      <c r="AH565" s="333"/>
      <c r="AI565" s="333"/>
      <c r="AJ565" s="333"/>
    </row>
    <row r="566" spans="1:36" x14ac:dyDescent="0.2">
      <c r="A566" s="178">
        <v>2016</v>
      </c>
      <c r="B566" s="38">
        <v>99.466999999999999</v>
      </c>
      <c r="C566" s="38">
        <v>65.873000000000005</v>
      </c>
      <c r="D566" s="38">
        <v>10.35</v>
      </c>
      <c r="E566" s="38"/>
      <c r="F566" s="212">
        <f t="shared" si="55"/>
        <v>0.57119968760229012</v>
      </c>
      <c r="G566" s="212">
        <f t="shared" si="56"/>
        <v>0.3782826165605242</v>
      </c>
      <c r="H566" s="212">
        <f t="shared" si="57"/>
        <v>5.9435961340783404E-2</v>
      </c>
      <c r="I566" s="212"/>
      <c r="J566" s="213"/>
      <c r="K566" s="209"/>
      <c r="L566" s="208">
        <v>2016</v>
      </c>
      <c r="M566" s="195">
        <v>174.137</v>
      </c>
      <c r="N566" s="195">
        <v>136.923</v>
      </c>
      <c r="O566" s="214"/>
      <c r="P566" s="214"/>
      <c r="Q566" s="484"/>
      <c r="R566" s="485"/>
      <c r="S566" s="485"/>
      <c r="T566" s="485"/>
      <c r="U566" s="485"/>
      <c r="V566" s="485"/>
      <c r="W566" s="485"/>
      <c r="X566" s="485"/>
      <c r="Y566" s="485"/>
      <c r="Z566" s="333"/>
      <c r="AA566" s="333"/>
      <c r="AB566" s="333"/>
      <c r="AC566" s="333"/>
      <c r="AD566" s="333"/>
      <c r="AE566" s="486"/>
      <c r="AF566" s="486"/>
      <c r="AG566" s="486"/>
      <c r="AH566" s="333"/>
      <c r="AI566" s="333"/>
      <c r="AJ566" s="333"/>
    </row>
    <row r="567" spans="1:36" x14ac:dyDescent="0.2">
      <c r="A567" s="178">
        <v>2017</v>
      </c>
      <c r="B567" s="38">
        <v>95.266000000000005</v>
      </c>
      <c r="C567" s="38">
        <v>63.713000000000001</v>
      </c>
      <c r="D567" s="38">
        <v>9.9369999999999994</v>
      </c>
      <c r="E567" s="38"/>
      <c r="F567" s="212">
        <f t="shared" si="55"/>
        <v>0.56845698055338423</v>
      </c>
      <c r="G567" s="212">
        <f t="shared" si="56"/>
        <v>0.38017865347550828</v>
      </c>
      <c r="H567" s="212">
        <f t="shared" si="57"/>
        <v>5.9294575354890293E-2</v>
      </c>
      <c r="I567" s="212"/>
      <c r="J567" s="213"/>
      <c r="K567" s="209"/>
      <c r="L567" s="208">
        <v>2017</v>
      </c>
      <c r="M567" s="195">
        <v>167.58699999999999</v>
      </c>
      <c r="N567" s="195">
        <v>131.095</v>
      </c>
      <c r="O567" s="214"/>
      <c r="P567" s="214"/>
      <c r="Q567" s="484"/>
      <c r="R567" s="485"/>
      <c r="S567" s="485"/>
      <c r="T567" s="485"/>
      <c r="U567" s="485"/>
      <c r="V567" s="485"/>
      <c r="W567" s="485"/>
      <c r="X567" s="485"/>
      <c r="Y567" s="485"/>
      <c r="Z567" s="333"/>
      <c r="AA567" s="333"/>
      <c r="AB567" s="333"/>
      <c r="AC567" s="333"/>
      <c r="AD567" s="333"/>
      <c r="AE567" s="486"/>
      <c r="AF567" s="486"/>
      <c r="AG567" s="486"/>
      <c r="AH567" s="333"/>
      <c r="AI567" s="333"/>
      <c r="AJ567" s="333"/>
    </row>
    <row r="568" spans="1:36" x14ac:dyDescent="0.2">
      <c r="A568" s="178">
        <v>2018</v>
      </c>
      <c r="B568" s="38">
        <v>92.488</v>
      </c>
      <c r="C568" s="38">
        <v>61.073</v>
      </c>
      <c r="D568" s="38">
        <v>9.5220000000000002</v>
      </c>
      <c r="E568" s="38"/>
      <c r="F568" s="212">
        <f t="shared" si="55"/>
        <v>0.57131914630756409</v>
      </c>
      <c r="G568" s="212">
        <f t="shared" si="56"/>
        <v>0.37726163634678939</v>
      </c>
      <c r="H568" s="212">
        <f t="shared" si="57"/>
        <v>5.8819532384099829E-2</v>
      </c>
      <c r="I568" s="212"/>
      <c r="J568" s="213"/>
      <c r="K568" s="209"/>
      <c r="L568" s="208">
        <v>2018</v>
      </c>
      <c r="M568" s="195">
        <v>161.88499999999999</v>
      </c>
      <c r="N568" s="195">
        <v>127.795</v>
      </c>
      <c r="O568" s="214"/>
      <c r="P568" s="214"/>
      <c r="Q568" s="484"/>
      <c r="R568" s="485"/>
      <c r="S568" s="485"/>
      <c r="T568" s="485"/>
      <c r="U568" s="485"/>
      <c r="V568" s="485"/>
      <c r="W568" s="485"/>
      <c r="X568" s="485"/>
      <c r="Y568" s="485"/>
      <c r="Z568" s="333"/>
      <c r="AA568" s="333"/>
      <c r="AB568" s="333"/>
      <c r="AC568" s="333"/>
      <c r="AD568" s="333"/>
      <c r="AE568" s="486"/>
      <c r="AF568" s="486"/>
      <c r="AG568" s="486"/>
      <c r="AH568" s="333"/>
      <c r="AI568" s="333"/>
      <c r="AJ568" s="333"/>
    </row>
    <row r="569" spans="1:36" x14ac:dyDescent="0.2">
      <c r="A569" s="178">
        <v>2019</v>
      </c>
      <c r="B569" s="38">
        <v>93.224000000000004</v>
      </c>
      <c r="C569" s="38">
        <v>59.645000000000003</v>
      </c>
      <c r="D569" s="38">
        <v>9.3460000000000001</v>
      </c>
      <c r="E569" s="38"/>
      <c r="F569" s="212">
        <f t="shared" si="55"/>
        <v>0.57893037235760247</v>
      </c>
      <c r="G569" s="212">
        <f t="shared" si="56"/>
        <v>0.3704014208709045</v>
      </c>
      <c r="H569" s="212">
        <f t="shared" si="57"/>
        <v>5.8039595598281049E-2</v>
      </c>
      <c r="I569" s="212"/>
      <c r="J569" s="213"/>
      <c r="K569" s="209"/>
      <c r="L569" s="208">
        <v>2019</v>
      </c>
      <c r="M569" s="195">
        <v>161.02799999999999</v>
      </c>
      <c r="N569" s="195">
        <v>127.616</v>
      </c>
      <c r="O569" s="214"/>
      <c r="P569" s="214"/>
      <c r="Q569" s="484"/>
      <c r="R569" s="485"/>
      <c r="S569" s="485"/>
      <c r="T569" s="485"/>
      <c r="U569" s="485"/>
      <c r="V569" s="485"/>
      <c r="W569" s="485"/>
      <c r="X569" s="485"/>
      <c r="Y569" s="485"/>
      <c r="Z569" s="333"/>
      <c r="AA569" s="333"/>
      <c r="AB569" s="333"/>
      <c r="AC569" s="333"/>
      <c r="AD569" s="333"/>
      <c r="AE569" s="486"/>
      <c r="AF569" s="486"/>
      <c r="AG569" s="486"/>
      <c r="AH569" s="333"/>
      <c r="AI569" s="333"/>
      <c r="AJ569" s="333"/>
    </row>
    <row r="570" spans="1:36" x14ac:dyDescent="0.2">
      <c r="A570" s="178">
        <v>2020</v>
      </c>
      <c r="B570" s="38">
        <v>97.180999999999997</v>
      </c>
      <c r="C570" s="38">
        <v>60.613</v>
      </c>
      <c r="D570" s="38">
        <v>9.5779999999999994</v>
      </c>
      <c r="E570" s="38"/>
      <c r="F570" s="212">
        <f t="shared" si="55"/>
        <v>0.58547003397835984</v>
      </c>
      <c r="G570" s="212">
        <f t="shared" si="56"/>
        <v>0.36516495168325419</v>
      </c>
      <c r="H570" s="212">
        <f t="shared" si="57"/>
        <v>5.7702966479504542E-2</v>
      </c>
      <c r="I570" s="212"/>
      <c r="J570" s="213"/>
      <c r="K570" s="209"/>
      <c r="L570" s="208">
        <v>2020</v>
      </c>
      <c r="M570" s="195">
        <v>165.988</v>
      </c>
      <c r="N570" s="195">
        <v>133.04300000000001</v>
      </c>
      <c r="O570" s="214"/>
      <c r="P570" s="214"/>
      <c r="Q570" s="484"/>
      <c r="R570" s="485"/>
      <c r="S570" s="485"/>
      <c r="T570" s="485"/>
      <c r="U570" s="485"/>
      <c r="V570" s="485"/>
      <c r="W570" s="485"/>
      <c r="X570" s="485"/>
      <c r="Y570" s="485"/>
      <c r="Z570" s="333"/>
      <c r="AA570" s="333"/>
      <c r="AB570" s="333"/>
      <c r="AC570" s="333"/>
      <c r="AD570" s="333"/>
      <c r="AE570" s="486"/>
      <c r="AF570" s="486"/>
      <c r="AG570" s="486"/>
      <c r="AH570" s="333"/>
      <c r="AI570" s="333"/>
      <c r="AJ570" s="333"/>
    </row>
    <row r="571" spans="1:36" x14ac:dyDescent="0.2">
      <c r="A571" s="178">
        <v>2021</v>
      </c>
      <c r="B571" s="38">
        <v>99.391999999999996</v>
      </c>
      <c r="C571" s="38">
        <v>61.692</v>
      </c>
      <c r="D571" s="38">
        <v>9.4589999999999996</v>
      </c>
      <c r="E571" s="38"/>
      <c r="F571" s="212">
        <f t="shared" ref="F571" si="58">B571/$M571</f>
        <v>0.58746830430233998</v>
      </c>
      <c r="G571" s="212">
        <f t="shared" ref="G571" si="59">C571/$M571</f>
        <v>0.3646379449957739</v>
      </c>
      <c r="H571" s="212">
        <f t="shared" ref="H571" si="60">D571/$M571</f>
        <v>5.5908550893390148E-2</v>
      </c>
      <c r="I571" s="212"/>
      <c r="J571" s="213"/>
      <c r="K571" s="209"/>
      <c r="L571" s="208">
        <v>2021</v>
      </c>
      <c r="M571" s="195">
        <v>169.18700000000001</v>
      </c>
      <c r="N571" s="195">
        <v>134.86699999999999</v>
      </c>
      <c r="O571" s="214"/>
      <c r="P571" s="214"/>
      <c r="Q571" s="484"/>
      <c r="R571" s="485"/>
      <c r="S571" s="485"/>
      <c r="T571" s="485"/>
      <c r="U571" s="485"/>
      <c r="V571" s="485"/>
      <c r="W571" s="485"/>
      <c r="X571" s="485"/>
      <c r="Y571" s="485"/>
      <c r="Z571" s="333"/>
      <c r="AA571" s="333"/>
      <c r="AB571" s="333"/>
      <c r="AC571" s="333"/>
      <c r="AD571" s="333"/>
      <c r="AE571" s="486"/>
      <c r="AF571" s="486"/>
      <c r="AG571" s="486"/>
      <c r="AH571" s="333"/>
      <c r="AI571" s="333"/>
      <c r="AJ571" s="333"/>
    </row>
    <row r="572" spans="1:36" x14ac:dyDescent="0.2">
      <c r="Q572" s="484"/>
      <c r="R572" s="485"/>
      <c r="S572" s="485"/>
      <c r="T572" s="485"/>
      <c r="U572" s="485"/>
      <c r="V572" s="485"/>
      <c r="W572" s="485"/>
      <c r="X572" s="485"/>
      <c r="Y572" s="485"/>
      <c r="Z572" s="333"/>
      <c r="AA572" s="333"/>
      <c r="AB572" s="333"/>
      <c r="AC572" s="333"/>
      <c r="AD572" s="333"/>
      <c r="AE572" s="486"/>
      <c r="AF572" s="486"/>
      <c r="AG572" s="486"/>
      <c r="AH572" s="333"/>
      <c r="AI572" s="333"/>
      <c r="AJ572" s="333"/>
    </row>
    <row r="573" spans="1:36" ht="22.5" x14ac:dyDescent="0.2">
      <c r="A573" s="168" t="s">
        <v>245</v>
      </c>
      <c r="C573" s="35"/>
      <c r="D573" s="228" t="s">
        <v>313</v>
      </c>
      <c r="E573" s="35"/>
      <c r="F573" s="209"/>
      <c r="G573" s="209"/>
      <c r="H573" s="209"/>
      <c r="I573" s="209"/>
      <c r="J573" s="209"/>
      <c r="K573" s="209"/>
      <c r="L573" s="209"/>
      <c r="M573" s="687" t="s">
        <v>374</v>
      </c>
      <c r="N573" s="687"/>
      <c r="O573" s="33"/>
      <c r="Q573" s="484"/>
      <c r="R573" s="485"/>
      <c r="S573" s="485"/>
      <c r="T573" s="485"/>
      <c r="U573" s="485"/>
      <c r="V573" s="485"/>
      <c r="W573" s="485"/>
      <c r="X573" s="485"/>
      <c r="Y573" s="485"/>
      <c r="Z573" s="333"/>
      <c r="AA573" s="333"/>
      <c r="AB573" s="333"/>
      <c r="AC573" s="333"/>
      <c r="AD573" s="333"/>
      <c r="AE573" s="486"/>
      <c r="AF573" s="486"/>
      <c r="AG573" s="486"/>
      <c r="AH573" s="333"/>
      <c r="AI573" s="333"/>
      <c r="AJ573" s="333"/>
    </row>
    <row r="574" spans="1:36" ht="22.5" x14ac:dyDescent="0.2">
      <c r="A574" s="36"/>
      <c r="B574" s="176" t="s">
        <v>377</v>
      </c>
      <c r="C574" s="175" t="s">
        <v>378</v>
      </c>
      <c r="D574" s="175" t="s">
        <v>379</v>
      </c>
      <c r="E574" s="35"/>
      <c r="F574" s="211" t="s">
        <v>380</v>
      </c>
      <c r="G574" s="186" t="s">
        <v>381</v>
      </c>
      <c r="H574" s="186" t="s">
        <v>382</v>
      </c>
      <c r="I574" s="209"/>
      <c r="J574" s="209"/>
      <c r="K574" s="209"/>
      <c r="L574" s="209"/>
      <c r="M574" s="210" t="s">
        <v>372</v>
      </c>
      <c r="N574" s="206" t="s">
        <v>373</v>
      </c>
      <c r="O574" s="371"/>
      <c r="P574" s="371"/>
      <c r="Q574" s="483"/>
      <c r="R574" s="483"/>
      <c r="S574" s="483"/>
      <c r="T574" s="483"/>
      <c r="U574" s="483"/>
      <c r="V574" s="483"/>
      <c r="W574" s="483"/>
      <c r="X574" s="483"/>
      <c r="Y574" s="483"/>
      <c r="Z574" s="333"/>
      <c r="AA574" s="333"/>
      <c r="AB574" s="333"/>
      <c r="AC574" s="333"/>
      <c r="AD574" s="333"/>
      <c r="AE574" s="333"/>
      <c r="AF574" s="333"/>
      <c r="AG574" s="333"/>
      <c r="AH574" s="333"/>
      <c r="AI574" s="333"/>
      <c r="AJ574" s="333"/>
    </row>
    <row r="575" spans="1:36" x14ac:dyDescent="0.2">
      <c r="A575" s="178">
        <v>2005</v>
      </c>
      <c r="B575" s="38">
        <v>76.733999999999995</v>
      </c>
      <c r="C575" s="38">
        <v>50.011000000000003</v>
      </c>
      <c r="D575" s="38">
        <v>13.773999999999999</v>
      </c>
      <c r="E575" s="38"/>
      <c r="F575" s="212">
        <f>B575/$N575</f>
        <v>0.55289040039773174</v>
      </c>
      <c r="G575" s="212">
        <f t="shared" ref="G575:G590" si="61">C575/$N575</f>
        <v>0.36034354802683249</v>
      </c>
      <c r="H575" s="212">
        <f t="shared" ref="H575:H590" si="62">D575/$N575</f>
        <v>9.9245606576984863E-2</v>
      </c>
      <c r="I575" s="212"/>
      <c r="J575" s="213"/>
      <c r="K575" s="209"/>
      <c r="L575" s="208">
        <v>2005</v>
      </c>
      <c r="M575" s="195">
        <v>150.67699999999999</v>
      </c>
      <c r="N575" s="195">
        <v>138.78700000000001</v>
      </c>
      <c r="O575" s="214"/>
      <c r="P575" s="214"/>
      <c r="Q575" s="484"/>
      <c r="R575" s="485"/>
      <c r="S575" s="485"/>
      <c r="T575" s="485"/>
      <c r="U575" s="485"/>
      <c r="V575" s="485"/>
      <c r="W575" s="485"/>
      <c r="X575" s="485"/>
      <c r="Y575" s="485"/>
      <c r="Z575" s="333"/>
      <c r="AA575" s="333"/>
      <c r="AB575" s="333"/>
      <c r="AC575" s="333"/>
      <c r="AD575" s="333"/>
      <c r="AE575" s="333"/>
      <c r="AF575" s="333"/>
      <c r="AG575" s="333"/>
      <c r="AH575" s="333"/>
      <c r="AI575" s="333"/>
      <c r="AJ575" s="333"/>
    </row>
    <row r="576" spans="1:36" x14ac:dyDescent="0.2">
      <c r="A576" s="178">
        <v>2006</v>
      </c>
      <c r="B576" s="38">
        <v>88.789000000000001</v>
      </c>
      <c r="C576" s="38">
        <v>47.2</v>
      </c>
      <c r="D576" s="38">
        <v>14.113</v>
      </c>
      <c r="E576" s="38"/>
      <c r="F576" s="212">
        <f t="shared" ref="F576:F590" si="63">B576/$N576</f>
        <v>0.59862730159586308</v>
      </c>
      <c r="G576" s="212">
        <f t="shared" si="61"/>
        <v>0.31822870665650854</v>
      </c>
      <c r="H576" s="212">
        <f t="shared" si="62"/>
        <v>9.515173171701917E-2</v>
      </c>
      <c r="I576" s="212"/>
      <c r="J576" s="213"/>
      <c r="K576" s="209"/>
      <c r="L576" s="208">
        <v>2006</v>
      </c>
      <c r="M576" s="195">
        <v>167.85499999999999</v>
      </c>
      <c r="N576" s="195">
        <v>148.321</v>
      </c>
      <c r="O576" s="214"/>
      <c r="P576" s="214"/>
      <c r="Q576" s="484"/>
      <c r="R576" s="485"/>
      <c r="S576" s="485"/>
      <c r="T576" s="485"/>
      <c r="U576" s="485"/>
      <c r="V576" s="485"/>
      <c r="W576" s="485"/>
      <c r="X576" s="485"/>
      <c r="Y576" s="485"/>
      <c r="Z576" s="333"/>
      <c r="AA576" s="333"/>
      <c r="AB576" s="333"/>
      <c r="AC576" s="333"/>
      <c r="AD576" s="333"/>
      <c r="AE576" s="333"/>
      <c r="AF576" s="333"/>
      <c r="AG576" s="333"/>
      <c r="AH576" s="333"/>
      <c r="AI576" s="333"/>
      <c r="AJ576" s="333"/>
    </row>
    <row r="577" spans="1:36" x14ac:dyDescent="0.2">
      <c r="A577" s="178">
        <v>2007</v>
      </c>
      <c r="B577" s="38">
        <v>98.236000000000004</v>
      </c>
      <c r="C577" s="38">
        <v>47.122999999999998</v>
      </c>
      <c r="D577" s="38">
        <v>14.384</v>
      </c>
      <c r="E577" s="38"/>
      <c r="F577" s="212">
        <f t="shared" si="63"/>
        <v>0.62143611738434579</v>
      </c>
      <c r="G577" s="212">
        <f t="shared" si="61"/>
        <v>0.29809778654976304</v>
      </c>
      <c r="H577" s="212">
        <f t="shared" si="62"/>
        <v>9.0992478444322136E-2</v>
      </c>
      <c r="I577" s="212"/>
      <c r="J577" s="213"/>
      <c r="K577" s="209"/>
      <c r="L577" s="208">
        <v>2007</v>
      </c>
      <c r="M577" s="195">
        <v>185.864</v>
      </c>
      <c r="N577" s="195">
        <v>158.07900000000001</v>
      </c>
      <c r="O577" s="214"/>
      <c r="P577" s="214"/>
      <c r="Q577" s="484"/>
      <c r="R577" s="485"/>
      <c r="S577" s="485"/>
      <c r="T577" s="485"/>
      <c r="U577" s="485"/>
      <c r="V577" s="485"/>
      <c r="W577" s="485"/>
      <c r="X577" s="485"/>
      <c r="Y577" s="485"/>
      <c r="Z577" s="333"/>
      <c r="AA577" s="333"/>
      <c r="AB577" s="333"/>
      <c r="AC577" s="333"/>
      <c r="AD577" s="333"/>
      <c r="AE577" s="333"/>
      <c r="AF577" s="333"/>
      <c r="AG577" s="333"/>
      <c r="AH577" s="333"/>
      <c r="AI577" s="333"/>
      <c r="AJ577" s="333"/>
    </row>
    <row r="578" spans="1:36" x14ac:dyDescent="0.2">
      <c r="A578" s="178">
        <v>2008</v>
      </c>
      <c r="B578" s="38">
        <v>105.084</v>
      </c>
      <c r="C578" s="38">
        <v>47.774000000000001</v>
      </c>
      <c r="D578" s="38">
        <v>14.391</v>
      </c>
      <c r="E578" s="38"/>
      <c r="F578" s="212">
        <f t="shared" si="63"/>
        <v>0.63514436472870794</v>
      </c>
      <c r="G578" s="212">
        <f t="shared" si="61"/>
        <v>0.28875363405037202</v>
      </c>
      <c r="H578" s="212">
        <f t="shared" si="62"/>
        <v>8.6981486742138056E-2</v>
      </c>
      <c r="I578" s="212"/>
      <c r="J578" s="213"/>
      <c r="K578" s="209"/>
      <c r="L578" s="208">
        <v>2008</v>
      </c>
      <c r="M578" s="195">
        <v>202.602</v>
      </c>
      <c r="N578" s="195">
        <v>165.44900000000001</v>
      </c>
      <c r="O578" s="214"/>
      <c r="P578" s="214"/>
      <c r="Q578" s="484"/>
      <c r="R578" s="485"/>
      <c r="S578" s="485"/>
      <c r="T578" s="485"/>
      <c r="U578" s="485"/>
      <c r="V578" s="485"/>
      <c r="W578" s="485"/>
      <c r="X578" s="485"/>
      <c r="Y578" s="485"/>
      <c r="Z578" s="333"/>
      <c r="AA578" s="333"/>
      <c r="AB578" s="333"/>
      <c r="AC578" s="333"/>
      <c r="AD578" s="333"/>
      <c r="AE578" s="333"/>
      <c r="AF578" s="333"/>
      <c r="AG578" s="333"/>
      <c r="AH578" s="333"/>
      <c r="AI578" s="333"/>
      <c r="AJ578" s="333"/>
    </row>
    <row r="579" spans="1:36" x14ac:dyDescent="0.2">
      <c r="A579" s="178">
        <v>2009</v>
      </c>
      <c r="B579" s="38">
        <v>109.271</v>
      </c>
      <c r="C579" s="38">
        <v>50.472999999999999</v>
      </c>
      <c r="D579" s="38">
        <v>14.717000000000001</v>
      </c>
      <c r="E579" s="38"/>
      <c r="F579" s="212">
        <f t="shared" si="63"/>
        <v>0.63304405255718033</v>
      </c>
      <c r="G579" s="212">
        <f t="shared" si="61"/>
        <v>0.29240724862697842</v>
      </c>
      <c r="H579" s="212">
        <f t="shared" si="62"/>
        <v>8.5260584432136827E-2</v>
      </c>
      <c r="I579" s="212"/>
      <c r="J579" s="213"/>
      <c r="K579" s="209"/>
      <c r="L579" s="208">
        <v>2009</v>
      </c>
      <c r="M579" s="195">
        <v>216.37899999999999</v>
      </c>
      <c r="N579" s="195">
        <v>172.61199999999999</v>
      </c>
      <c r="O579" s="214"/>
      <c r="P579" s="214"/>
      <c r="Q579" s="484"/>
      <c r="R579" s="485"/>
      <c r="S579" s="485"/>
      <c r="T579" s="485"/>
      <c r="U579" s="485"/>
      <c r="V579" s="485"/>
      <c r="W579" s="485"/>
      <c r="X579" s="485"/>
      <c r="Y579" s="485"/>
      <c r="Z579" s="333"/>
      <c r="AA579" s="333"/>
      <c r="AB579" s="333"/>
      <c r="AC579" s="333"/>
      <c r="AD579" s="333"/>
      <c r="AE579" s="486"/>
      <c r="AF579" s="486"/>
      <c r="AG579" s="486"/>
      <c r="AH579" s="333"/>
      <c r="AI579" s="333"/>
      <c r="AJ579" s="333"/>
    </row>
    <row r="580" spans="1:36" x14ac:dyDescent="0.2">
      <c r="A580" s="178">
        <v>2010</v>
      </c>
      <c r="B580" s="38">
        <v>110.529</v>
      </c>
      <c r="C580" s="38">
        <v>50.878</v>
      </c>
      <c r="D580" s="38">
        <v>14.805</v>
      </c>
      <c r="E580" s="38"/>
      <c r="F580" s="212">
        <f t="shared" si="63"/>
        <v>0.63356376392901359</v>
      </c>
      <c r="G580" s="212">
        <f t="shared" si="61"/>
        <v>0.29163800614481589</v>
      </c>
      <c r="H580" s="212">
        <f t="shared" si="62"/>
        <v>8.4863805200165093E-2</v>
      </c>
      <c r="I580" s="212"/>
      <c r="J580" s="213"/>
      <c r="K580" s="209"/>
      <c r="L580" s="208">
        <v>2010</v>
      </c>
      <c r="M580" s="195">
        <v>221.52600000000001</v>
      </c>
      <c r="N580" s="195">
        <v>174.45599999999999</v>
      </c>
      <c r="O580" s="214"/>
      <c r="P580" s="214"/>
      <c r="Q580" s="484"/>
      <c r="R580" s="485"/>
      <c r="S580" s="485"/>
      <c r="T580" s="485"/>
      <c r="U580" s="485"/>
      <c r="V580" s="485"/>
      <c r="W580" s="485"/>
      <c r="X580" s="485"/>
      <c r="Y580" s="485"/>
      <c r="Z580" s="333"/>
      <c r="AA580" s="333"/>
      <c r="AB580" s="333"/>
      <c r="AC580" s="333"/>
      <c r="AD580" s="333"/>
      <c r="AE580" s="486"/>
      <c r="AF580" s="486"/>
      <c r="AG580" s="486"/>
      <c r="AH580" s="333"/>
      <c r="AI580" s="333"/>
      <c r="AJ580" s="333"/>
    </row>
    <row r="581" spans="1:36" x14ac:dyDescent="0.2">
      <c r="A581" s="178">
        <v>2011</v>
      </c>
      <c r="B581" s="38">
        <v>109.07</v>
      </c>
      <c r="C581" s="38">
        <v>50.417000000000002</v>
      </c>
      <c r="D581" s="38">
        <v>14.6</v>
      </c>
      <c r="E581" s="38"/>
      <c r="F581" s="212">
        <f t="shared" si="63"/>
        <v>0.63253920386007234</v>
      </c>
      <c r="G581" s="212">
        <f t="shared" si="61"/>
        <v>0.2923877238563608</v>
      </c>
      <c r="H581" s="212">
        <f t="shared" si="62"/>
        <v>8.4671058736197458E-2</v>
      </c>
      <c r="I581" s="212"/>
      <c r="J581" s="213"/>
      <c r="K581" s="209"/>
      <c r="L581" s="208">
        <v>2011</v>
      </c>
      <c r="M581" s="195">
        <v>219.607</v>
      </c>
      <c r="N581" s="195">
        <v>172.43199999999999</v>
      </c>
      <c r="O581" s="214"/>
      <c r="P581" s="214"/>
      <c r="Q581" s="484"/>
      <c r="R581" s="485"/>
      <c r="S581" s="485"/>
      <c r="T581" s="485"/>
      <c r="U581" s="485"/>
      <c r="V581" s="485"/>
      <c r="W581" s="485"/>
      <c r="X581" s="485"/>
      <c r="Y581" s="485"/>
      <c r="Z581" s="333"/>
      <c r="AA581" s="333"/>
      <c r="AB581" s="333"/>
      <c r="AC581" s="333"/>
      <c r="AD581" s="333"/>
      <c r="AE581" s="486"/>
      <c r="AF581" s="486"/>
      <c r="AG581" s="486"/>
      <c r="AH581" s="333"/>
      <c r="AI581" s="333"/>
      <c r="AJ581" s="333"/>
    </row>
    <row r="582" spans="1:36" x14ac:dyDescent="0.2">
      <c r="A582" s="178">
        <v>2012</v>
      </c>
      <c r="B582" s="38">
        <v>104.911</v>
      </c>
      <c r="C582" s="38">
        <v>49.326000000000001</v>
      </c>
      <c r="D582" s="38">
        <v>13.882</v>
      </c>
      <c r="E582" s="38"/>
      <c r="F582" s="212">
        <f t="shared" si="63"/>
        <v>0.62922311987572799</v>
      </c>
      <c r="G582" s="212">
        <f t="shared" si="61"/>
        <v>0.29584180506324559</v>
      </c>
      <c r="H582" s="212">
        <f t="shared" si="62"/>
        <v>8.3259861693386353E-2</v>
      </c>
      <c r="I582" s="212"/>
      <c r="J582" s="213"/>
      <c r="K582" s="209"/>
      <c r="L582" s="208">
        <v>2012</v>
      </c>
      <c r="M582" s="195">
        <v>214.16200000000001</v>
      </c>
      <c r="N582" s="195">
        <v>166.73099999999999</v>
      </c>
      <c r="O582" s="214"/>
      <c r="P582" s="214"/>
      <c r="Q582" s="484"/>
      <c r="R582" s="485"/>
      <c r="S582" s="485"/>
      <c r="T582" s="485"/>
      <c r="U582" s="485"/>
      <c r="V582" s="485"/>
      <c r="W582" s="485"/>
      <c r="X582" s="485"/>
      <c r="Y582" s="485"/>
      <c r="Z582" s="333"/>
      <c r="AA582" s="333"/>
      <c r="AB582" s="333"/>
      <c r="AC582" s="333"/>
      <c r="AD582" s="333"/>
      <c r="AE582" s="486"/>
      <c r="AF582" s="486"/>
      <c r="AG582" s="486"/>
      <c r="AH582" s="333"/>
      <c r="AI582" s="333"/>
      <c r="AJ582" s="333"/>
    </row>
    <row r="583" spans="1:36" x14ac:dyDescent="0.2">
      <c r="A583" s="178">
        <v>2013</v>
      </c>
      <c r="B583" s="38">
        <v>99.957999999999998</v>
      </c>
      <c r="C583" s="38">
        <v>48.753</v>
      </c>
      <c r="D583" s="38">
        <v>13.757999999999999</v>
      </c>
      <c r="E583" s="38"/>
      <c r="F583" s="212">
        <f t="shared" si="63"/>
        <v>0.61988688512390544</v>
      </c>
      <c r="G583" s="212">
        <f t="shared" si="61"/>
        <v>0.30234043608761441</v>
      </c>
      <c r="H583" s="212">
        <f t="shared" si="62"/>
        <v>8.5319872001587568E-2</v>
      </c>
      <c r="I583" s="212"/>
      <c r="J583" s="213"/>
      <c r="K583" s="209"/>
      <c r="L583" s="208">
        <v>2013</v>
      </c>
      <c r="M583" s="195">
        <v>206.52</v>
      </c>
      <c r="N583" s="195">
        <v>161.25200000000001</v>
      </c>
      <c r="O583" s="214"/>
      <c r="P583" s="214"/>
      <c r="Q583" s="484"/>
      <c r="R583" s="485"/>
      <c r="S583" s="485"/>
      <c r="T583" s="485"/>
      <c r="U583" s="485"/>
      <c r="V583" s="485"/>
      <c r="W583" s="485"/>
      <c r="X583" s="485"/>
      <c r="Y583" s="485"/>
      <c r="Z583" s="333"/>
      <c r="AA583" s="333"/>
      <c r="AB583" s="333"/>
      <c r="AC583" s="333"/>
      <c r="AD583" s="333"/>
      <c r="AE583" s="486"/>
      <c r="AF583" s="486"/>
      <c r="AG583" s="486"/>
      <c r="AH583" s="333"/>
      <c r="AI583" s="333"/>
      <c r="AJ583" s="333"/>
    </row>
    <row r="584" spans="1:36" x14ac:dyDescent="0.2">
      <c r="A584" s="178">
        <v>2014</v>
      </c>
      <c r="B584" s="38">
        <v>92.117999999999995</v>
      </c>
      <c r="C584" s="38">
        <v>47.750999999999998</v>
      </c>
      <c r="D584" s="38">
        <v>13.457000000000001</v>
      </c>
      <c r="E584" s="38"/>
      <c r="F584" s="212">
        <f t="shared" si="63"/>
        <v>0.60502049180327866</v>
      </c>
      <c r="G584" s="212">
        <f t="shared" si="61"/>
        <v>0.3136231084489281</v>
      </c>
      <c r="H584" s="212">
        <f t="shared" si="62"/>
        <v>8.8384037410676755E-2</v>
      </c>
      <c r="I584" s="212"/>
      <c r="J584" s="213"/>
      <c r="K584" s="209"/>
      <c r="L584" s="208">
        <v>2014</v>
      </c>
      <c r="M584" s="195">
        <v>194.55500000000001</v>
      </c>
      <c r="N584" s="195">
        <v>152.256</v>
      </c>
      <c r="O584" s="214"/>
      <c r="P584" s="214"/>
      <c r="Q584" s="484"/>
      <c r="R584" s="485"/>
      <c r="S584" s="485"/>
      <c r="T584" s="485"/>
      <c r="U584" s="485"/>
      <c r="V584" s="485"/>
      <c r="W584" s="485"/>
      <c r="X584" s="485"/>
      <c r="Y584" s="485"/>
      <c r="Z584" s="333"/>
      <c r="AA584" s="333"/>
      <c r="AB584" s="333"/>
      <c r="AC584" s="333"/>
      <c r="AD584" s="333"/>
      <c r="AE584" s="486"/>
      <c r="AF584" s="486"/>
      <c r="AG584" s="486"/>
      <c r="AH584" s="333"/>
      <c r="AI584" s="333"/>
      <c r="AJ584" s="333"/>
    </row>
    <row r="585" spans="1:36" x14ac:dyDescent="0.2">
      <c r="A585" s="178">
        <v>2015</v>
      </c>
      <c r="B585" s="38">
        <v>85.872</v>
      </c>
      <c r="C585" s="38">
        <v>45.895000000000003</v>
      </c>
      <c r="D585" s="38">
        <v>13.387</v>
      </c>
      <c r="E585" s="38"/>
      <c r="F585" s="212">
        <f t="shared" si="63"/>
        <v>0.59549385241638519</v>
      </c>
      <c r="G585" s="212">
        <f t="shared" si="61"/>
        <v>0.31826661026469633</v>
      </c>
      <c r="H585" s="212">
        <f t="shared" si="62"/>
        <v>9.2834407051170922E-2</v>
      </c>
      <c r="I585" s="212"/>
      <c r="J585" s="213"/>
      <c r="K585" s="209"/>
      <c r="L585" s="208">
        <v>2015</v>
      </c>
      <c r="M585" s="195">
        <v>182.23400000000001</v>
      </c>
      <c r="N585" s="195">
        <v>144.203</v>
      </c>
      <c r="O585" s="214"/>
      <c r="P585" s="214"/>
      <c r="Q585" s="484"/>
      <c r="R585" s="485"/>
      <c r="S585" s="485"/>
      <c r="T585" s="485"/>
      <c r="U585" s="485"/>
      <c r="V585" s="485"/>
      <c r="W585" s="485"/>
      <c r="X585" s="485"/>
      <c r="Y585" s="485"/>
      <c r="Z585" s="333"/>
      <c r="AA585" s="333"/>
      <c r="AB585" s="333"/>
      <c r="AC585" s="333"/>
      <c r="AD585" s="333"/>
      <c r="AE585" s="486"/>
      <c r="AF585" s="486"/>
      <c r="AG585" s="486"/>
      <c r="AH585" s="333"/>
      <c r="AI585" s="333"/>
      <c r="AJ585" s="333"/>
    </row>
    <row r="586" spans="1:36" x14ac:dyDescent="0.2">
      <c r="A586" s="178">
        <v>2016</v>
      </c>
      <c r="B586" s="38">
        <v>80.290999999999997</v>
      </c>
      <c r="C586" s="38">
        <v>44.688000000000002</v>
      </c>
      <c r="D586" s="38">
        <v>12.833</v>
      </c>
      <c r="E586" s="38"/>
      <c r="F586" s="212">
        <f t="shared" si="63"/>
        <v>0.58639527325577145</v>
      </c>
      <c r="G586" s="212">
        <f t="shared" si="61"/>
        <v>0.32637321706360511</v>
      </c>
      <c r="H586" s="212">
        <f t="shared" si="62"/>
        <v>9.3724209957421326E-2</v>
      </c>
      <c r="I586" s="212"/>
      <c r="J586" s="213"/>
      <c r="K586" s="209"/>
      <c r="L586" s="208">
        <v>2016</v>
      </c>
      <c r="M586" s="195">
        <v>174.137</v>
      </c>
      <c r="N586" s="195">
        <v>136.923</v>
      </c>
      <c r="O586" s="214"/>
      <c r="P586" s="214"/>
      <c r="Q586" s="484"/>
      <c r="R586" s="485"/>
      <c r="S586" s="485"/>
      <c r="T586" s="485"/>
      <c r="U586" s="485"/>
      <c r="V586" s="485"/>
      <c r="W586" s="485"/>
      <c r="X586" s="485"/>
      <c r="Y586" s="485"/>
      <c r="Z586" s="333"/>
      <c r="AA586" s="333"/>
      <c r="AB586" s="333"/>
      <c r="AC586" s="333"/>
      <c r="AD586" s="333"/>
      <c r="AE586" s="486"/>
      <c r="AF586" s="486"/>
      <c r="AG586" s="486"/>
      <c r="AH586" s="333"/>
      <c r="AI586" s="333"/>
      <c r="AJ586" s="333"/>
    </row>
    <row r="587" spans="1:36" x14ac:dyDescent="0.2">
      <c r="A587" s="178">
        <v>2017</v>
      </c>
      <c r="B587" s="38">
        <v>76.858000000000004</v>
      </c>
      <c r="C587" s="38">
        <v>42.832999999999998</v>
      </c>
      <c r="D587" s="38">
        <v>12.199</v>
      </c>
      <c r="E587" s="38"/>
      <c r="F587" s="212">
        <f t="shared" si="63"/>
        <v>0.58627712727411418</v>
      </c>
      <c r="G587" s="212">
        <f t="shared" si="61"/>
        <v>0.32673252221671306</v>
      </c>
      <c r="H587" s="212">
        <f t="shared" si="62"/>
        <v>9.3054655021167859E-2</v>
      </c>
      <c r="I587" s="212"/>
      <c r="J587" s="213"/>
      <c r="K587" s="209"/>
      <c r="L587" s="208">
        <v>2017</v>
      </c>
      <c r="M587" s="195">
        <v>167.58699999999999</v>
      </c>
      <c r="N587" s="195">
        <v>131.095</v>
      </c>
      <c r="O587" s="214"/>
      <c r="P587" s="214"/>
      <c r="Q587" s="484"/>
      <c r="R587" s="485"/>
      <c r="S587" s="485"/>
      <c r="T587" s="485"/>
      <c r="U587" s="485"/>
      <c r="V587" s="485"/>
      <c r="W587" s="485"/>
      <c r="X587" s="485"/>
      <c r="Y587" s="485"/>
      <c r="Z587" s="333"/>
      <c r="AA587" s="333"/>
      <c r="AB587" s="333"/>
      <c r="AC587" s="333"/>
      <c r="AD587" s="333"/>
      <c r="AE587" s="486"/>
      <c r="AF587" s="486"/>
      <c r="AG587" s="486"/>
      <c r="AH587" s="333"/>
      <c r="AI587" s="333"/>
      <c r="AJ587" s="333"/>
    </row>
    <row r="588" spans="1:36" x14ac:dyDescent="0.2">
      <c r="A588" s="178">
        <v>2018</v>
      </c>
      <c r="B588" s="38">
        <v>75.44</v>
      </c>
      <c r="C588" s="38">
        <v>41.274000000000001</v>
      </c>
      <c r="D588" s="38">
        <v>11.824</v>
      </c>
      <c r="E588" s="38"/>
      <c r="F588" s="212">
        <f t="shared" si="63"/>
        <v>0.59032043507179466</v>
      </c>
      <c r="G588" s="212">
        <f t="shared" si="61"/>
        <v>0.32297038225282682</v>
      </c>
      <c r="H588" s="212">
        <f t="shared" si="62"/>
        <v>9.2523181658124343E-2</v>
      </c>
      <c r="I588" s="212"/>
      <c r="J588" s="213"/>
      <c r="K588" s="209"/>
      <c r="L588" s="208">
        <v>2018</v>
      </c>
      <c r="M588" s="195">
        <v>161.88499999999999</v>
      </c>
      <c r="N588" s="195">
        <v>127.795</v>
      </c>
      <c r="O588" s="214"/>
      <c r="P588" s="214"/>
      <c r="Q588" s="484"/>
      <c r="R588" s="485"/>
      <c r="S588" s="485"/>
      <c r="T588" s="485"/>
      <c r="U588" s="485"/>
      <c r="V588" s="485"/>
      <c r="W588" s="485"/>
      <c r="X588" s="485"/>
      <c r="Y588" s="485"/>
      <c r="Z588" s="333"/>
      <c r="AA588" s="333"/>
      <c r="AB588" s="333"/>
      <c r="AC588" s="333"/>
      <c r="AD588" s="333"/>
      <c r="AE588" s="486"/>
      <c r="AF588" s="486"/>
      <c r="AG588" s="486"/>
      <c r="AH588" s="333"/>
      <c r="AI588" s="333"/>
      <c r="AJ588" s="333"/>
    </row>
    <row r="589" spans="1:36" x14ac:dyDescent="0.2">
      <c r="A589" s="178">
        <v>2019</v>
      </c>
      <c r="B589" s="38">
        <v>76.852999999999994</v>
      </c>
      <c r="C589" s="38">
        <v>39.976999999999997</v>
      </c>
      <c r="D589" s="38">
        <v>11.536</v>
      </c>
      <c r="E589" s="38"/>
      <c r="F589" s="212">
        <f t="shared" si="63"/>
        <v>0.60222072467402199</v>
      </c>
      <c r="G589" s="212">
        <f t="shared" si="61"/>
        <v>0.313260092778335</v>
      </c>
      <c r="H589" s="212">
        <f t="shared" si="62"/>
        <v>9.0396188565697089E-2</v>
      </c>
      <c r="I589" s="212"/>
      <c r="J589" s="213"/>
      <c r="K589" s="209"/>
      <c r="L589" s="208">
        <v>2019</v>
      </c>
      <c r="M589" s="195">
        <v>161.02799999999999</v>
      </c>
      <c r="N589" s="195">
        <v>127.616</v>
      </c>
      <c r="O589" s="214"/>
      <c r="P589" s="214"/>
      <c r="Q589" s="484"/>
      <c r="R589" s="485"/>
      <c r="S589" s="485"/>
      <c r="T589" s="485"/>
      <c r="U589" s="485"/>
      <c r="V589" s="485"/>
      <c r="W589" s="485"/>
      <c r="X589" s="485"/>
      <c r="Y589" s="485"/>
      <c r="Z589" s="333"/>
      <c r="AA589" s="333"/>
      <c r="AB589" s="333"/>
      <c r="AC589" s="333"/>
      <c r="AD589" s="333"/>
      <c r="AE589" s="486"/>
      <c r="AF589" s="486"/>
      <c r="AG589" s="486"/>
      <c r="AH589" s="333"/>
      <c r="AI589" s="333"/>
      <c r="AJ589" s="333"/>
    </row>
    <row r="590" spans="1:36" x14ac:dyDescent="0.2">
      <c r="A590" s="178">
        <v>2020</v>
      </c>
      <c r="B590" s="38">
        <v>81.429000000000002</v>
      </c>
      <c r="C590" s="38">
        <v>40.454000000000001</v>
      </c>
      <c r="D590" s="38">
        <v>12.03</v>
      </c>
      <c r="E590" s="38"/>
      <c r="F590" s="212">
        <f t="shared" si="63"/>
        <v>0.61205023939628544</v>
      </c>
      <c r="G590" s="212">
        <f t="shared" si="61"/>
        <v>0.30406710612358412</v>
      </c>
      <c r="H590" s="212">
        <f t="shared" si="62"/>
        <v>9.0421893673473974E-2</v>
      </c>
      <c r="I590" s="212"/>
      <c r="J590" s="213"/>
      <c r="K590" s="209"/>
      <c r="L590" s="208">
        <v>2020</v>
      </c>
      <c r="M590" s="195">
        <v>165.988</v>
      </c>
      <c r="N590" s="195">
        <v>133.04300000000001</v>
      </c>
      <c r="O590" s="214"/>
      <c r="P590" s="214"/>
      <c r="Q590" s="484"/>
      <c r="R590" s="485"/>
      <c r="S590" s="485"/>
      <c r="T590" s="485"/>
      <c r="U590" s="485"/>
      <c r="V590" s="485"/>
      <c r="W590" s="485"/>
      <c r="X590" s="485"/>
      <c r="Y590" s="485"/>
      <c r="Z590" s="333"/>
      <c r="AA590" s="333"/>
      <c r="AB590" s="333"/>
      <c r="AC590" s="333"/>
      <c r="AD590" s="333"/>
      <c r="AE590" s="486"/>
      <c r="AF590" s="486"/>
      <c r="AG590" s="486"/>
      <c r="AH590" s="333"/>
      <c r="AI590" s="333"/>
      <c r="AJ590" s="333"/>
    </row>
    <row r="591" spans="1:36" x14ac:dyDescent="0.2">
      <c r="A591" s="178">
        <v>2021</v>
      </c>
      <c r="B591" s="38">
        <v>83.061999999999998</v>
      </c>
      <c r="C591" s="38">
        <v>40.71</v>
      </c>
      <c r="D591" s="38">
        <v>11.916</v>
      </c>
      <c r="E591" s="38"/>
      <c r="F591" s="212">
        <f t="shared" ref="F591" si="64">B591/$N591</f>
        <v>0.61588083074436295</v>
      </c>
      <c r="G591" s="212">
        <f t="shared" ref="G591" si="65">C591/$N591</f>
        <v>0.30185293659679541</v>
      </c>
      <c r="H591" s="212">
        <f t="shared" ref="H591" si="66">D591/$N591</f>
        <v>8.8353711434227808E-2</v>
      </c>
      <c r="I591" s="212"/>
      <c r="J591" s="213"/>
      <c r="K591" s="209"/>
      <c r="L591" s="208">
        <v>2021</v>
      </c>
      <c r="M591" s="195">
        <v>169.18700000000001</v>
      </c>
      <c r="N591" s="195">
        <v>134.86699999999999</v>
      </c>
      <c r="O591" s="214"/>
      <c r="P591" s="214"/>
      <c r="Q591" s="484"/>
      <c r="R591" s="485"/>
      <c r="S591" s="485"/>
      <c r="T591" s="485"/>
      <c r="U591" s="485"/>
      <c r="V591" s="485"/>
      <c r="W591" s="485"/>
      <c r="X591" s="485"/>
      <c r="Y591" s="485"/>
      <c r="Z591" s="333"/>
      <c r="AA591" s="333"/>
      <c r="AB591" s="333"/>
      <c r="AC591" s="333"/>
      <c r="AD591" s="333"/>
      <c r="AE591" s="486"/>
      <c r="AF591" s="486"/>
      <c r="AG591" s="486"/>
      <c r="AH591" s="333"/>
      <c r="AI591" s="333"/>
      <c r="AJ591" s="333"/>
    </row>
    <row r="592" spans="1:36" x14ac:dyDescent="0.2">
      <c r="A592" s="37"/>
      <c r="B592" s="38"/>
      <c r="C592" s="38"/>
      <c r="D592" s="38"/>
      <c r="E592" s="38"/>
      <c r="F592" s="212"/>
      <c r="G592" s="212"/>
      <c r="H592" s="212"/>
      <c r="I592" s="212"/>
      <c r="J592" s="213"/>
      <c r="K592" s="209"/>
      <c r="L592" s="208"/>
      <c r="M592" s="195"/>
      <c r="N592" s="195"/>
      <c r="O592" s="214"/>
      <c r="P592" s="214"/>
      <c r="Q592" s="484"/>
      <c r="R592" s="485"/>
      <c r="S592" s="485"/>
      <c r="T592" s="485"/>
      <c r="U592" s="485"/>
      <c r="V592" s="485"/>
      <c r="W592" s="485"/>
      <c r="X592" s="485"/>
      <c r="Y592" s="485"/>
      <c r="Z592" s="333"/>
      <c r="AA592" s="333"/>
      <c r="AB592" s="333"/>
      <c r="AC592" s="333"/>
      <c r="AD592" s="333"/>
      <c r="AE592" s="486"/>
      <c r="AF592" s="486"/>
      <c r="AG592" s="486"/>
      <c r="AH592" s="333"/>
      <c r="AI592" s="333"/>
      <c r="AJ592" s="333"/>
    </row>
    <row r="593" spans="1:36" x14ac:dyDescent="0.2">
      <c r="A593" s="172"/>
      <c r="B593" s="172"/>
      <c r="C593" s="172"/>
      <c r="D593" s="172"/>
      <c r="E593" s="172"/>
      <c r="F593" s="172"/>
      <c r="G593" s="172"/>
      <c r="H593" s="172"/>
      <c r="I593" s="172"/>
      <c r="J593" s="172"/>
      <c r="K593" s="172"/>
      <c r="L593" s="172"/>
      <c r="M593" s="172"/>
      <c r="N593" s="172"/>
      <c r="Q593" s="484"/>
      <c r="R593" s="485"/>
      <c r="S593" s="485"/>
      <c r="T593" s="485"/>
      <c r="U593" s="485"/>
      <c r="V593" s="485"/>
      <c r="W593" s="485"/>
      <c r="X593" s="485"/>
      <c r="Y593" s="485"/>
      <c r="Z593" s="333"/>
      <c r="AA593" s="333"/>
      <c r="AB593" s="333"/>
      <c r="AC593" s="333"/>
      <c r="AD593" s="333"/>
      <c r="AE593" s="486"/>
      <c r="AF593" s="486"/>
      <c r="AG593" s="486"/>
      <c r="AH593" s="333"/>
      <c r="AI593" s="333"/>
      <c r="AJ593" s="333"/>
    </row>
    <row r="594" spans="1:36" x14ac:dyDescent="0.2">
      <c r="A594" s="34" t="s">
        <v>1118</v>
      </c>
      <c r="C594" s="38"/>
      <c r="D594" s="38"/>
      <c r="E594" s="38"/>
      <c r="F594" s="38"/>
      <c r="G594" s="161"/>
      <c r="H594" s="39"/>
      <c r="I594" s="39"/>
      <c r="J594" s="39"/>
      <c r="L594"/>
      <c r="M594"/>
      <c r="N594"/>
      <c r="Q594" s="484"/>
      <c r="R594" s="485"/>
      <c r="S594" s="485"/>
      <c r="T594" s="485"/>
      <c r="U594" s="485"/>
      <c r="V594" s="485"/>
      <c r="W594" s="485"/>
      <c r="X594" s="485"/>
      <c r="Y594" s="485"/>
      <c r="Z594" s="333"/>
      <c r="AA594" s="333"/>
      <c r="AB594" s="333"/>
      <c r="AC594" s="333"/>
      <c r="AD594" s="333"/>
      <c r="AE594" s="486"/>
      <c r="AF594" s="486"/>
      <c r="AG594" s="486"/>
      <c r="AH594" s="333"/>
      <c r="AI594" s="333"/>
      <c r="AJ594" s="333"/>
    </row>
    <row r="595" spans="1:36" x14ac:dyDescent="0.2">
      <c r="A595" s="201" t="s">
        <v>1007</v>
      </c>
      <c r="C595" s="38"/>
      <c r="D595" s="38"/>
      <c r="E595" s="38"/>
      <c r="F595" s="38"/>
      <c r="G595" s="39"/>
      <c r="H595" s="39"/>
      <c r="I595" s="39"/>
      <c r="J595" s="39"/>
      <c r="L595"/>
      <c r="M595"/>
      <c r="N595"/>
      <c r="Q595" s="484"/>
      <c r="R595" s="485"/>
      <c r="S595" s="485"/>
      <c r="T595" s="485"/>
      <c r="U595" s="485"/>
      <c r="V595" s="485"/>
      <c r="W595" s="485"/>
      <c r="X595" s="485"/>
      <c r="Y595" s="485"/>
      <c r="Z595" s="333"/>
      <c r="AA595" s="333"/>
      <c r="AB595" s="333"/>
      <c r="AC595" s="333"/>
      <c r="AD595" s="333"/>
      <c r="AE595" s="486"/>
      <c r="AF595" s="486"/>
      <c r="AG595" s="486"/>
      <c r="AH595" s="333"/>
      <c r="AI595" s="333"/>
      <c r="AJ595" s="333"/>
    </row>
    <row r="596" spans="1:36" x14ac:dyDescent="0.2">
      <c r="A596" s="32"/>
      <c r="B596" s="169"/>
      <c r="C596" s="38"/>
      <c r="D596" s="90"/>
      <c r="E596" s="38"/>
      <c r="F596" s="38"/>
      <c r="G596" s="39"/>
      <c r="H596" s="39"/>
      <c r="I596" s="39"/>
      <c r="J596" s="39"/>
      <c r="L596"/>
      <c r="M596"/>
      <c r="N596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3"/>
      <c r="AH596" s="333"/>
      <c r="AI596" s="333"/>
      <c r="AJ596" s="333"/>
    </row>
    <row r="597" spans="1:36" ht="22.5" x14ac:dyDescent="0.2">
      <c r="A597" s="37"/>
      <c r="B597" s="100" t="s">
        <v>394</v>
      </c>
      <c r="C597" s="100" t="s">
        <v>393</v>
      </c>
      <c r="D597" s="101" t="s">
        <v>392</v>
      </c>
      <c r="F597" s="221" t="s">
        <v>395</v>
      </c>
      <c r="G597" s="39"/>
      <c r="H597" s="53"/>
      <c r="I597" s="2"/>
      <c r="J597" s="2"/>
      <c r="L597"/>
      <c r="M597"/>
      <c r="N597"/>
      <c r="S597" s="333"/>
      <c r="T597" s="333"/>
      <c r="U597" s="333"/>
      <c r="V597" s="333"/>
      <c r="W597" s="333"/>
      <c r="X597" s="333"/>
    </row>
    <row r="598" spans="1:36" s="216" customFormat="1" ht="22.5" customHeight="1" x14ac:dyDescent="0.2">
      <c r="A598" s="150" t="s">
        <v>997</v>
      </c>
      <c r="B598" s="219">
        <v>7.0670000000000002</v>
      </c>
      <c r="C598" s="219">
        <v>4.3010000000000002</v>
      </c>
      <c r="D598" s="220">
        <f>B598/(B598+C598)</f>
        <v>0.62165728360309636</v>
      </c>
      <c r="E598" s="156"/>
      <c r="F598" s="222">
        <v>11.644</v>
      </c>
      <c r="G598" s="215"/>
      <c r="H598" s="150"/>
      <c r="I598" s="2"/>
      <c r="J598" s="2"/>
      <c r="K598" s="156"/>
      <c r="S598" s="334"/>
      <c r="T598" s="334"/>
      <c r="U598" s="334"/>
      <c r="V598" s="334"/>
      <c r="W598" s="334"/>
      <c r="X598" s="334"/>
    </row>
    <row r="599" spans="1:36" s="216" customFormat="1" ht="22.5" customHeight="1" x14ac:dyDescent="0.2">
      <c r="A599" s="150" t="s">
        <v>998</v>
      </c>
      <c r="B599" s="219">
        <v>7.1319999999999997</v>
      </c>
      <c r="C599" s="219">
        <v>9.4390000000000001</v>
      </c>
      <c r="D599" s="220">
        <f t="shared" ref="D599:D606" si="67">B599/(B599+C599)</f>
        <v>0.43039044113209829</v>
      </c>
      <c r="E599" s="156"/>
      <c r="F599" s="222">
        <v>16.416</v>
      </c>
      <c r="G599" s="215"/>
      <c r="H599" s="150"/>
      <c r="I599" s="2"/>
      <c r="J599" s="2"/>
      <c r="K599" s="156"/>
      <c r="S599" s="334"/>
      <c r="T599" s="334"/>
      <c r="U599" s="334"/>
      <c r="V599" s="334"/>
      <c r="W599" s="334"/>
      <c r="X599" s="334"/>
    </row>
    <row r="600" spans="1:36" s="216" customFormat="1" ht="22.5" customHeight="1" x14ac:dyDescent="0.2">
      <c r="A600" s="150" t="s">
        <v>999</v>
      </c>
      <c r="B600" s="219">
        <v>3.887</v>
      </c>
      <c r="C600" s="219">
        <v>18.555</v>
      </c>
      <c r="D600" s="220">
        <f t="shared" si="67"/>
        <v>0.17320203190446484</v>
      </c>
      <c r="E600" s="156"/>
      <c r="F600" s="222">
        <v>21.66</v>
      </c>
      <c r="G600" s="215"/>
      <c r="H600" s="150"/>
      <c r="I600" s="2"/>
      <c r="J600" s="2"/>
      <c r="K600" s="156"/>
      <c r="S600" s="334"/>
      <c r="T600" s="334"/>
      <c r="U600" s="334"/>
      <c r="V600" s="334"/>
      <c r="W600" s="334"/>
      <c r="X600" s="334"/>
    </row>
    <row r="601" spans="1:36" s="216" customFormat="1" ht="22.5" customHeight="1" x14ac:dyDescent="0.2">
      <c r="A601" s="150" t="s">
        <v>1000</v>
      </c>
      <c r="B601" s="219">
        <v>13.195</v>
      </c>
      <c r="C601" s="219">
        <v>9.8059999999999992</v>
      </c>
      <c r="D601" s="220">
        <f t="shared" si="67"/>
        <v>0.57367070996913183</v>
      </c>
      <c r="E601" s="156"/>
      <c r="F601" s="222">
        <v>21.753</v>
      </c>
      <c r="G601" s="215"/>
      <c r="H601" s="150"/>
      <c r="I601" s="2"/>
      <c r="J601" s="2"/>
      <c r="K601" s="156"/>
      <c r="S601" s="334"/>
      <c r="T601" s="334"/>
      <c r="U601" s="334"/>
      <c r="V601" s="334"/>
      <c r="W601" s="334"/>
      <c r="X601" s="334"/>
    </row>
    <row r="602" spans="1:36" s="216" customFormat="1" ht="22.5" customHeight="1" x14ac:dyDescent="0.2">
      <c r="A602" s="150" t="s">
        <v>1001</v>
      </c>
      <c r="B602" s="219">
        <v>17.606000000000002</v>
      </c>
      <c r="C602" s="219">
        <v>10.792999999999999</v>
      </c>
      <c r="D602" s="220">
        <f t="shared" si="67"/>
        <v>0.61995140673967397</v>
      </c>
      <c r="E602" s="156"/>
      <c r="F602" s="222">
        <v>28.623000000000001</v>
      </c>
      <c r="G602" s="215"/>
      <c r="H602" s="150"/>
      <c r="I602" s="2"/>
      <c r="J602" s="2"/>
      <c r="K602" s="156"/>
      <c r="S602" s="334"/>
      <c r="T602" s="334"/>
      <c r="U602" s="334"/>
      <c r="V602" s="334"/>
      <c r="W602" s="334"/>
      <c r="X602" s="334"/>
    </row>
    <row r="603" spans="1:36" s="216" customFormat="1" ht="22.5" customHeight="1" x14ac:dyDescent="0.2">
      <c r="A603" s="150" t="s">
        <v>1002</v>
      </c>
      <c r="B603" s="219">
        <v>19.439</v>
      </c>
      <c r="C603" s="219">
        <v>10.004</v>
      </c>
      <c r="D603" s="220">
        <f t="shared" si="67"/>
        <v>0.6602248412186259</v>
      </c>
      <c r="E603" s="156"/>
      <c r="F603" s="222">
        <v>29.417000000000002</v>
      </c>
      <c r="G603" s="215"/>
      <c r="H603" s="150"/>
      <c r="I603" s="2"/>
      <c r="J603" s="2"/>
      <c r="K603" s="156"/>
      <c r="S603" s="334"/>
      <c r="T603" s="334"/>
      <c r="U603" s="334"/>
      <c r="V603" s="334"/>
      <c r="W603" s="334"/>
      <c r="X603" s="334"/>
    </row>
    <row r="604" spans="1:36" s="216" customFormat="1" ht="22.5" customHeight="1" x14ac:dyDescent="0.2">
      <c r="A604" s="150" t="s">
        <v>1003</v>
      </c>
      <c r="B604" s="219">
        <v>28.324999999999999</v>
      </c>
      <c r="C604" s="219">
        <v>8.08</v>
      </c>
      <c r="D604" s="220">
        <f t="shared" si="67"/>
        <v>0.77805246532069772</v>
      </c>
      <c r="E604" s="156"/>
      <c r="F604" s="222">
        <v>34.720999999999997</v>
      </c>
      <c r="G604" s="215"/>
      <c r="H604" s="150"/>
      <c r="I604" s="2"/>
      <c r="J604" s="2"/>
      <c r="K604" s="156"/>
      <c r="S604" s="334"/>
      <c r="T604" s="334"/>
      <c r="U604" s="334"/>
      <c r="V604" s="334"/>
      <c r="W604" s="334"/>
      <c r="X604" s="334"/>
    </row>
    <row r="605" spans="1:36" s="216" customFormat="1" ht="22.5" customHeight="1" x14ac:dyDescent="0.2">
      <c r="A605" s="150" t="s">
        <v>1004</v>
      </c>
      <c r="B605" s="219">
        <v>11.052</v>
      </c>
      <c r="C605" s="219">
        <v>27.491</v>
      </c>
      <c r="D605" s="220">
        <f t="shared" si="67"/>
        <v>0.28674467477881843</v>
      </c>
      <c r="E605" s="156"/>
      <c r="F605" s="222">
        <v>37.688000000000002</v>
      </c>
      <c r="H605" s="150"/>
      <c r="I605" s="2"/>
      <c r="J605" s="2"/>
      <c r="K605" s="156"/>
      <c r="S605" s="334"/>
      <c r="T605" s="334"/>
      <c r="U605" s="334"/>
      <c r="V605" s="334"/>
      <c r="W605" s="334"/>
      <c r="X605" s="334"/>
    </row>
    <row r="606" spans="1:36" s="216" customFormat="1" ht="22.5" customHeight="1" x14ac:dyDescent="0.2">
      <c r="A606" s="150" t="s">
        <v>1005</v>
      </c>
      <c r="B606" s="219">
        <v>28.922000000000001</v>
      </c>
      <c r="C606" s="219">
        <v>10.471</v>
      </c>
      <c r="D606" s="220">
        <f t="shared" si="67"/>
        <v>0.73419135379382128</v>
      </c>
      <c r="E606" s="156"/>
      <c r="F606" s="222">
        <v>40.642000000000003</v>
      </c>
      <c r="H606" s="150"/>
      <c r="I606" s="2"/>
      <c r="J606" s="2"/>
      <c r="K606" s="156"/>
      <c r="S606" s="334"/>
      <c r="T606" s="334"/>
      <c r="U606" s="334"/>
      <c r="V606" s="334"/>
      <c r="W606" s="334"/>
      <c r="X606" s="334"/>
    </row>
    <row r="607" spans="1:36" s="216" customFormat="1" ht="22.5" customHeight="1" x14ac:dyDescent="0.2">
      <c r="A607" s="150" t="s">
        <v>1006</v>
      </c>
      <c r="B607" s="219">
        <v>35.15</v>
      </c>
      <c r="C607" s="219">
        <v>27.545000000000002</v>
      </c>
      <c r="D607" s="220">
        <f>B607/(B607+C607)</f>
        <v>0.56065076959885152</v>
      </c>
      <c r="E607" s="156"/>
      <c r="F607" s="222">
        <v>60.749000000000002</v>
      </c>
      <c r="G607" s="215"/>
      <c r="H607" s="150"/>
      <c r="I607" s="2"/>
      <c r="J607" s="2"/>
      <c r="K607" s="156"/>
      <c r="S607" s="334"/>
      <c r="T607" s="334"/>
      <c r="U607" s="334"/>
      <c r="V607" s="334"/>
      <c r="W607" s="334"/>
      <c r="X607" s="334"/>
    </row>
    <row r="608" spans="1:36" x14ac:dyDescent="0.2">
      <c r="A608" s="37"/>
      <c r="B608" s="39"/>
      <c r="C608" s="39"/>
      <c r="D608" s="39"/>
      <c r="E608" s="39"/>
      <c r="F608" s="39"/>
      <c r="G608" s="39"/>
      <c r="H608" s="39"/>
      <c r="I608" s="39"/>
      <c r="J608" s="39"/>
      <c r="K608" s="156"/>
      <c r="L608"/>
      <c r="M608"/>
      <c r="N608"/>
      <c r="S608" s="333"/>
      <c r="T608" s="333"/>
      <c r="U608" s="333"/>
      <c r="V608" s="333"/>
      <c r="W608" s="333"/>
      <c r="X608" s="333"/>
    </row>
    <row r="609" spans="1:24" x14ac:dyDescent="0.2">
      <c r="A609" s="172"/>
      <c r="B609" s="172"/>
      <c r="C609" s="172"/>
      <c r="D609" s="172"/>
      <c r="E609" s="172"/>
      <c r="F609" s="172"/>
      <c r="G609" s="172"/>
      <c r="H609" s="172"/>
      <c r="I609" s="172"/>
      <c r="J609" s="172"/>
      <c r="K609" s="172"/>
      <c r="L609" s="172"/>
      <c r="M609" s="172"/>
      <c r="N609" s="172"/>
      <c r="S609" s="333"/>
      <c r="T609" s="333"/>
      <c r="U609" s="333"/>
      <c r="V609" s="333"/>
      <c r="W609" s="333"/>
      <c r="X609" s="333"/>
    </row>
    <row r="610" spans="1:24" x14ac:dyDescent="0.2">
      <c r="A610" s="34" t="s">
        <v>1117</v>
      </c>
      <c r="C610" s="38"/>
      <c r="D610" s="38"/>
      <c r="E610" s="38"/>
      <c r="F610" s="38"/>
      <c r="G610" s="161"/>
      <c r="H610" s="39"/>
      <c r="I610" s="39"/>
      <c r="J610" s="39"/>
      <c r="L610"/>
      <c r="M610"/>
      <c r="N610"/>
      <c r="S610" s="333"/>
      <c r="T610" s="333"/>
      <c r="U610" s="333"/>
      <c r="V610" s="333"/>
      <c r="W610" s="333"/>
      <c r="X610" s="333"/>
    </row>
    <row r="611" spans="1:24" x14ac:dyDescent="0.2">
      <c r="A611" s="201" t="s">
        <v>1009</v>
      </c>
      <c r="C611" s="38"/>
      <c r="D611" s="38"/>
      <c r="E611" s="38"/>
      <c r="F611" s="38"/>
      <c r="G611" s="39"/>
      <c r="H611" s="150"/>
      <c r="I611"/>
      <c r="J611"/>
      <c r="K611" s="85"/>
      <c r="L611"/>
      <c r="M611"/>
      <c r="N611"/>
      <c r="S611" s="333"/>
      <c r="T611" s="333"/>
      <c r="U611" s="333"/>
      <c r="V611" s="333"/>
      <c r="W611" s="333"/>
      <c r="X611" s="333"/>
    </row>
    <row r="612" spans="1:24" x14ac:dyDescent="0.2">
      <c r="A612" s="32"/>
      <c r="B612" s="169"/>
      <c r="C612" s="38"/>
      <c r="D612" s="38"/>
      <c r="E612" s="38"/>
      <c r="F612" s="38"/>
      <c r="G612" s="39"/>
      <c r="H612" s="150"/>
      <c r="I612"/>
      <c r="J612"/>
      <c r="K612" s="85"/>
      <c r="L612"/>
      <c r="M612"/>
      <c r="N612"/>
      <c r="S612" s="333"/>
      <c r="T612" s="333"/>
      <c r="U612" s="333"/>
      <c r="V612" s="333"/>
      <c r="W612" s="333"/>
      <c r="X612" s="333"/>
    </row>
    <row r="613" spans="1:24" ht="22.5" x14ac:dyDescent="0.2">
      <c r="A613" s="39"/>
      <c r="B613" s="100" t="s">
        <v>394</v>
      </c>
      <c r="C613" s="100" t="s">
        <v>393</v>
      </c>
      <c r="D613" s="101" t="s">
        <v>392</v>
      </c>
      <c r="F613" s="221" t="s">
        <v>395</v>
      </c>
      <c r="G613" s="39"/>
      <c r="H613" s="150"/>
      <c r="I613" s="310"/>
      <c r="J613"/>
      <c r="K613" s="85"/>
      <c r="L613"/>
      <c r="M613"/>
      <c r="N613"/>
      <c r="S613" s="333"/>
      <c r="T613" s="333"/>
      <c r="U613" s="333"/>
      <c r="V613" s="333"/>
      <c r="W613" s="333"/>
      <c r="X613" s="333"/>
    </row>
    <row r="614" spans="1:24" ht="22.5" x14ac:dyDescent="0.2">
      <c r="A614" s="150" t="s">
        <v>383</v>
      </c>
      <c r="B614" s="219">
        <v>1.39</v>
      </c>
      <c r="C614" s="219">
        <v>0.81100000000000005</v>
      </c>
      <c r="D614" s="39">
        <v>0.631531122217174</v>
      </c>
      <c r="F614" s="223">
        <v>2.395</v>
      </c>
      <c r="G614" s="99"/>
      <c r="H614" s="150"/>
      <c r="I614" s="310"/>
      <c r="J614"/>
      <c r="K614" s="85"/>
      <c r="L614"/>
      <c r="M614"/>
      <c r="N614"/>
      <c r="S614" s="333"/>
      <c r="T614" s="333"/>
      <c r="U614" s="333"/>
      <c r="V614" s="333"/>
      <c r="W614" s="333"/>
      <c r="X614" s="333"/>
    </row>
    <row r="615" spans="1:24" ht="22.5" x14ac:dyDescent="0.2">
      <c r="A615" s="150" t="s">
        <v>384</v>
      </c>
      <c r="B615" s="219">
        <v>1.6459999999999999</v>
      </c>
      <c r="C615" s="219">
        <v>1.7969999999999999</v>
      </c>
      <c r="D615" s="39">
        <v>0.47807144931745571</v>
      </c>
      <c r="F615" s="223">
        <v>3.4849999999999999</v>
      </c>
      <c r="G615" s="99"/>
      <c r="H615" s="150"/>
      <c r="I615" s="310"/>
      <c r="J615"/>
      <c r="K615" s="85"/>
      <c r="L615"/>
      <c r="M615"/>
      <c r="N615"/>
      <c r="S615" s="333"/>
      <c r="T615" s="333"/>
      <c r="U615" s="333"/>
      <c r="V615" s="333"/>
      <c r="W615" s="333"/>
      <c r="X615" s="333"/>
    </row>
    <row r="616" spans="1:24" ht="22.5" x14ac:dyDescent="0.2">
      <c r="A616" s="150" t="s">
        <v>385</v>
      </c>
      <c r="B616" s="219">
        <v>2.274</v>
      </c>
      <c r="C616" s="219">
        <v>1.462</v>
      </c>
      <c r="D616" s="39">
        <v>0.60867237687366171</v>
      </c>
      <c r="F616" s="223">
        <v>3.6680000000000001</v>
      </c>
      <c r="G616" s="99"/>
      <c r="H616" s="150"/>
      <c r="I616" s="310"/>
      <c r="J616"/>
      <c r="K616" s="85"/>
      <c r="L616"/>
      <c r="M616"/>
      <c r="N616"/>
      <c r="S616" s="333"/>
      <c r="T616" s="333"/>
      <c r="U616" s="333"/>
      <c r="V616" s="333"/>
      <c r="W616" s="333"/>
      <c r="X616" s="333"/>
    </row>
    <row r="617" spans="1:24" ht="22.5" x14ac:dyDescent="0.2">
      <c r="A617" s="150" t="s">
        <v>996</v>
      </c>
      <c r="B617" s="219">
        <v>0.71</v>
      </c>
      <c r="C617" s="219">
        <v>3.0910000000000002</v>
      </c>
      <c r="D617" s="39">
        <v>0.18679294922388842</v>
      </c>
      <c r="F617" s="223">
        <v>3.7349999999999999</v>
      </c>
      <c r="G617" s="99"/>
      <c r="H617" s="150"/>
      <c r="I617"/>
      <c r="J617"/>
      <c r="K617" s="85"/>
      <c r="L617"/>
      <c r="M617"/>
      <c r="N617"/>
      <c r="S617" s="333"/>
      <c r="T617" s="333"/>
      <c r="U617" s="333"/>
      <c r="V617" s="333"/>
      <c r="W617" s="333"/>
      <c r="X617" s="333"/>
    </row>
    <row r="618" spans="1:24" ht="22.5" x14ac:dyDescent="0.2">
      <c r="A618" s="150" t="s">
        <v>387</v>
      </c>
      <c r="B618" s="219">
        <v>3.7690000000000001</v>
      </c>
      <c r="C618" s="219">
        <v>1.587</v>
      </c>
      <c r="D618" s="39">
        <v>0.70369678864824503</v>
      </c>
      <c r="F618" s="223">
        <v>5.4619999999999997</v>
      </c>
      <c r="G618" s="99"/>
      <c r="H618" s="150"/>
      <c r="I618"/>
      <c r="J618"/>
      <c r="K618" s="85"/>
      <c r="L618"/>
      <c r="M618"/>
      <c r="N618"/>
      <c r="S618" s="333"/>
      <c r="T618" s="333"/>
      <c r="U618" s="333"/>
      <c r="V618" s="333"/>
      <c r="W618" s="333"/>
      <c r="X618" s="333"/>
    </row>
    <row r="619" spans="1:24" ht="22.5" x14ac:dyDescent="0.2">
      <c r="A619" s="150" t="s">
        <v>389</v>
      </c>
      <c r="B619" s="219">
        <v>5.1840000000000002</v>
      </c>
      <c r="C619" s="219">
        <v>1.516</v>
      </c>
      <c r="D619" s="39">
        <v>0.77373134328358206</v>
      </c>
      <c r="F619" s="223">
        <v>6.6870000000000003</v>
      </c>
      <c r="G619" s="99"/>
      <c r="H619" s="150"/>
      <c r="I619"/>
      <c r="J619"/>
      <c r="K619" s="85"/>
      <c r="L619"/>
      <c r="M619"/>
      <c r="N619"/>
      <c r="S619" s="333"/>
      <c r="T619" s="333"/>
      <c r="U619" s="333"/>
      <c r="V619" s="333"/>
      <c r="W619" s="333"/>
      <c r="X619" s="333"/>
    </row>
    <row r="620" spans="1:24" ht="22.5" x14ac:dyDescent="0.2">
      <c r="A620" s="150" t="s">
        <v>386</v>
      </c>
      <c r="B620" s="219">
        <v>4.4809999999999999</v>
      </c>
      <c r="C620" s="219">
        <v>2.4249999999999998</v>
      </c>
      <c r="D620" s="39">
        <v>0.64885606718795252</v>
      </c>
      <c r="F620" s="223">
        <v>7.101</v>
      </c>
      <c r="G620" s="99"/>
      <c r="H620" s="150"/>
      <c r="I620"/>
      <c r="J620"/>
      <c r="K620" s="85"/>
      <c r="L620"/>
      <c r="M620"/>
      <c r="N620"/>
      <c r="S620" s="333"/>
      <c r="T620" s="333"/>
      <c r="U620" s="333"/>
      <c r="V620" s="333"/>
      <c r="W620" s="333"/>
      <c r="X620" s="333"/>
    </row>
    <row r="621" spans="1:24" ht="22.5" x14ac:dyDescent="0.2">
      <c r="A621" s="150" t="s">
        <v>388</v>
      </c>
      <c r="B621" s="219">
        <v>5.8730000000000002</v>
      </c>
      <c r="C621" s="219">
        <v>1.181</v>
      </c>
      <c r="D621" s="39">
        <v>0.83257726112843777</v>
      </c>
      <c r="F621" s="223">
        <v>7.266</v>
      </c>
      <c r="G621" s="99"/>
      <c r="H621" s="89"/>
      <c r="I621" s="335"/>
      <c r="J621"/>
      <c r="K621"/>
      <c r="L621"/>
      <c r="M621"/>
      <c r="N621"/>
      <c r="S621" s="333"/>
      <c r="T621" s="333"/>
      <c r="U621" s="333"/>
      <c r="V621" s="333"/>
      <c r="W621" s="333"/>
      <c r="X621" s="333"/>
    </row>
    <row r="622" spans="1:24" ht="22.5" x14ac:dyDescent="0.2">
      <c r="A622" s="150" t="s">
        <v>390</v>
      </c>
      <c r="B622" s="219">
        <v>3.2189999999999999</v>
      </c>
      <c r="C622" s="219">
        <v>6.1319999999999997</v>
      </c>
      <c r="D622" s="39">
        <v>0.34424125761950597</v>
      </c>
      <c r="F622" s="223">
        <v>10.378</v>
      </c>
      <c r="G622" s="99"/>
      <c r="H622" s="113"/>
      <c r="I622" s="336"/>
      <c r="J622"/>
      <c r="K622"/>
      <c r="L622"/>
      <c r="M622"/>
      <c r="N622"/>
      <c r="S622" s="333"/>
      <c r="T622" s="333"/>
      <c r="U622" s="333"/>
      <c r="V622" s="333"/>
      <c r="W622" s="333"/>
      <c r="X622" s="333"/>
    </row>
    <row r="623" spans="1:24" ht="22.5" x14ac:dyDescent="0.2">
      <c r="A623" s="150" t="s">
        <v>391</v>
      </c>
      <c r="B623" s="219">
        <v>7.4420000000000002</v>
      </c>
      <c r="C623" s="219">
        <v>4.6239999999999997</v>
      </c>
      <c r="D623" s="39">
        <v>0.61677440742582468</v>
      </c>
      <c r="F623" s="223">
        <v>12.747999999999999</v>
      </c>
      <c r="G623" s="99"/>
      <c r="H623" s="113"/>
      <c r="I623" s="336"/>
      <c r="J623"/>
      <c r="K623"/>
      <c r="L623"/>
      <c r="M623"/>
      <c r="N623"/>
      <c r="S623" s="333"/>
      <c r="T623" s="333"/>
      <c r="U623" s="333"/>
      <c r="V623" s="333"/>
      <c r="W623" s="333"/>
      <c r="X623" s="333"/>
    </row>
    <row r="624" spans="1:24" s="268" customForma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S624" s="333"/>
      <c r="T624" s="333"/>
      <c r="U624" s="333"/>
      <c r="V624" s="333"/>
      <c r="W624" s="333"/>
      <c r="X624" s="333"/>
    </row>
    <row r="625" spans="1:27" x14ac:dyDescent="0.2">
      <c r="A625" s="172"/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L625" s="172"/>
      <c r="M625" s="172"/>
      <c r="N625" s="172"/>
      <c r="S625" s="333"/>
      <c r="T625" s="333"/>
      <c r="U625" s="333"/>
      <c r="V625" s="333"/>
      <c r="W625" s="333"/>
      <c r="X625" s="333"/>
    </row>
    <row r="626" spans="1:27" x14ac:dyDescent="0.2">
      <c r="A626" s="34" t="s">
        <v>1113</v>
      </c>
      <c r="B626" s="442"/>
      <c r="C626" s="442"/>
      <c r="D626" s="442"/>
      <c r="E626" s="442"/>
      <c r="F626" s="442"/>
      <c r="G626" s="34" t="s">
        <v>1222</v>
      </c>
      <c r="H626" s="442"/>
      <c r="I626" s="336"/>
      <c r="J626"/>
      <c r="K626"/>
      <c r="L626"/>
      <c r="M626"/>
      <c r="N626"/>
      <c r="S626" s="333"/>
      <c r="T626" s="333"/>
      <c r="U626" s="333"/>
      <c r="V626" s="333"/>
      <c r="W626" s="333"/>
      <c r="X626" s="333"/>
    </row>
    <row r="627" spans="1:27" ht="12.75" customHeight="1" x14ac:dyDescent="0.2">
      <c r="A627" s="201" t="s">
        <v>1100</v>
      </c>
      <c r="B627" s="269"/>
      <c r="C627" s="269"/>
      <c r="D627" s="269"/>
      <c r="E627" s="269"/>
      <c r="F627" s="269"/>
      <c r="G627" s="201" t="s">
        <v>1223</v>
      </c>
      <c r="H627" s="269"/>
      <c r="I627" s="336"/>
      <c r="J627"/>
      <c r="K627"/>
      <c r="L627"/>
      <c r="M627"/>
      <c r="N627"/>
      <c r="S627" s="333"/>
      <c r="T627" s="333"/>
      <c r="U627" s="333"/>
      <c r="V627" s="333"/>
      <c r="W627" s="333"/>
      <c r="X627" s="333"/>
    </row>
    <row r="628" spans="1:27" x14ac:dyDescent="0.2">
      <c r="A628" s="5"/>
      <c r="B628" s="113" t="s">
        <v>1228</v>
      </c>
      <c r="C628" s="336" t="s">
        <v>1226</v>
      </c>
      <c r="D628" s="113" t="s">
        <v>1229</v>
      </c>
      <c r="E628" s="113" t="s">
        <v>1225</v>
      </c>
      <c r="F628" s="223"/>
      <c r="G628" s="201"/>
      <c r="H628" s="113" t="s">
        <v>1225</v>
      </c>
      <c r="I628" s="336" t="s">
        <v>1226</v>
      </c>
      <c r="J628" s="113" t="s">
        <v>1229</v>
      </c>
      <c r="K628" s="113" t="s">
        <v>1228</v>
      </c>
      <c r="L628" s="33" t="s">
        <v>23</v>
      </c>
      <c r="M628"/>
      <c r="N628"/>
      <c r="P628" s="336" t="s">
        <v>1226</v>
      </c>
      <c r="Q628" s="113" t="s">
        <v>1228</v>
      </c>
      <c r="T628" s="113" t="s">
        <v>1225</v>
      </c>
      <c r="U628" s="113" t="s">
        <v>1229</v>
      </c>
      <c r="V628" s="333"/>
      <c r="W628" s="333"/>
      <c r="Y628" s="113" t="s">
        <v>1237</v>
      </c>
      <c r="Z628" s="113" t="s">
        <v>1236</v>
      </c>
      <c r="AA628" s="2" t="s">
        <v>1235</v>
      </c>
    </row>
    <row r="629" spans="1:27" x14ac:dyDescent="0.2">
      <c r="A629" s="150" t="s">
        <v>428</v>
      </c>
      <c r="B629" s="459">
        <v>9.9411817128598159E-2</v>
      </c>
      <c r="C629" s="459">
        <v>7.3790214775866683E-2</v>
      </c>
      <c r="D629" s="459">
        <v>0.59281703947954723</v>
      </c>
      <c r="E629" s="459">
        <v>0.23398092861598788</v>
      </c>
      <c r="F629" s="223"/>
      <c r="G629" s="99" t="s">
        <v>428</v>
      </c>
      <c r="H629" s="113">
        <v>5251</v>
      </c>
      <c r="I629" s="113">
        <v>1656</v>
      </c>
      <c r="J629" s="113">
        <v>13304</v>
      </c>
      <c r="K629" s="113">
        <v>2231</v>
      </c>
      <c r="L629" s="107">
        <f>SUM(H629:K629)</f>
        <v>22442</v>
      </c>
      <c r="M629"/>
      <c r="N629"/>
      <c r="O629" t="s">
        <v>428</v>
      </c>
      <c r="P629" s="113">
        <v>1656</v>
      </c>
      <c r="Q629" s="113">
        <v>2231</v>
      </c>
      <c r="R629" s="113"/>
      <c r="S629" t="s">
        <v>428</v>
      </c>
      <c r="T629" s="113">
        <v>5251</v>
      </c>
      <c r="U629" s="113">
        <v>13304</v>
      </c>
      <c r="V629" s="333"/>
      <c r="W629" s="333"/>
      <c r="X629" t="s">
        <v>428</v>
      </c>
      <c r="Y629" s="554">
        <v>0.16913655848132272</v>
      </c>
      <c r="Z629" s="554">
        <v>0.18504240555127216</v>
      </c>
      <c r="AA629" s="554">
        <v>0.17937701396348013</v>
      </c>
    </row>
    <row r="630" spans="1:27" ht="22.5" x14ac:dyDescent="0.2">
      <c r="A630" s="150" t="s">
        <v>1101</v>
      </c>
      <c r="B630" s="459">
        <v>0.23336965545869656</v>
      </c>
      <c r="C630" s="459">
        <v>5.33675799086758E-2</v>
      </c>
      <c r="D630" s="459">
        <v>0.61776151930261525</v>
      </c>
      <c r="E630" s="459">
        <v>9.5501245330012446E-2</v>
      </c>
      <c r="F630" s="223"/>
      <c r="G630" s="287" t="s">
        <v>1097</v>
      </c>
      <c r="H630" s="113">
        <v>196</v>
      </c>
      <c r="I630" s="113">
        <v>680</v>
      </c>
      <c r="J630" s="113">
        <v>7884</v>
      </c>
      <c r="K630" s="113">
        <v>27645</v>
      </c>
      <c r="L630" s="107">
        <f t="shared" ref="L630:L633" si="68">SUM(H630:K630)</f>
        <v>36405</v>
      </c>
      <c r="M630"/>
      <c r="N630" s="287"/>
      <c r="O630" s="113" t="s">
        <v>1104</v>
      </c>
      <c r="P630" s="113">
        <v>680</v>
      </c>
      <c r="Q630" s="113">
        <v>27645</v>
      </c>
      <c r="R630" s="113"/>
      <c r="S630" s="113" t="s">
        <v>1104</v>
      </c>
      <c r="T630" s="113">
        <v>196</v>
      </c>
      <c r="U630" s="113">
        <v>7884</v>
      </c>
      <c r="V630" s="333"/>
      <c r="W630" s="333"/>
      <c r="X630" s="113" t="s">
        <v>1266</v>
      </c>
      <c r="Y630" s="554">
        <v>0.27062513067112692</v>
      </c>
      <c r="Z630" s="554">
        <v>0.326292716947295</v>
      </c>
      <c r="AA630" s="554">
        <v>0.28447903156074361</v>
      </c>
    </row>
    <row r="631" spans="1:27" ht="22.5" x14ac:dyDescent="0.2">
      <c r="A631" s="287" t="s">
        <v>1097</v>
      </c>
      <c r="B631" s="459">
        <v>0.75937371240214258</v>
      </c>
      <c r="C631" s="459">
        <v>1.8678752918555145E-2</v>
      </c>
      <c r="D631" s="459">
        <v>0.21656365883807169</v>
      </c>
      <c r="E631" s="459">
        <v>5.3838758412306006E-3</v>
      </c>
      <c r="F631" s="223"/>
      <c r="G631" s="150" t="s">
        <v>1101</v>
      </c>
      <c r="H631" s="113">
        <v>3681</v>
      </c>
      <c r="I631" s="113">
        <v>2057</v>
      </c>
      <c r="J631" s="113">
        <v>23811</v>
      </c>
      <c r="K631" s="113">
        <v>8995</v>
      </c>
      <c r="L631" s="107">
        <f t="shared" si="68"/>
        <v>38544</v>
      </c>
      <c r="M631"/>
      <c r="N631" s="150"/>
      <c r="O631" s="113" t="s">
        <v>1103</v>
      </c>
      <c r="P631" s="113">
        <v>2057</v>
      </c>
      <c r="Q631" s="113">
        <v>8995</v>
      </c>
      <c r="R631" s="113"/>
      <c r="S631" s="113" t="s">
        <v>1103</v>
      </c>
      <c r="T631" s="113">
        <v>3681</v>
      </c>
      <c r="U631" s="113">
        <v>23811</v>
      </c>
      <c r="V631" s="333"/>
      <c r="W631" s="333"/>
      <c r="X631" s="113" t="s">
        <v>1267</v>
      </c>
      <c r="Y631" s="554">
        <v>0.58169066076042819</v>
      </c>
      <c r="Z631" s="554">
        <v>0.61207075962539026</v>
      </c>
      <c r="AA631" s="554">
        <v>0.51209073400385197</v>
      </c>
    </row>
    <row r="632" spans="1:27" ht="22.5" x14ac:dyDescent="0.2">
      <c r="A632" s="287" t="s">
        <v>1098</v>
      </c>
      <c r="B632" s="459">
        <v>0.59424263193968474</v>
      </c>
      <c r="C632" s="459">
        <v>0.13994872185413651</v>
      </c>
      <c r="D632" s="459">
        <v>0.1781534790445003</v>
      </c>
      <c r="E632" s="459">
        <v>8.7655167161678468E-2</v>
      </c>
      <c r="F632" s="223"/>
      <c r="G632" s="287" t="s">
        <v>1098</v>
      </c>
      <c r="H632" s="113">
        <v>3453</v>
      </c>
      <c r="I632" s="113">
        <v>5513</v>
      </c>
      <c r="J632" s="113">
        <v>7018</v>
      </c>
      <c r="K632" s="113">
        <v>23409</v>
      </c>
      <c r="L632" s="107">
        <f t="shared" si="68"/>
        <v>39393</v>
      </c>
      <c r="M632"/>
      <c r="N632" s="287"/>
      <c r="O632" s="113" t="s">
        <v>1105</v>
      </c>
      <c r="P632" s="113">
        <v>5513</v>
      </c>
      <c r="Q632" s="113">
        <v>23409</v>
      </c>
      <c r="R632" s="113"/>
      <c r="S632" s="113" t="s">
        <v>1105</v>
      </c>
      <c r="T632" s="113">
        <v>3453</v>
      </c>
      <c r="U632" s="113">
        <v>7018</v>
      </c>
      <c r="V632" s="333"/>
      <c r="W632" s="333"/>
      <c r="X632" s="113" t="s">
        <v>1268</v>
      </c>
      <c r="Y632" s="554">
        <v>0.61138582477494607</v>
      </c>
      <c r="Z632" s="554">
        <v>0.64791647916479167</v>
      </c>
      <c r="AA632" s="554">
        <v>0.50804893754024472</v>
      </c>
    </row>
    <row r="633" spans="1:27" ht="22.5" x14ac:dyDescent="0.2">
      <c r="A633" s="287" t="s">
        <v>1099</v>
      </c>
      <c r="B633" s="459">
        <v>0.46450501602896377</v>
      </c>
      <c r="C633" s="459">
        <v>9.6157833458268865E-2</v>
      </c>
      <c r="D633" s="459">
        <v>0.35967080814686042</v>
      </c>
      <c r="E633" s="459">
        <v>7.9666342365906959E-2</v>
      </c>
      <c r="F633" s="223"/>
      <c r="G633" s="287" t="s">
        <v>1099</v>
      </c>
      <c r="H633" s="113">
        <v>4995</v>
      </c>
      <c r="I633" s="113">
        <v>6029</v>
      </c>
      <c r="J633" s="113">
        <v>22551</v>
      </c>
      <c r="K633" s="113">
        <v>29124</v>
      </c>
      <c r="L633" s="107">
        <f t="shared" si="68"/>
        <v>62699</v>
      </c>
      <c r="M633"/>
      <c r="N633" s="287"/>
      <c r="O633" s="113" t="s">
        <v>1106</v>
      </c>
      <c r="P633" s="113">
        <v>6029</v>
      </c>
      <c r="Q633" s="113">
        <v>29124</v>
      </c>
      <c r="R633" s="268"/>
      <c r="S633" s="113" t="s">
        <v>1106</v>
      </c>
      <c r="T633" s="113">
        <v>4995</v>
      </c>
      <c r="U633" s="113">
        <v>22551</v>
      </c>
      <c r="V633" s="333"/>
      <c r="W633" s="333"/>
      <c r="X633" s="113" t="s">
        <v>1269</v>
      </c>
      <c r="Y633" s="554">
        <v>0.74781301257517774</v>
      </c>
      <c r="Z633" s="554">
        <v>0.83350187806992204</v>
      </c>
      <c r="AA633" s="554">
        <v>0.66844207723035953</v>
      </c>
    </row>
    <row r="634" spans="1:27" s="268" customForma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P634"/>
      <c r="Q634"/>
      <c r="R634"/>
      <c r="S634" s="333"/>
      <c r="T634" s="333"/>
      <c r="U634" s="333"/>
      <c r="V634" s="333"/>
      <c r="W634" s="333"/>
      <c r="X634" s="113" t="s">
        <v>1270</v>
      </c>
      <c r="Y634" s="554">
        <v>0.83769496834823465</v>
      </c>
      <c r="Z634" s="554">
        <v>0.68992394539184654</v>
      </c>
      <c r="AA634" s="554">
        <v>0.51658291457286432</v>
      </c>
    </row>
    <row r="635" spans="1:27" x14ac:dyDescent="0.2">
      <c r="A635" s="172"/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S635" s="333"/>
      <c r="T635" s="333"/>
      <c r="U635" s="333"/>
      <c r="V635" s="333"/>
      <c r="W635" s="333"/>
    </row>
    <row r="636" spans="1:27" x14ac:dyDescent="0.2">
      <c r="A636" s="34" t="s">
        <v>1114</v>
      </c>
      <c r="B636" s="272"/>
      <c r="C636" s="272"/>
      <c r="D636" s="273"/>
      <c r="E636" s="276"/>
      <c r="F636" s="103"/>
      <c r="G636" s="99"/>
      <c r="H636" s="150"/>
      <c r="I636" s="336"/>
      <c r="J636"/>
      <c r="K636"/>
      <c r="L636"/>
      <c r="M636"/>
      <c r="N636"/>
      <c r="S636" s="333"/>
      <c r="T636" s="333"/>
      <c r="U636" s="333"/>
      <c r="V636" s="333"/>
      <c r="W636" s="333"/>
    </row>
    <row r="637" spans="1:27" x14ac:dyDescent="0.2">
      <c r="A637" s="201" t="s">
        <v>1102</v>
      </c>
      <c r="B637" s="272"/>
      <c r="C637" s="272"/>
      <c r="D637" s="273"/>
      <c r="E637" s="276"/>
      <c r="F637" s="103"/>
      <c r="G637" s="99"/>
      <c r="H637" s="150"/>
      <c r="I637" s="336"/>
      <c r="J637"/>
      <c r="K637"/>
      <c r="L637"/>
      <c r="M637"/>
      <c r="N637"/>
      <c r="S637" s="333"/>
      <c r="T637" s="333"/>
      <c r="U637" s="333"/>
      <c r="V637" s="333"/>
      <c r="W637" s="333"/>
    </row>
    <row r="638" spans="1:27" x14ac:dyDescent="0.2">
      <c r="A638" s="5"/>
      <c r="B638" s="113" t="s">
        <v>1228</v>
      </c>
      <c r="C638" s="336" t="s">
        <v>1226</v>
      </c>
      <c r="D638" s="113" t="s">
        <v>1227</v>
      </c>
      <c r="E638" s="113" t="s">
        <v>1225</v>
      </c>
      <c r="F638" s="103"/>
      <c r="H638" s="113" t="s">
        <v>1225</v>
      </c>
      <c r="I638" s="336" t="s">
        <v>1226</v>
      </c>
      <c r="J638" s="113" t="s">
        <v>1229</v>
      </c>
      <c r="K638" s="113" t="s">
        <v>1228</v>
      </c>
      <c r="L638" s="33" t="s">
        <v>23</v>
      </c>
      <c r="M638"/>
      <c r="N638"/>
      <c r="P638" s="336" t="s">
        <v>1226</v>
      </c>
      <c r="Q638" s="113" t="s">
        <v>1228</v>
      </c>
      <c r="T638" s="113" t="s">
        <v>1225</v>
      </c>
      <c r="U638" s="113" t="s">
        <v>1229</v>
      </c>
      <c r="V638" s="333"/>
      <c r="W638" s="333"/>
      <c r="X638" s="333"/>
      <c r="Y638" t="s">
        <v>1271</v>
      </c>
      <c r="Z638" t="s">
        <v>1234</v>
      </c>
    </row>
    <row r="639" spans="1:27" x14ac:dyDescent="0.2">
      <c r="A639" s="150" t="s">
        <v>428</v>
      </c>
      <c r="B639" s="459">
        <v>0.11549592212575638</v>
      </c>
      <c r="C639" s="459">
        <v>7.1297027098132071E-2</v>
      </c>
      <c r="D639" s="459">
        <v>0.61746908708234671</v>
      </c>
      <c r="E639" s="459">
        <v>0.19573796369376481</v>
      </c>
      <c r="F639" s="103"/>
      <c r="G639" s="99" t="s">
        <v>428</v>
      </c>
      <c r="H639" s="107">
        <v>744</v>
      </c>
      <c r="I639" s="107">
        <v>271</v>
      </c>
      <c r="J639" s="107">
        <v>2347</v>
      </c>
      <c r="K639" s="107">
        <v>439</v>
      </c>
      <c r="L639" s="107">
        <f>SUM(H639:K639)</f>
        <v>3801</v>
      </c>
      <c r="M639"/>
      <c r="N639"/>
      <c r="O639" t="s">
        <v>428</v>
      </c>
      <c r="P639" s="107">
        <v>271</v>
      </c>
      <c r="Q639" s="107">
        <v>439</v>
      </c>
      <c r="S639" t="s">
        <v>428</v>
      </c>
      <c r="T639" s="107">
        <v>744</v>
      </c>
      <c r="U639" s="107">
        <v>2347</v>
      </c>
      <c r="V639" s="333"/>
      <c r="W639" s="333"/>
      <c r="X639" s="333" t="s">
        <v>428</v>
      </c>
      <c r="Y639" s="554">
        <v>0.15757358219669779</v>
      </c>
      <c r="Z639" s="554">
        <v>0.26699507389162563</v>
      </c>
      <c r="AA639" s="554"/>
    </row>
    <row r="640" spans="1:27" ht="51" x14ac:dyDescent="0.2">
      <c r="A640" s="150" t="s">
        <v>1103</v>
      </c>
      <c r="B640" s="459">
        <v>0.28681424446583254</v>
      </c>
      <c r="C640" s="459">
        <v>5.7427013153673406E-2</v>
      </c>
      <c r="D640" s="459">
        <v>0.57320072719495241</v>
      </c>
      <c r="E640" s="459">
        <v>8.255801518554165E-2</v>
      </c>
      <c r="F640" s="103"/>
      <c r="G640" s="287" t="s">
        <v>1098</v>
      </c>
      <c r="H640" s="107">
        <v>466</v>
      </c>
      <c r="I640" s="107">
        <v>756</v>
      </c>
      <c r="J640" s="107">
        <v>1050</v>
      </c>
      <c r="K640" s="107">
        <v>4428</v>
      </c>
      <c r="L640" s="107">
        <f t="shared" ref="L640:L642" si="69">SUM(H640:K640)</f>
        <v>6700</v>
      </c>
      <c r="M640"/>
      <c r="N640" s="287"/>
      <c r="O640" s="113" t="s">
        <v>1105</v>
      </c>
      <c r="P640" s="107">
        <v>756</v>
      </c>
      <c r="Q640" s="107">
        <v>4428</v>
      </c>
      <c r="R640" s="33"/>
      <c r="S640" s="113" t="s">
        <v>1105</v>
      </c>
      <c r="T640" s="107">
        <v>466</v>
      </c>
      <c r="U640" s="107">
        <v>1050</v>
      </c>
      <c r="V640" s="333"/>
      <c r="W640" s="333"/>
      <c r="X640" s="334" t="s">
        <v>1266</v>
      </c>
      <c r="Y640" s="554">
        <v>0.33349912956975875</v>
      </c>
      <c r="Z640" s="554">
        <v>0.41023682200152789</v>
      </c>
      <c r="AA640" s="554"/>
    </row>
    <row r="641" spans="1:27" ht="22.5" x14ac:dyDescent="0.2">
      <c r="A641" s="287" t="s">
        <v>1104</v>
      </c>
      <c r="B641" s="459">
        <v>0.81428976467252623</v>
      </c>
      <c r="C641" s="459">
        <v>1.8287496455911538E-2</v>
      </c>
      <c r="D641" s="459">
        <v>0.16416217748795009</v>
      </c>
      <c r="E641" s="459">
        <v>3.260561383612135E-3</v>
      </c>
      <c r="F641" s="103"/>
      <c r="G641" s="287" t="s">
        <v>1097</v>
      </c>
      <c r="H641" s="107">
        <v>23</v>
      </c>
      <c r="I641" s="107">
        <v>129</v>
      </c>
      <c r="J641" s="107">
        <v>1158</v>
      </c>
      <c r="K641" s="107">
        <v>5744</v>
      </c>
      <c r="L641" s="107">
        <f t="shared" si="69"/>
        <v>7054</v>
      </c>
      <c r="M641"/>
      <c r="N641" s="287"/>
      <c r="O641" s="113" t="s">
        <v>1104</v>
      </c>
      <c r="P641" s="107">
        <v>129</v>
      </c>
      <c r="Q641" s="107">
        <v>5744</v>
      </c>
      <c r="R641" s="33"/>
      <c r="S641" s="113" t="s">
        <v>1104</v>
      </c>
      <c r="T641" s="107">
        <v>23</v>
      </c>
      <c r="U641" s="107">
        <v>1158</v>
      </c>
      <c r="V641" s="333"/>
      <c r="W641" s="333"/>
      <c r="X641" s="333" t="s">
        <v>1267</v>
      </c>
      <c r="Y641" s="554">
        <v>0.61586776859504133</v>
      </c>
      <c r="Z641" s="554">
        <v>0.57805907172995785</v>
      </c>
      <c r="AA641" s="554"/>
    </row>
    <row r="642" spans="1:27" ht="22.5" x14ac:dyDescent="0.2">
      <c r="A642" s="287" t="s">
        <v>1105</v>
      </c>
      <c r="B642" s="459">
        <v>0.66089552238805971</v>
      </c>
      <c r="C642" s="459">
        <v>0.11283582089552238</v>
      </c>
      <c r="D642" s="459">
        <v>0.15671641791044777</v>
      </c>
      <c r="E642" s="459">
        <v>6.9552238805970154E-2</v>
      </c>
      <c r="F642" s="103"/>
      <c r="G642" s="150" t="s">
        <v>1101</v>
      </c>
      <c r="H642" s="107">
        <v>772</v>
      </c>
      <c r="I642" s="107">
        <v>537</v>
      </c>
      <c r="J642" s="107">
        <v>5360</v>
      </c>
      <c r="K642" s="107">
        <v>2682</v>
      </c>
      <c r="L642" s="107">
        <f t="shared" si="69"/>
        <v>9351</v>
      </c>
      <c r="M642"/>
      <c r="N642" s="150"/>
      <c r="O642" s="113" t="s">
        <v>1103</v>
      </c>
      <c r="P642" s="107">
        <v>537</v>
      </c>
      <c r="Q642" s="107">
        <v>2682</v>
      </c>
      <c r="R642" s="33"/>
      <c r="S642" s="113" t="s">
        <v>1103</v>
      </c>
      <c r="T642" s="107">
        <v>772</v>
      </c>
      <c r="U642" s="107">
        <v>5360</v>
      </c>
      <c r="V642" s="333"/>
      <c r="W642" s="333"/>
      <c r="X642" s="333" t="s">
        <v>1268</v>
      </c>
      <c r="Y642" s="554">
        <v>0.6590432960893855</v>
      </c>
      <c r="Z642" s="554">
        <v>0.59932088285229201</v>
      </c>
      <c r="AA642" s="554"/>
    </row>
    <row r="643" spans="1:27" ht="22.5" x14ac:dyDescent="0.2">
      <c r="A643" s="287" t="s">
        <v>1106</v>
      </c>
      <c r="B643" s="459">
        <v>0.51500082877507047</v>
      </c>
      <c r="C643" s="459">
        <v>0.10177357865075419</v>
      </c>
      <c r="D643" s="459">
        <v>0.32363666500911653</v>
      </c>
      <c r="E643" s="459">
        <v>5.958892756505884E-2</v>
      </c>
      <c r="F643" s="103"/>
      <c r="G643" s="287" t="s">
        <v>1099</v>
      </c>
      <c r="H643" s="107">
        <v>719</v>
      </c>
      <c r="I643" s="107">
        <v>1228</v>
      </c>
      <c r="J643" s="107">
        <v>3905</v>
      </c>
      <c r="K643" s="107">
        <v>6214</v>
      </c>
      <c r="L643" s="107">
        <f t="shared" ref="L643" si="70">SUM(H643:K643)</f>
        <v>12066</v>
      </c>
      <c r="M643"/>
      <c r="N643"/>
      <c r="O643" s="113" t="s">
        <v>1106</v>
      </c>
      <c r="P643" s="107">
        <v>1228</v>
      </c>
      <c r="Q643" s="107">
        <v>6214</v>
      </c>
      <c r="S643" s="113" t="s">
        <v>1106</v>
      </c>
      <c r="T643" s="107">
        <v>719</v>
      </c>
      <c r="U643" s="107">
        <v>3905</v>
      </c>
      <c r="V643" s="333"/>
      <c r="W643" s="333"/>
      <c r="X643" s="333" t="s">
        <v>1269</v>
      </c>
      <c r="Y643" s="554">
        <v>0.80832420591456733</v>
      </c>
      <c r="Z643" s="554">
        <v>0.61865793780687395</v>
      </c>
      <c r="AA643" s="554"/>
    </row>
    <row r="644" spans="1:27" x14ac:dyDescent="0.2">
      <c r="A644" s="113"/>
      <c r="B644" s="103"/>
      <c r="C644" s="103"/>
      <c r="D644" s="39"/>
      <c r="F644" s="103"/>
      <c r="G644" s="99"/>
      <c r="H644" s="150"/>
      <c r="I644" s="336"/>
      <c r="J644"/>
      <c r="K644"/>
      <c r="L644"/>
      <c r="M644"/>
      <c r="N644"/>
      <c r="S644" s="333"/>
      <c r="T644" s="333"/>
      <c r="U644" s="333"/>
      <c r="V644" s="333"/>
      <c r="W644" s="333"/>
      <c r="X644" s="333" t="s">
        <v>1270</v>
      </c>
      <c r="Y644" s="554">
        <v>0.83222254419008979</v>
      </c>
      <c r="Z644" s="554">
        <v>0.84868421052631582</v>
      </c>
      <c r="AA644" s="554"/>
    </row>
    <row r="645" spans="1:27" x14ac:dyDescent="0.2">
      <c r="A645" s="113"/>
      <c r="B645" s="103"/>
      <c r="C645" s="103"/>
      <c r="D645" s="39"/>
      <c r="F645" s="103"/>
      <c r="G645" s="99"/>
      <c r="H645" s="150"/>
      <c r="I645" s="336"/>
      <c r="J645"/>
      <c r="K645"/>
      <c r="L645"/>
      <c r="M645"/>
      <c r="N645"/>
      <c r="S645" s="333"/>
      <c r="T645" s="333"/>
      <c r="U645" s="333"/>
      <c r="V645" s="333"/>
      <c r="W645" s="333"/>
      <c r="X645" s="333"/>
    </row>
    <row r="646" spans="1:27" x14ac:dyDescent="0.2">
      <c r="A646" s="172"/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S646" s="333"/>
      <c r="T646" s="333"/>
      <c r="U646" s="333"/>
      <c r="V646" s="333"/>
      <c r="W646" s="333"/>
      <c r="X646" s="333"/>
    </row>
    <row r="647" spans="1:27" x14ac:dyDescent="0.2">
      <c r="A647" s="34" t="s">
        <v>1112</v>
      </c>
      <c r="C647" s="38"/>
      <c r="D647" s="38"/>
      <c r="E647" s="38"/>
      <c r="F647" s="38"/>
      <c r="G647" s="339"/>
      <c r="H647" s="316"/>
      <c r="I647" s="316"/>
      <c r="J647" s="316"/>
      <c r="K647" s="316"/>
      <c r="L647" s="310"/>
      <c r="M647"/>
      <c r="N647"/>
      <c r="S647" s="333"/>
      <c r="T647" s="333"/>
      <c r="U647" s="333"/>
      <c r="V647" s="333"/>
      <c r="W647" s="333"/>
      <c r="X647" s="333"/>
    </row>
    <row r="648" spans="1:27" x14ac:dyDescent="0.2">
      <c r="A648" s="201" t="s">
        <v>436</v>
      </c>
      <c r="C648" s="38"/>
      <c r="D648" s="38"/>
      <c r="E648" s="38"/>
      <c r="F648" s="38"/>
      <c r="G648" s="273"/>
      <c r="I648" s="150"/>
      <c r="J648" s="336"/>
      <c r="K648" s="107"/>
      <c r="L648" s="310"/>
      <c r="M648"/>
      <c r="N648"/>
      <c r="S648" s="333"/>
      <c r="T648" s="333"/>
      <c r="U648" s="333"/>
      <c r="V648" s="333"/>
      <c r="W648" s="333"/>
      <c r="X648" s="333"/>
    </row>
    <row r="649" spans="1:27" x14ac:dyDescent="0.2">
      <c r="A649" s="113"/>
      <c r="B649" s="103"/>
      <c r="C649" s="103"/>
      <c r="D649" s="39"/>
      <c r="F649" s="103"/>
      <c r="G649" s="340"/>
      <c r="H649" s="107"/>
      <c r="I649" s="107"/>
      <c r="J649" s="107"/>
      <c r="K649" s="107"/>
      <c r="L649" s="342"/>
      <c r="M649"/>
      <c r="N649"/>
      <c r="S649" s="333"/>
      <c r="T649" s="333"/>
      <c r="U649" s="333"/>
      <c r="V649" s="333"/>
      <c r="W649" s="333"/>
      <c r="X649" s="333"/>
    </row>
    <row r="650" spans="1:27" x14ac:dyDescent="0.2">
      <c r="A650" s="233" t="s">
        <v>455</v>
      </c>
      <c r="B650" s="103"/>
      <c r="C650" s="103"/>
      <c r="D650" s="39"/>
      <c r="F650" s="103"/>
      <c r="G650" s="343"/>
      <c r="H650" s="107"/>
      <c r="I650" s="107"/>
      <c r="J650" s="107"/>
      <c r="K650" s="107"/>
      <c r="L650" s="342"/>
      <c r="M650"/>
      <c r="N650"/>
      <c r="S650" s="333"/>
      <c r="T650" s="333"/>
      <c r="U650" s="333"/>
      <c r="V650" s="333"/>
      <c r="W650" s="333"/>
      <c r="X650" s="333"/>
    </row>
    <row r="651" spans="1:27" x14ac:dyDescent="0.2">
      <c r="A651" s="113"/>
      <c r="B651" s="103"/>
      <c r="C651" s="103" t="s">
        <v>945</v>
      </c>
      <c r="D651" s="39" t="s">
        <v>946</v>
      </c>
      <c r="E651" s="33" t="s">
        <v>947</v>
      </c>
      <c r="F651" s="103" t="s">
        <v>454</v>
      </c>
      <c r="G651" s="343"/>
      <c r="H651" s="107"/>
      <c r="I651" s="107"/>
      <c r="J651" s="107"/>
      <c r="K651" s="107"/>
      <c r="L651" s="342"/>
      <c r="M651"/>
      <c r="N651"/>
    </row>
    <row r="652" spans="1:27" ht="22.5" x14ac:dyDescent="0.2">
      <c r="A652" s="113">
        <v>2021</v>
      </c>
      <c r="B652" s="234" t="s">
        <v>457</v>
      </c>
      <c r="C652" s="39">
        <v>0.30210237659963435</v>
      </c>
      <c r="D652" s="39">
        <v>0.5601331940454426</v>
      </c>
      <c r="E652" s="39">
        <v>0.10107077565944111</v>
      </c>
      <c r="F652" s="39">
        <v>3.6693653695481845E-2</v>
      </c>
      <c r="G652" s="340"/>
      <c r="H652" s="107"/>
      <c r="I652" s="107"/>
      <c r="J652" s="107"/>
      <c r="K652" s="107"/>
      <c r="L652" s="342"/>
      <c r="M652"/>
      <c r="N652"/>
    </row>
    <row r="653" spans="1:27" ht="22.5" x14ac:dyDescent="0.2">
      <c r="A653" s="113"/>
      <c r="B653" s="234" t="s">
        <v>458</v>
      </c>
      <c r="C653" s="39">
        <v>0.16733002947356404</v>
      </c>
      <c r="D653" s="39">
        <v>0.43884564159301254</v>
      </c>
      <c r="E653" s="39">
        <v>0.28867482474867118</v>
      </c>
      <c r="F653" s="39">
        <v>0.10514950418475205</v>
      </c>
      <c r="G653" s="343"/>
      <c r="H653" s="107"/>
      <c r="I653" s="107"/>
      <c r="J653" s="107"/>
      <c r="K653" s="107"/>
      <c r="L653" s="342"/>
      <c r="M653"/>
      <c r="N653"/>
    </row>
    <row r="654" spans="1:27" x14ac:dyDescent="0.2">
      <c r="A654" s="113"/>
      <c r="B654" s="103"/>
      <c r="C654" s="103"/>
      <c r="D654" s="39"/>
      <c r="F654" s="103"/>
      <c r="G654" s="343"/>
      <c r="H654" s="344"/>
      <c r="I654" s="344"/>
      <c r="J654" s="344"/>
      <c r="K654" s="344"/>
      <c r="L654" s="342"/>
      <c r="M654"/>
      <c r="N654"/>
    </row>
    <row r="655" spans="1:27" x14ac:dyDescent="0.2">
      <c r="A655" s="233" t="s">
        <v>456</v>
      </c>
      <c r="B655" s="103"/>
      <c r="C655" s="103"/>
      <c r="D655" s="39"/>
      <c r="F655" s="103"/>
      <c r="G655" s="340"/>
      <c r="H655" s="341"/>
      <c r="I655" s="341"/>
      <c r="J655" s="341"/>
      <c r="K655" s="341"/>
      <c r="L655" s="342"/>
      <c r="M655"/>
      <c r="N655"/>
    </row>
    <row r="656" spans="1:27" x14ac:dyDescent="0.2">
      <c r="A656" s="113"/>
      <c r="B656" s="103"/>
      <c r="C656" s="103" t="s">
        <v>945</v>
      </c>
      <c r="D656" s="39" t="s">
        <v>946</v>
      </c>
      <c r="E656" s="33" t="s">
        <v>947</v>
      </c>
      <c r="F656" s="103" t="s">
        <v>454</v>
      </c>
      <c r="G656" s="343"/>
      <c r="H656" s="344"/>
      <c r="I656" s="344"/>
      <c r="J656" s="344"/>
      <c r="K656" s="344"/>
      <c r="L656" s="342"/>
      <c r="M656"/>
      <c r="N656"/>
    </row>
    <row r="657" spans="1:16" ht="22.5" x14ac:dyDescent="0.2">
      <c r="A657" s="113">
        <v>2015</v>
      </c>
      <c r="B657" s="234" t="s">
        <v>457</v>
      </c>
      <c r="C657" s="39">
        <v>9.8044894344840969E-2</v>
      </c>
      <c r="D657" s="39">
        <v>0.57963863752153133</v>
      </c>
      <c r="E657" s="39">
        <v>0.22662637375967393</v>
      </c>
      <c r="F657" s="39">
        <v>9.569009437395376E-2</v>
      </c>
      <c r="G657" s="343"/>
      <c r="H657" s="344"/>
      <c r="I657" s="344"/>
      <c r="J657" s="344"/>
      <c r="K657" s="344"/>
      <c r="L657" s="342"/>
      <c r="M657"/>
      <c r="N657"/>
    </row>
    <row r="658" spans="1:16" ht="22.5" x14ac:dyDescent="0.2">
      <c r="A658" s="113"/>
      <c r="B658" s="234" t="s">
        <v>458</v>
      </c>
      <c r="C658" s="39">
        <v>7.7625133054909631E-2</v>
      </c>
      <c r="D658" s="39">
        <v>0.53449723114765624</v>
      </c>
      <c r="E658" s="39">
        <v>0.32469703675591061</v>
      </c>
      <c r="F658" s="39">
        <v>6.3180599041523497E-2</v>
      </c>
      <c r="G658" s="99"/>
      <c r="H658"/>
      <c r="I658"/>
      <c r="J658"/>
      <c r="K658"/>
      <c r="L658"/>
      <c r="M658"/>
      <c r="N658"/>
    </row>
    <row r="659" spans="1:16" ht="22.5" x14ac:dyDescent="0.2">
      <c r="A659" s="113">
        <v>2021</v>
      </c>
      <c r="B659" s="234" t="s">
        <v>457</v>
      </c>
      <c r="C659" s="39">
        <v>0.12597706634880798</v>
      </c>
      <c r="D659" s="39">
        <v>0.53759362525693921</v>
      </c>
      <c r="E659" s="39">
        <v>0.21859304247730832</v>
      </c>
      <c r="F659" s="39">
        <v>0.1178362659169444</v>
      </c>
      <c r="G659" s="99"/>
      <c r="H659"/>
      <c r="I659"/>
      <c r="J659"/>
      <c r="K659"/>
      <c r="L659"/>
      <c r="M659"/>
      <c r="N659"/>
    </row>
    <row r="660" spans="1:16" ht="22.5" x14ac:dyDescent="0.2">
      <c r="A660" s="113"/>
      <c r="B660" s="234" t="s">
        <v>458</v>
      </c>
      <c r="C660" s="39">
        <v>7.621793151068075E-2</v>
      </c>
      <c r="D660" s="39">
        <v>0.50120120348351882</v>
      </c>
      <c r="E660" s="39">
        <v>0.30709103059826703</v>
      </c>
      <c r="F660" s="39">
        <v>0.11548983440753342</v>
      </c>
      <c r="G660" s="99"/>
      <c r="H660"/>
      <c r="I660"/>
      <c r="J660"/>
      <c r="K660"/>
      <c r="L660"/>
      <c r="M660"/>
      <c r="N660"/>
    </row>
    <row r="661" spans="1:16" x14ac:dyDescent="0.2">
      <c r="A661" s="113"/>
      <c r="B661" s="103"/>
      <c r="C661" s="103"/>
      <c r="D661" s="39"/>
      <c r="F661" s="103"/>
      <c r="G661" s="99"/>
      <c r="H661"/>
      <c r="I661"/>
      <c r="J661"/>
      <c r="K661"/>
      <c r="L661"/>
      <c r="M661"/>
      <c r="N661"/>
    </row>
    <row r="662" spans="1:16" x14ac:dyDescent="0.2">
      <c r="A662" s="233" t="s">
        <v>459</v>
      </c>
      <c r="B662" s="103"/>
      <c r="C662" s="103"/>
      <c r="D662" s="39"/>
      <c r="F662" s="103"/>
      <c r="G662" s="99"/>
      <c r="H662"/>
      <c r="I662"/>
      <c r="J662"/>
      <c r="K662"/>
      <c r="L662"/>
      <c r="M662"/>
      <c r="N662"/>
    </row>
    <row r="663" spans="1:16" x14ac:dyDescent="0.2">
      <c r="A663" s="113"/>
      <c r="B663" s="103"/>
      <c r="C663" s="103" t="s">
        <v>945</v>
      </c>
      <c r="D663" s="39" t="s">
        <v>946</v>
      </c>
      <c r="E663" s="33" t="s">
        <v>947</v>
      </c>
      <c r="F663" s="103" t="s">
        <v>454</v>
      </c>
      <c r="G663" s="99"/>
      <c r="H663"/>
      <c r="I663"/>
      <c r="J663"/>
      <c r="K663"/>
      <c r="L663"/>
      <c r="M663"/>
      <c r="N663"/>
    </row>
    <row r="664" spans="1:16" ht="22.5" x14ac:dyDescent="0.2">
      <c r="A664" s="113">
        <v>2015</v>
      </c>
      <c r="B664" s="234" t="s">
        <v>453</v>
      </c>
      <c r="C664" s="39">
        <v>4.618965592639359E-2</v>
      </c>
      <c r="D664" s="39">
        <v>0.41228269697643954</v>
      </c>
      <c r="E664" s="39">
        <v>0.34697588487772374</v>
      </c>
      <c r="F664" s="39">
        <v>0.19455176221944315</v>
      </c>
      <c r="G664" s="99"/>
      <c r="H664"/>
      <c r="I664"/>
      <c r="J664"/>
      <c r="K664"/>
      <c r="L664"/>
      <c r="M664"/>
      <c r="N664"/>
    </row>
    <row r="665" spans="1:16" ht="22.5" x14ac:dyDescent="0.2">
      <c r="A665" s="113"/>
      <c r="B665" s="234" t="s">
        <v>452</v>
      </c>
      <c r="C665" s="39">
        <v>3.9079555843961611E-2</v>
      </c>
      <c r="D665" s="39">
        <v>0.47876334174366442</v>
      </c>
      <c r="E665" s="39">
        <v>0.40277203821285323</v>
      </c>
      <c r="F665" s="39">
        <v>7.9385064199520738E-2</v>
      </c>
      <c r="G665" s="99"/>
      <c r="H665"/>
      <c r="I665"/>
      <c r="J665"/>
      <c r="K665"/>
      <c r="L665"/>
      <c r="M665"/>
      <c r="N665"/>
    </row>
    <row r="666" spans="1:16" ht="22.5" x14ac:dyDescent="0.2">
      <c r="A666" s="113">
        <v>2021</v>
      </c>
      <c r="B666" s="234" t="s">
        <v>453</v>
      </c>
      <c r="C666" s="39">
        <v>5.754202403701604E-2</v>
      </c>
      <c r="D666" s="39">
        <v>0.41957294292291303</v>
      </c>
      <c r="E666" s="39">
        <v>0.27423510007159912</v>
      </c>
      <c r="F666" s="39">
        <v>0.24864993296847179</v>
      </c>
      <c r="G666" s="99"/>
      <c r="H666"/>
      <c r="I666"/>
      <c r="J666"/>
      <c r="K666"/>
      <c r="L666"/>
      <c r="M666"/>
      <c r="N666"/>
    </row>
    <row r="667" spans="1:16" ht="22.5" x14ac:dyDescent="0.2">
      <c r="A667" s="113"/>
      <c r="B667" s="234" t="s">
        <v>452</v>
      </c>
      <c r="C667" s="39">
        <v>3.8318414487814902E-2</v>
      </c>
      <c r="D667" s="39">
        <v>0.44092081785308246</v>
      </c>
      <c r="E667" s="39">
        <v>0.34557718525225189</v>
      </c>
      <c r="F667" s="39">
        <v>0.17518358240685075</v>
      </c>
      <c r="G667" s="99"/>
      <c r="H667"/>
      <c r="I667"/>
      <c r="J667"/>
      <c r="K667"/>
      <c r="L667"/>
      <c r="M667"/>
      <c r="N667"/>
    </row>
    <row r="668" spans="1:16" x14ac:dyDescent="0.2">
      <c r="A668" s="113"/>
      <c r="B668" s="103"/>
      <c r="C668" s="103"/>
      <c r="D668" s="39"/>
      <c r="F668" s="103"/>
      <c r="G668" s="99"/>
      <c r="H668"/>
      <c r="I668"/>
      <c r="J668"/>
      <c r="K668"/>
      <c r="L668"/>
      <c r="M668"/>
      <c r="N668"/>
    </row>
    <row r="669" spans="1:16" x14ac:dyDescent="0.2">
      <c r="A669" s="172"/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</row>
    <row r="670" spans="1:16" x14ac:dyDescent="0.2">
      <c r="A670" s="34" t="s">
        <v>1115</v>
      </c>
      <c r="C670" s="38"/>
      <c r="D670" s="38"/>
      <c r="E670" s="38"/>
      <c r="F670" s="38"/>
      <c r="G670" s="161"/>
      <c r="H670" s="39"/>
      <c r="I670" s="309"/>
      <c r="J670" s="309"/>
      <c r="K670" s="309"/>
      <c r="L670" s="309"/>
      <c r="M670" s="309"/>
      <c r="N670" s="309"/>
      <c r="O670" s="309"/>
      <c r="P670" s="309"/>
    </row>
    <row r="671" spans="1:16" x14ac:dyDescent="0.2">
      <c r="A671" s="201" t="s">
        <v>449</v>
      </c>
      <c r="C671" s="38"/>
      <c r="D671" s="38"/>
      <c r="E671" s="38"/>
      <c r="F671" s="38"/>
      <c r="G671" s="39"/>
      <c r="H671" s="39"/>
      <c r="I671" s="315"/>
      <c r="J671" s="362"/>
      <c r="K671" s="363"/>
      <c r="L671" s="363"/>
      <c r="M671" s="363"/>
      <c r="N671" s="363"/>
      <c r="O671" s="363"/>
      <c r="P671" s="316"/>
    </row>
    <row r="672" spans="1:16" x14ac:dyDescent="0.2">
      <c r="A672" s="201"/>
      <c r="C672" s="38"/>
      <c r="D672" s="38"/>
      <c r="E672" s="38"/>
      <c r="F672" s="38"/>
      <c r="G672" s="39"/>
      <c r="H672" s="39"/>
      <c r="I672" s="145"/>
      <c r="J672" s="353"/>
      <c r="K672" s="353"/>
      <c r="L672" s="353"/>
      <c r="M672" s="353"/>
      <c r="N672" s="353"/>
      <c r="O672" s="353"/>
      <c r="P672" s="359"/>
    </row>
    <row r="673" spans="1:17" s="116" customFormat="1" ht="22.5" x14ac:dyDescent="0.2">
      <c r="A673" s="170" t="s">
        <v>246</v>
      </c>
      <c r="B673" s="115"/>
      <c r="C673" s="115"/>
      <c r="D673" s="114"/>
      <c r="I673" s="45"/>
      <c r="J673" s="355"/>
      <c r="K673" s="355"/>
      <c r="L673" s="355"/>
      <c r="M673" s="355"/>
      <c r="N673" s="355"/>
      <c r="O673" s="355"/>
      <c r="P673" s="360"/>
    </row>
    <row r="674" spans="1:17" s="116" customFormat="1" ht="11.25" x14ac:dyDescent="0.2">
      <c r="A674" s="117"/>
      <c r="B674" s="118">
        <v>2015</v>
      </c>
      <c r="C674" s="118">
        <v>2016</v>
      </c>
      <c r="D674" s="118">
        <v>2017</v>
      </c>
      <c r="E674" s="118">
        <v>2018</v>
      </c>
      <c r="F674" s="118">
        <v>2019</v>
      </c>
      <c r="G674" s="118">
        <v>2020</v>
      </c>
      <c r="H674" s="116">
        <v>2021</v>
      </c>
      <c r="I674" s="45"/>
      <c r="J674" s="355"/>
      <c r="K674" s="355"/>
      <c r="L674" s="355"/>
      <c r="M674" s="355"/>
      <c r="N674" s="355"/>
      <c r="O674" s="355"/>
      <c r="P674" s="360"/>
    </row>
    <row r="675" spans="1:17" s="116" customFormat="1" ht="22.5" x14ac:dyDescent="0.2">
      <c r="A675" s="171" t="s">
        <v>446</v>
      </c>
      <c r="B675" s="119">
        <v>27.2834498</v>
      </c>
      <c r="C675" s="119">
        <v>28.660704600000003</v>
      </c>
      <c r="D675" s="119">
        <v>30.6913357</v>
      </c>
      <c r="E675" s="119">
        <v>34.105857199999996</v>
      </c>
      <c r="F675" s="119">
        <v>39.253243300000001</v>
      </c>
      <c r="G675" s="119">
        <v>42.980324899999999</v>
      </c>
      <c r="H675" s="119">
        <v>46.5364188</v>
      </c>
      <c r="I675" s="145"/>
      <c r="J675" s="353"/>
      <c r="K675" s="353"/>
      <c r="L675" s="353"/>
      <c r="M675" s="353"/>
      <c r="N675" s="353"/>
      <c r="O675" s="353"/>
      <c r="P675" s="359"/>
    </row>
    <row r="676" spans="1:17" s="116" customFormat="1" ht="22.5" x14ac:dyDescent="0.2">
      <c r="A676" s="171" t="s">
        <v>447</v>
      </c>
      <c r="B676" s="119">
        <v>25.697144400000003</v>
      </c>
      <c r="C676" s="119">
        <v>26.471306300000002</v>
      </c>
      <c r="D676" s="119">
        <v>27.920819999999999</v>
      </c>
      <c r="E676" s="119">
        <v>32.4578244</v>
      </c>
      <c r="F676" s="119">
        <v>36.476203999999996</v>
      </c>
      <c r="G676" s="119">
        <v>38.925663499999999</v>
      </c>
      <c r="H676" s="119">
        <v>41.982888899999999</v>
      </c>
      <c r="I676" s="45"/>
      <c r="J676" s="355"/>
      <c r="K676" s="355"/>
      <c r="L676" s="355"/>
      <c r="M676" s="355"/>
      <c r="N676" s="355"/>
      <c r="O676" s="355"/>
      <c r="P676" s="360"/>
    </row>
    <row r="677" spans="1:17" s="116" customFormat="1" ht="22.5" x14ac:dyDescent="0.2">
      <c r="A677" s="171" t="s">
        <v>448</v>
      </c>
      <c r="B677" s="119">
        <v>18.466273099999999</v>
      </c>
      <c r="C677" s="119">
        <v>19.0558473</v>
      </c>
      <c r="D677" s="119">
        <v>20.646662199999998</v>
      </c>
      <c r="E677" s="119">
        <v>23.214302700000001</v>
      </c>
      <c r="F677" s="119">
        <v>26.365018599999999</v>
      </c>
      <c r="G677" s="119">
        <v>29.0608784</v>
      </c>
      <c r="H677" s="119">
        <v>31.4375809</v>
      </c>
      <c r="I677" s="45"/>
      <c r="J677" s="355"/>
      <c r="K677" s="355"/>
      <c r="L677" s="355"/>
      <c r="M677" s="355"/>
      <c r="N677" s="355"/>
      <c r="O677" s="355"/>
      <c r="P677" s="360"/>
    </row>
    <row r="678" spans="1:17" s="116" customFormat="1" ht="11.25" x14ac:dyDescent="0.2">
      <c r="A678" s="120"/>
      <c r="I678" s="315"/>
      <c r="J678" s="362"/>
      <c r="K678" s="363"/>
      <c r="L678" s="363"/>
      <c r="M678" s="363"/>
      <c r="N678" s="363"/>
      <c r="O678" s="363"/>
      <c r="P678" s="316"/>
    </row>
    <row r="679" spans="1:17" s="116" customFormat="1" ht="22.5" x14ac:dyDescent="0.2">
      <c r="A679" s="170" t="s">
        <v>247</v>
      </c>
      <c r="I679" s="145"/>
      <c r="J679" s="354"/>
      <c r="K679" s="354"/>
      <c r="L679" s="354"/>
      <c r="M679" s="354"/>
      <c r="N679" s="354"/>
      <c r="O679" s="354"/>
      <c r="P679" s="361"/>
    </row>
    <row r="680" spans="1:17" s="116" customFormat="1" ht="11.25" x14ac:dyDescent="0.2">
      <c r="I680" s="45"/>
      <c r="J680" s="344"/>
      <c r="K680" s="344"/>
      <c r="L680" s="344"/>
      <c r="M680" s="344"/>
      <c r="N680" s="344"/>
      <c r="O680" s="344"/>
      <c r="P680" s="352"/>
    </row>
    <row r="681" spans="1:17" s="116" customFormat="1" ht="11.25" x14ac:dyDescent="0.2">
      <c r="A681" s="117"/>
      <c r="B681" s="118">
        <v>2015</v>
      </c>
      <c r="C681" s="118">
        <v>2016</v>
      </c>
      <c r="D681" s="118">
        <v>2017</v>
      </c>
      <c r="E681" s="118">
        <v>2018</v>
      </c>
      <c r="F681" s="118">
        <v>2019</v>
      </c>
      <c r="G681" s="118">
        <v>2020</v>
      </c>
      <c r="H681" s="116">
        <v>2021</v>
      </c>
      <c r="I681" s="45"/>
      <c r="J681" s="344"/>
      <c r="K681" s="344"/>
      <c r="L681" s="344"/>
      <c r="M681" s="344"/>
      <c r="N681" s="344"/>
      <c r="O681" s="344"/>
      <c r="P681" s="352"/>
    </row>
    <row r="682" spans="1:17" s="116" customFormat="1" ht="22.5" x14ac:dyDescent="0.2">
      <c r="A682" s="171" t="s">
        <v>446</v>
      </c>
      <c r="B682" s="119">
        <v>28.871549399999999</v>
      </c>
      <c r="C682" s="119">
        <v>30.205169999999999</v>
      </c>
      <c r="D682" s="119">
        <v>32.391947399999999</v>
      </c>
      <c r="E682" s="119">
        <v>36.261733300000003</v>
      </c>
      <c r="F682" s="119">
        <v>41.438077499999999</v>
      </c>
      <c r="G682" s="119">
        <v>44.7838189</v>
      </c>
      <c r="H682" s="119">
        <v>48.193492400000004</v>
      </c>
      <c r="I682" s="145"/>
      <c r="J682" s="354"/>
      <c r="K682" s="354"/>
      <c r="L682" s="354"/>
      <c r="M682" s="354"/>
      <c r="N682" s="354"/>
      <c r="O682" s="354"/>
      <c r="P682" s="361"/>
    </row>
    <row r="683" spans="1:17" s="116" customFormat="1" ht="22.5" x14ac:dyDescent="0.2">
      <c r="A683" s="171" t="s">
        <v>447</v>
      </c>
      <c r="B683" s="119">
        <v>23.507666499999999</v>
      </c>
      <c r="C683" s="119">
        <v>24.409641800000003</v>
      </c>
      <c r="D683" s="119">
        <v>26.909630700000001</v>
      </c>
      <c r="E683" s="119">
        <v>30.1605925</v>
      </c>
      <c r="F683" s="119">
        <v>34.529717099999999</v>
      </c>
      <c r="G683" s="119">
        <v>37.284089099999996</v>
      </c>
      <c r="H683" s="119">
        <v>40.525058999999999</v>
      </c>
      <c r="I683" s="45"/>
      <c r="J683" s="344"/>
      <c r="K683" s="344"/>
      <c r="L683" s="344"/>
      <c r="M683" s="344"/>
      <c r="N683" s="344"/>
      <c r="O683" s="344"/>
      <c r="P683" s="352"/>
    </row>
    <row r="684" spans="1:17" ht="22.5" x14ac:dyDescent="0.2">
      <c r="A684" s="171" t="s">
        <v>448</v>
      </c>
      <c r="B684" s="119">
        <v>20.637701700000001</v>
      </c>
      <c r="C684" s="119">
        <v>22.037508600000002</v>
      </c>
      <c r="D684" s="119">
        <v>23.497382200000001</v>
      </c>
      <c r="E684" s="119">
        <v>25.815075199999999</v>
      </c>
      <c r="F684" s="119">
        <v>29.0660408</v>
      </c>
      <c r="G684" s="119">
        <v>32.468467599999997</v>
      </c>
      <c r="H684" s="119">
        <v>34.0210455</v>
      </c>
      <c r="I684" s="45"/>
      <c r="J684" s="344"/>
      <c r="K684" s="344"/>
      <c r="L684" s="344"/>
      <c r="M684" s="344"/>
      <c r="N684" s="344"/>
      <c r="O684" s="344"/>
      <c r="P684" s="352"/>
    </row>
    <row r="685" spans="1:17" x14ac:dyDescent="0.2">
      <c r="A685" s="113"/>
      <c r="B685" s="103"/>
      <c r="C685" s="103"/>
      <c r="D685" s="39"/>
      <c r="F685" s="103"/>
      <c r="G685" s="99"/>
      <c r="H685"/>
      <c r="I685" s="45"/>
      <c r="J685" s="353"/>
      <c r="K685" s="353"/>
      <c r="L685" s="353"/>
      <c r="M685" s="353"/>
      <c r="N685" s="353"/>
      <c r="O685" s="353"/>
      <c r="P685" s="359"/>
    </row>
    <row r="686" spans="1:17" x14ac:dyDescent="0.2">
      <c r="A686" s="172"/>
      <c r="B686" s="172"/>
      <c r="C686" s="172"/>
      <c r="D686" s="172"/>
      <c r="E686" s="172"/>
      <c r="F686" s="172"/>
      <c r="G686" s="172"/>
      <c r="H686" s="172"/>
      <c r="I686" s="358"/>
      <c r="J686" s="355"/>
      <c r="K686" s="355"/>
      <c r="L686" s="355"/>
      <c r="M686" s="355"/>
      <c r="N686" s="355"/>
      <c r="O686" s="355"/>
      <c r="P686" s="360"/>
    </row>
    <row r="687" spans="1:17" ht="45" x14ac:dyDescent="0.2">
      <c r="A687" s="168" t="s">
        <v>1116</v>
      </c>
      <c r="C687" s="38"/>
      <c r="D687" s="38"/>
      <c r="E687" s="38"/>
      <c r="F687" s="38"/>
      <c r="G687" s="161"/>
      <c r="H687" s="39"/>
      <c r="I687" s="273"/>
      <c r="J687" s="355"/>
      <c r="K687" s="355"/>
      <c r="L687" s="355"/>
      <c r="M687" s="355"/>
      <c r="N687" s="355"/>
      <c r="O687" s="355"/>
      <c r="P687" s="360"/>
    </row>
    <row r="688" spans="1:17" x14ac:dyDescent="0.2">
      <c r="A688" s="201" t="s">
        <v>450</v>
      </c>
      <c r="C688" s="38"/>
      <c r="D688" s="38"/>
      <c r="E688" s="38"/>
      <c r="F688" s="38"/>
      <c r="G688" s="39"/>
      <c r="H688" s="39"/>
      <c r="I688" s="145"/>
      <c r="J688" s="354"/>
      <c r="K688" s="354"/>
      <c r="L688" s="354"/>
      <c r="M688" s="354"/>
      <c r="N688" s="354"/>
      <c r="O688" s="354"/>
      <c r="P688" s="361"/>
      <c r="Q688" s="333"/>
    </row>
    <row r="689" spans="1:17" x14ac:dyDescent="0.2">
      <c r="A689" s="113"/>
      <c r="B689" s="103"/>
      <c r="C689" s="103"/>
      <c r="D689" s="39"/>
      <c r="F689" s="103"/>
      <c r="G689" s="99"/>
      <c r="H689"/>
      <c r="I689" s="354"/>
      <c r="J689" s="344"/>
      <c r="K689" s="344"/>
      <c r="L689" s="344"/>
      <c r="M689" s="344"/>
      <c r="N689" s="344"/>
      <c r="O689" s="344"/>
      <c r="P689" s="352"/>
      <c r="Q689" s="333"/>
    </row>
    <row r="690" spans="1:17" s="116" customFormat="1" ht="22.5" x14ac:dyDescent="0.2">
      <c r="A690" s="170" t="s">
        <v>246</v>
      </c>
      <c r="B690" s="115"/>
      <c r="C690" s="115"/>
      <c r="D690" s="114"/>
      <c r="I690" s="145"/>
      <c r="J690" s="344"/>
      <c r="K690" s="344"/>
      <c r="L690" s="344"/>
      <c r="M690" s="344"/>
      <c r="N690" s="344"/>
      <c r="O690" s="344"/>
      <c r="P690" s="352"/>
      <c r="Q690" s="364"/>
    </row>
    <row r="691" spans="1:17" s="116" customFormat="1" ht="11.25" x14ac:dyDescent="0.2">
      <c r="A691" s="117"/>
      <c r="B691" s="118">
        <v>2015</v>
      </c>
      <c r="C691" s="118">
        <v>2016</v>
      </c>
      <c r="D691" s="118">
        <v>2017</v>
      </c>
      <c r="E691" s="118">
        <v>2018</v>
      </c>
      <c r="F691" s="118">
        <v>2019</v>
      </c>
      <c r="G691" s="118">
        <v>2020</v>
      </c>
      <c r="H691" s="118">
        <v>2021</v>
      </c>
      <c r="I691" s="145"/>
      <c r="J691" s="344"/>
      <c r="K691" s="344"/>
      <c r="L691" s="344"/>
      <c r="M691" s="344"/>
      <c r="N691" s="344"/>
      <c r="O691" s="344"/>
      <c r="P691" s="352"/>
      <c r="Q691" s="364"/>
    </row>
    <row r="692" spans="1:17" s="116" customFormat="1" ht="22.5" x14ac:dyDescent="0.2">
      <c r="A692" s="171" t="s">
        <v>446</v>
      </c>
      <c r="B692" s="119">
        <v>113.23752718519134</v>
      </c>
      <c r="C692" s="119">
        <v>113.24313327274882</v>
      </c>
      <c r="D692" s="119">
        <v>112.88974767352042</v>
      </c>
      <c r="E692" s="119">
        <v>115.1174847267695</v>
      </c>
      <c r="F692" s="119">
        <v>121.76456649191923</v>
      </c>
      <c r="G692" s="119">
        <v>123.66166150115075</v>
      </c>
      <c r="H692" s="119">
        <v>125.35062303030303</v>
      </c>
      <c r="I692" s="45"/>
      <c r="J692" s="344"/>
      <c r="K692" s="344"/>
      <c r="L692" s="344"/>
      <c r="M692" s="344"/>
      <c r="N692" s="344"/>
      <c r="O692" s="344"/>
      <c r="P692" s="352"/>
      <c r="Q692" s="364"/>
    </row>
    <row r="693" spans="1:17" s="116" customFormat="1" ht="22.5" x14ac:dyDescent="0.2">
      <c r="A693" s="171" t="s">
        <v>447</v>
      </c>
      <c r="B693" s="119">
        <v>106.65370797708972</v>
      </c>
      <c r="C693" s="119">
        <v>104.59246236516655</v>
      </c>
      <c r="D693" s="119">
        <v>102.69915768565858</v>
      </c>
      <c r="E693" s="119">
        <v>109.55488034563068</v>
      </c>
      <c r="F693" s="119">
        <v>113.15011942798647</v>
      </c>
      <c r="G693" s="119">
        <v>111.99571512417069</v>
      </c>
      <c r="H693" s="119">
        <v>113.08522262626262</v>
      </c>
      <c r="I693" s="145"/>
      <c r="J693" s="344"/>
      <c r="K693" s="344"/>
      <c r="L693" s="344"/>
      <c r="M693" s="344"/>
      <c r="N693" s="344"/>
      <c r="O693" s="344"/>
      <c r="P693" s="352"/>
      <c r="Q693" s="364"/>
    </row>
    <row r="694" spans="1:17" s="116" customFormat="1" ht="22.5" x14ac:dyDescent="0.2">
      <c r="A694" s="171" t="s">
        <v>448</v>
      </c>
      <c r="B694" s="119">
        <v>76.64262098447746</v>
      </c>
      <c r="C694" s="119">
        <v>75.292770555928726</v>
      </c>
      <c r="D694" s="119">
        <v>75.943142678486041</v>
      </c>
      <c r="E694" s="119">
        <v>78.355225638775437</v>
      </c>
      <c r="F694" s="119">
        <v>81.784963240996362</v>
      </c>
      <c r="G694" s="119">
        <v>83.613060533818896</v>
      </c>
      <c r="H694" s="119">
        <v>84.680352592592598</v>
      </c>
      <c r="I694" s="354"/>
      <c r="J694" s="354"/>
      <c r="K694" s="354"/>
      <c r="L694" s="354"/>
      <c r="M694" s="354"/>
      <c r="N694" s="354"/>
      <c r="O694" s="354"/>
      <c r="P694" s="361"/>
      <c r="Q694" s="364"/>
    </row>
    <row r="695" spans="1:17" s="116" customFormat="1" ht="11.25" x14ac:dyDescent="0.2">
      <c r="A695" s="120"/>
      <c r="I695" s="344"/>
      <c r="J695" s="344"/>
      <c r="K695" s="344"/>
      <c r="L695" s="344"/>
      <c r="M695" s="344"/>
      <c r="N695" s="344"/>
      <c r="O695" s="344"/>
      <c r="P695" s="352"/>
      <c r="Q695" s="364"/>
    </row>
    <row r="696" spans="1:17" s="116" customFormat="1" ht="22.5" x14ac:dyDescent="0.2">
      <c r="A696" s="170" t="s">
        <v>247</v>
      </c>
      <c r="I696" s="354"/>
      <c r="J696" s="344"/>
      <c r="K696" s="344"/>
      <c r="L696" s="344"/>
      <c r="M696" s="344"/>
      <c r="N696" s="344"/>
      <c r="O696" s="344"/>
      <c r="P696" s="352"/>
      <c r="Q696" s="364"/>
    </row>
    <row r="697" spans="1:17" s="116" customFormat="1" ht="11.25" x14ac:dyDescent="0.2">
      <c r="I697" s="364"/>
      <c r="J697" s="364"/>
      <c r="K697" s="364"/>
      <c r="L697" s="364"/>
      <c r="M697" s="364"/>
      <c r="N697" s="364"/>
      <c r="O697" s="364"/>
      <c r="P697" s="364"/>
      <c r="Q697" s="364"/>
    </row>
    <row r="698" spans="1:17" s="116" customFormat="1" ht="11.25" x14ac:dyDescent="0.2">
      <c r="A698" s="117"/>
      <c r="B698" s="118">
        <v>2015</v>
      </c>
      <c r="C698" s="118">
        <v>2016</v>
      </c>
      <c r="D698" s="118">
        <v>2017</v>
      </c>
      <c r="E698" s="118">
        <v>2018</v>
      </c>
      <c r="F698" s="118">
        <v>2019</v>
      </c>
      <c r="G698" s="118">
        <v>2020</v>
      </c>
      <c r="H698" s="118">
        <v>2021</v>
      </c>
      <c r="I698" s="364"/>
      <c r="J698" s="364"/>
      <c r="K698" s="364"/>
      <c r="L698" s="364"/>
      <c r="M698" s="364"/>
      <c r="N698" s="364"/>
      <c r="O698" s="364"/>
      <c r="P698" s="364"/>
      <c r="Q698" s="364"/>
    </row>
    <row r="699" spans="1:17" s="116" customFormat="1" ht="22.5" x14ac:dyDescent="0.2">
      <c r="A699" s="171" t="s">
        <v>446</v>
      </c>
      <c r="B699" s="119">
        <v>93.611145191621816</v>
      </c>
      <c r="C699" s="119">
        <v>94.199812880087322</v>
      </c>
      <c r="D699" s="119">
        <v>94.456441256233049</v>
      </c>
      <c r="E699" s="119">
        <v>97.983498973194983</v>
      </c>
      <c r="F699" s="119">
        <v>104.3806582029774</v>
      </c>
      <c r="G699" s="119">
        <v>107.61251909478744</v>
      </c>
      <c r="H699" s="119">
        <v>110.06849925773668</v>
      </c>
      <c r="I699" s="344"/>
      <c r="J699" s="344"/>
      <c r="K699" s="344"/>
      <c r="L699" s="344"/>
      <c r="M699" s="344"/>
      <c r="N699" s="344"/>
      <c r="O699" s="344"/>
      <c r="P699" s="352"/>
      <c r="Q699" s="364"/>
    </row>
    <row r="700" spans="1:17" s="116" customFormat="1" ht="22.5" x14ac:dyDescent="0.2">
      <c r="A700" s="171" t="s">
        <v>447</v>
      </c>
      <c r="B700" s="119">
        <v>76.219656637053362</v>
      </c>
      <c r="C700" s="119">
        <v>76.125500701699679</v>
      </c>
      <c r="D700" s="119">
        <v>78.469748053538623</v>
      </c>
      <c r="E700" s="119">
        <v>81.497493785127546</v>
      </c>
      <c r="F700" s="119">
        <v>86.978808282324493</v>
      </c>
      <c r="G700" s="119">
        <v>89.591170399394088</v>
      </c>
      <c r="H700" s="119">
        <v>92.554662555669751</v>
      </c>
      <c r="I700" s="45"/>
      <c r="J700" s="344"/>
      <c r="K700" s="344"/>
      <c r="L700" s="344"/>
      <c r="M700" s="344"/>
      <c r="N700" s="344"/>
      <c r="O700" s="344"/>
      <c r="P700" s="352"/>
      <c r="Q700" s="364"/>
    </row>
    <row r="701" spans="1:17" ht="22.5" x14ac:dyDescent="0.2">
      <c r="A701" s="171" t="s">
        <v>448</v>
      </c>
      <c r="B701" s="119">
        <v>66.914278256922387</v>
      </c>
      <c r="C701" s="119">
        <v>68.727611414314666</v>
      </c>
      <c r="D701" s="119">
        <v>68.519471029072989</v>
      </c>
      <c r="E701" s="119">
        <v>69.755391266753136</v>
      </c>
      <c r="F701" s="119">
        <v>73.216052797299682</v>
      </c>
      <c r="G701" s="119">
        <v>78.019554281099673</v>
      </c>
      <c r="H701" s="119">
        <v>77.70022953066119</v>
      </c>
      <c r="I701" s="45"/>
      <c r="J701" s="344"/>
      <c r="K701" s="344"/>
      <c r="L701" s="344"/>
      <c r="M701" s="344"/>
      <c r="N701" s="344"/>
      <c r="O701" s="344"/>
      <c r="P701" s="352"/>
      <c r="Q701" s="333"/>
    </row>
    <row r="702" spans="1:17" x14ac:dyDescent="0.2">
      <c r="A702" s="113"/>
      <c r="B702" s="103"/>
      <c r="C702" s="103"/>
      <c r="D702" s="39"/>
      <c r="F702" s="103"/>
      <c r="G702" s="99"/>
      <c r="H702"/>
      <c r="I702" s="333"/>
      <c r="J702" s="333"/>
      <c r="K702" s="333"/>
      <c r="L702" s="333"/>
      <c r="M702" s="333"/>
      <c r="N702" s="333"/>
      <c r="O702" s="333"/>
      <c r="P702" s="333"/>
      <c r="Q702" s="333"/>
    </row>
    <row r="703" spans="1:17" x14ac:dyDescent="0.2">
      <c r="A703" s="113"/>
      <c r="B703" s="103"/>
      <c r="C703" s="103"/>
      <c r="D703" s="39"/>
      <c r="F703" s="103"/>
      <c r="G703" s="99"/>
      <c r="H703"/>
      <c r="I703" s="333"/>
      <c r="J703" s="333"/>
      <c r="K703" s="333"/>
      <c r="L703" s="333"/>
      <c r="M703" s="333"/>
      <c r="N703" s="333"/>
      <c r="O703" s="333"/>
      <c r="P703" s="333"/>
      <c r="Q703" s="333"/>
    </row>
    <row r="704" spans="1:17" x14ac:dyDescent="0.2">
      <c r="A704" s="121" t="s">
        <v>124</v>
      </c>
      <c r="B704" s="122"/>
      <c r="C704" s="122"/>
      <c r="D704" s="122"/>
      <c r="E704" s="122"/>
      <c r="F704" s="122"/>
      <c r="G704" s="122"/>
      <c r="H704" s="122"/>
      <c r="I704" s="365"/>
      <c r="J704" s="365"/>
      <c r="K704" s="365"/>
      <c r="L704" s="365"/>
      <c r="M704" s="365"/>
      <c r="N704" s="365"/>
      <c r="O704" s="366"/>
      <c r="P704" s="366"/>
      <c r="Q704" s="366"/>
    </row>
    <row r="705" spans="1:33" x14ac:dyDescent="0.2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3"/>
      <c r="P705" s="123"/>
      <c r="Q705" s="123"/>
    </row>
    <row r="706" spans="1:33" x14ac:dyDescent="0.2">
      <c r="A706" s="124" t="s">
        <v>151</v>
      </c>
      <c r="B706" s="122" t="s">
        <v>46</v>
      </c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92"/>
      <c r="N706" s="122"/>
      <c r="O706" s="122" t="s">
        <v>152</v>
      </c>
      <c r="P706" s="123"/>
      <c r="Q706" s="123"/>
      <c r="R706" s="123"/>
      <c r="S706" s="123"/>
      <c r="T706" s="123"/>
      <c r="U706" s="123"/>
      <c r="V706" s="123"/>
      <c r="W706" s="123"/>
      <c r="X706" s="123"/>
      <c r="Y706" s="123" t="s">
        <v>153</v>
      </c>
      <c r="Z706" s="123"/>
      <c r="AA706" s="123"/>
      <c r="AB706" s="123"/>
      <c r="AC706" s="123"/>
      <c r="AD706" s="123"/>
      <c r="AE706" s="123"/>
      <c r="AF706" s="123"/>
      <c r="AG706" s="123"/>
    </row>
    <row r="707" spans="1:33" ht="22.5" x14ac:dyDescent="0.2">
      <c r="A707" s="125"/>
      <c r="B707" s="126" t="s">
        <v>135</v>
      </c>
      <c r="C707" s="127" t="s">
        <v>136</v>
      </c>
      <c r="D707" s="127" t="s">
        <v>23</v>
      </c>
      <c r="E707" s="122"/>
      <c r="F707" s="122"/>
      <c r="G707" s="122"/>
      <c r="H707" s="122"/>
      <c r="I707" s="122"/>
      <c r="J707" s="122"/>
      <c r="K707" s="122"/>
      <c r="L707" s="122"/>
      <c r="M707" s="123"/>
      <c r="N707" s="123"/>
      <c r="O707" s="123" t="s">
        <v>125</v>
      </c>
      <c r="P707" s="123"/>
      <c r="Q707" s="123"/>
      <c r="R707" s="123"/>
      <c r="S707" s="123"/>
      <c r="T707" s="123"/>
      <c r="U707" s="123"/>
      <c r="V707" s="123"/>
      <c r="W707" s="123"/>
      <c r="X707" s="123"/>
      <c r="Y707" s="123" t="s">
        <v>125</v>
      </c>
      <c r="Z707" s="123"/>
      <c r="AA707" s="123"/>
      <c r="AB707" s="123"/>
      <c r="AC707" s="123"/>
      <c r="AD707" s="123"/>
      <c r="AE707" s="123"/>
      <c r="AF707" s="123"/>
      <c r="AG707" s="123"/>
    </row>
    <row r="708" spans="1:33" x14ac:dyDescent="0.2">
      <c r="A708" s="125">
        <v>2000</v>
      </c>
      <c r="B708" s="128">
        <v>23.187857496366711</v>
      </c>
      <c r="C708" s="128">
        <v>24.206142503633291</v>
      </c>
      <c r="D708" s="128">
        <v>47.393999999999998</v>
      </c>
      <c r="E708" s="128"/>
      <c r="F708" s="129">
        <f t="shared" ref="F708:F728" si="71">B708/$D708</f>
        <v>0.4892572371263601</v>
      </c>
      <c r="G708" s="129">
        <f t="shared" ref="G708:G728" si="72">C708/$D708</f>
        <v>0.51074276287363995</v>
      </c>
      <c r="H708" s="122"/>
      <c r="I708" s="129"/>
      <c r="J708" s="129"/>
      <c r="K708" s="122"/>
      <c r="L708" s="130"/>
      <c r="M708" s="123"/>
      <c r="N708" s="123"/>
      <c r="O708" s="123" t="s">
        <v>126</v>
      </c>
      <c r="P708" s="123" t="s">
        <v>23</v>
      </c>
      <c r="Q708" s="123" t="s">
        <v>127</v>
      </c>
      <c r="R708" s="123" t="s">
        <v>118</v>
      </c>
      <c r="S708" s="123" t="s">
        <v>128</v>
      </c>
      <c r="T708" s="123" t="s">
        <v>129</v>
      </c>
      <c r="U708" s="123" t="s">
        <v>130</v>
      </c>
      <c r="V708" s="123" t="s">
        <v>131</v>
      </c>
      <c r="W708" s="123" t="s">
        <v>132</v>
      </c>
      <c r="X708" s="123"/>
      <c r="Y708" s="123" t="s">
        <v>126</v>
      </c>
      <c r="Z708" s="123" t="s">
        <v>23</v>
      </c>
      <c r="AA708" s="123" t="s">
        <v>127</v>
      </c>
      <c r="AB708" s="123" t="s">
        <v>118</v>
      </c>
      <c r="AC708" s="123" t="s">
        <v>128</v>
      </c>
      <c r="AD708" s="123" t="s">
        <v>129</v>
      </c>
      <c r="AE708" s="123" t="s">
        <v>130</v>
      </c>
      <c r="AF708" s="123" t="s">
        <v>131</v>
      </c>
      <c r="AG708" s="123" t="s">
        <v>132</v>
      </c>
    </row>
    <row r="709" spans="1:33" x14ac:dyDescent="0.2">
      <c r="A709" s="130">
        <v>2001</v>
      </c>
      <c r="B709" s="128">
        <v>24.911999999999999</v>
      </c>
      <c r="C709" s="128">
        <v>26.006</v>
      </c>
      <c r="D709" s="128">
        <v>50.917999999999999</v>
      </c>
      <c r="E709" s="122"/>
      <c r="F709" s="129">
        <f t="shared" si="71"/>
        <v>0.48925723712636005</v>
      </c>
      <c r="G709" s="129">
        <f t="shared" si="72"/>
        <v>0.51074276287363995</v>
      </c>
      <c r="H709" s="122"/>
      <c r="I709" s="129"/>
      <c r="J709" s="129"/>
      <c r="K709" s="122"/>
      <c r="L709" s="130"/>
      <c r="M709" s="123"/>
      <c r="N709" s="123"/>
      <c r="O709" s="123">
        <v>2001</v>
      </c>
      <c r="P709" s="123">
        <v>24912</v>
      </c>
      <c r="Q709" s="123">
        <v>10589</v>
      </c>
      <c r="R709" s="123">
        <v>15522</v>
      </c>
      <c r="S709" s="123">
        <v>2739</v>
      </c>
      <c r="T709" s="123">
        <v>1476</v>
      </c>
      <c r="U709" s="123">
        <v>23910</v>
      </c>
      <c r="V709" s="123">
        <v>18022</v>
      </c>
      <c r="W709" s="123">
        <v>24315</v>
      </c>
      <c r="X709" s="123"/>
      <c r="Y709" s="123">
        <v>2001</v>
      </c>
      <c r="Z709" s="123">
        <v>26006</v>
      </c>
      <c r="AA709" s="123">
        <v>10224</v>
      </c>
      <c r="AB709" s="123">
        <v>18143</v>
      </c>
      <c r="AC709" s="123">
        <v>2428</v>
      </c>
      <c r="AD709" s="123">
        <v>2638</v>
      </c>
      <c r="AE709" s="123">
        <v>24798</v>
      </c>
      <c r="AF709" s="123">
        <v>20209</v>
      </c>
      <c r="AG709" s="123">
        <v>25061</v>
      </c>
    </row>
    <row r="710" spans="1:33" x14ac:dyDescent="0.2">
      <c r="A710" s="130">
        <v>2002</v>
      </c>
      <c r="B710" s="128">
        <v>27.858000000000001</v>
      </c>
      <c r="C710" s="128">
        <v>27.646000000000001</v>
      </c>
      <c r="D710" s="128">
        <v>55.503999999999998</v>
      </c>
      <c r="E710" s="122"/>
      <c r="F710" s="129">
        <f t="shared" si="71"/>
        <v>0.5019097722686654</v>
      </c>
      <c r="G710" s="129">
        <f t="shared" si="72"/>
        <v>0.49809022773133471</v>
      </c>
      <c r="H710" s="122"/>
      <c r="I710" s="129"/>
      <c r="J710" s="129"/>
      <c r="K710" s="122"/>
      <c r="L710" s="130"/>
      <c r="M710" s="123"/>
      <c r="N710" s="123"/>
      <c r="O710" s="123">
        <v>2002</v>
      </c>
      <c r="P710" s="123">
        <v>27858</v>
      </c>
      <c r="Q710" s="123">
        <v>16049</v>
      </c>
      <c r="R710" s="123">
        <v>14165</v>
      </c>
      <c r="S710" s="123">
        <v>3130</v>
      </c>
      <c r="T710" s="123">
        <v>1612</v>
      </c>
      <c r="U710" s="123">
        <v>26654</v>
      </c>
      <c r="V710" s="123">
        <v>16980</v>
      </c>
      <c r="W710" s="123">
        <v>27234</v>
      </c>
      <c r="X710" s="123"/>
      <c r="Y710" s="123">
        <v>2002</v>
      </c>
      <c r="Z710" s="123">
        <v>27646</v>
      </c>
      <c r="AA710" s="123">
        <v>16386</v>
      </c>
      <c r="AB710" s="123">
        <v>15160</v>
      </c>
      <c r="AC710" s="123">
        <v>2483</v>
      </c>
      <c r="AD710" s="123">
        <v>2981</v>
      </c>
      <c r="AE710" s="123">
        <v>26373</v>
      </c>
      <c r="AF710" s="123">
        <v>17146</v>
      </c>
      <c r="AG710" s="123">
        <v>26693</v>
      </c>
    </row>
    <row r="711" spans="1:33" x14ac:dyDescent="0.2">
      <c r="A711" s="130">
        <v>2003</v>
      </c>
      <c r="B711" s="128">
        <v>32.201999999999998</v>
      </c>
      <c r="C711" s="128">
        <v>31.405000000000001</v>
      </c>
      <c r="D711" s="128">
        <v>63.606999999999999</v>
      </c>
      <c r="E711" s="122"/>
      <c r="F711" s="129">
        <f t="shared" si="71"/>
        <v>0.50626503372270348</v>
      </c>
      <c r="G711" s="129">
        <f t="shared" si="72"/>
        <v>0.49373496627729657</v>
      </c>
      <c r="H711" s="122"/>
      <c r="I711" s="129"/>
      <c r="J711" s="129"/>
      <c r="K711" s="122"/>
      <c r="L711" s="130"/>
      <c r="M711" s="123"/>
      <c r="N711" s="123"/>
      <c r="O711" s="123">
        <v>2003</v>
      </c>
      <c r="P711" s="123">
        <v>32202</v>
      </c>
      <c r="Q711" s="123">
        <v>21578</v>
      </c>
      <c r="R711" s="123">
        <v>12810</v>
      </c>
      <c r="S711" s="123">
        <v>3363</v>
      </c>
      <c r="T711" s="123">
        <v>1937</v>
      </c>
      <c r="U711" s="123">
        <v>30809</v>
      </c>
      <c r="V711" s="123">
        <v>15802</v>
      </c>
      <c r="W711" s="123">
        <v>31493</v>
      </c>
      <c r="X711" s="123"/>
      <c r="Y711" s="123">
        <v>2003</v>
      </c>
      <c r="Z711" s="123">
        <v>31405</v>
      </c>
      <c r="AA711" s="123">
        <v>25493</v>
      </c>
      <c r="AB711" s="123">
        <v>10583</v>
      </c>
      <c r="AC711" s="123">
        <v>3046</v>
      </c>
      <c r="AD711" s="123">
        <v>3494</v>
      </c>
      <c r="AE711" s="123">
        <v>29903</v>
      </c>
      <c r="AF711" s="123">
        <v>13047</v>
      </c>
      <c r="AG711" s="123">
        <v>30378</v>
      </c>
    </row>
    <row r="712" spans="1:33" x14ac:dyDescent="0.2">
      <c r="A712" s="130">
        <v>2004</v>
      </c>
      <c r="B712" s="128">
        <v>36.537999999999997</v>
      </c>
      <c r="C712" s="128">
        <v>35.020000000000003</v>
      </c>
      <c r="D712" s="128">
        <v>71.558000000000007</v>
      </c>
      <c r="E712" s="122"/>
      <c r="F712" s="129">
        <f t="shared" si="71"/>
        <v>0.51060678051370911</v>
      </c>
      <c r="G712" s="129">
        <f t="shared" si="72"/>
        <v>0.48939321948629083</v>
      </c>
      <c r="H712" s="122"/>
      <c r="I712" s="129"/>
      <c r="J712" s="129"/>
      <c r="K712" s="122"/>
      <c r="L712" s="130"/>
      <c r="M712" s="123"/>
      <c r="N712" s="123"/>
      <c r="O712" s="123">
        <v>2004</v>
      </c>
      <c r="P712" s="123">
        <v>36538</v>
      </c>
      <c r="Q712" s="123">
        <v>28369</v>
      </c>
      <c r="R712" s="123">
        <v>9859</v>
      </c>
      <c r="S712" s="123">
        <v>4993</v>
      </c>
      <c r="T712" s="123">
        <v>2171</v>
      </c>
      <c r="U712" s="123">
        <v>34798</v>
      </c>
      <c r="V712" s="123">
        <v>14585</v>
      </c>
      <c r="W712" s="123">
        <v>35693</v>
      </c>
      <c r="X712" s="123"/>
      <c r="Y712" s="123">
        <v>2004</v>
      </c>
      <c r="Z712" s="123">
        <v>35020</v>
      </c>
      <c r="AA712" s="123">
        <v>31246</v>
      </c>
      <c r="AB712" s="123">
        <v>6313</v>
      </c>
      <c r="AC712" s="123">
        <v>4030</v>
      </c>
      <c r="AD712" s="123">
        <v>3330</v>
      </c>
      <c r="AE712" s="123">
        <v>33141</v>
      </c>
      <c r="AF712" s="123">
        <v>9998</v>
      </c>
      <c r="AG712" s="123">
        <v>33914</v>
      </c>
    </row>
    <row r="713" spans="1:33" x14ac:dyDescent="0.2">
      <c r="A713" s="130">
        <v>2005</v>
      </c>
      <c r="B713" s="128">
        <v>41.174999999999997</v>
      </c>
      <c r="C713" s="128">
        <v>37.158000000000001</v>
      </c>
      <c r="D713" s="128">
        <v>78.332999999999998</v>
      </c>
      <c r="E713" s="128"/>
      <c r="F713" s="129">
        <f t="shared" si="71"/>
        <v>0.52564053464057292</v>
      </c>
      <c r="G713" s="129">
        <f t="shared" si="72"/>
        <v>0.47435946535942708</v>
      </c>
      <c r="H713" s="129"/>
      <c r="I713" s="129"/>
      <c r="J713" s="129"/>
      <c r="K713" s="122"/>
      <c r="L713" s="130"/>
      <c r="M713" s="123"/>
      <c r="N713" s="123"/>
      <c r="O713" s="123">
        <v>2005</v>
      </c>
      <c r="P713" s="123">
        <v>41175</v>
      </c>
      <c r="Q713" s="123">
        <v>33243</v>
      </c>
      <c r="R713" s="123">
        <v>9227</v>
      </c>
      <c r="S713" s="123">
        <v>7366</v>
      </c>
      <c r="T713" s="123">
        <v>2047</v>
      </c>
      <c r="U713" s="123">
        <v>39169</v>
      </c>
      <c r="V713" s="123">
        <v>16259</v>
      </c>
      <c r="W713" s="123">
        <v>40374</v>
      </c>
      <c r="X713" s="123"/>
      <c r="Y713" s="123">
        <v>2005</v>
      </c>
      <c r="Z713" s="123">
        <v>37158</v>
      </c>
      <c r="AA713" s="123">
        <v>33718</v>
      </c>
      <c r="AB713" s="123">
        <v>4846</v>
      </c>
      <c r="AC713" s="123">
        <v>6109</v>
      </c>
      <c r="AD713" s="123">
        <v>2866</v>
      </c>
      <c r="AE713" s="123">
        <v>35063</v>
      </c>
      <c r="AF713" s="123">
        <v>10681</v>
      </c>
      <c r="AG713" s="123">
        <v>36084</v>
      </c>
    </row>
    <row r="714" spans="1:33" x14ac:dyDescent="0.2">
      <c r="A714" s="130">
        <v>2006</v>
      </c>
      <c r="B714" s="128">
        <v>45.774999999999999</v>
      </c>
      <c r="C714" s="128">
        <v>40.054000000000002</v>
      </c>
      <c r="D714" s="128">
        <v>85.828999999999994</v>
      </c>
      <c r="E714" s="128"/>
      <c r="F714" s="129">
        <f t="shared" si="71"/>
        <v>0.5333278961656317</v>
      </c>
      <c r="G714" s="129">
        <f t="shared" si="72"/>
        <v>0.46667210383436841</v>
      </c>
      <c r="H714" s="129"/>
      <c r="I714" s="129"/>
      <c r="J714" s="129"/>
      <c r="K714" s="122"/>
      <c r="L714" s="130"/>
      <c r="M714" s="123"/>
      <c r="N714" s="123"/>
      <c r="O714" s="123">
        <v>2006</v>
      </c>
      <c r="P714" s="123">
        <v>45775</v>
      </c>
      <c r="Q714" s="123">
        <v>38003</v>
      </c>
      <c r="R714" s="123">
        <v>7872</v>
      </c>
      <c r="S714" s="123">
        <v>11354</v>
      </c>
      <c r="T714" s="123">
        <v>2234</v>
      </c>
      <c r="U714" s="123">
        <v>43033</v>
      </c>
      <c r="V714" s="123">
        <v>18950</v>
      </c>
      <c r="W714" s="123">
        <v>44945</v>
      </c>
      <c r="X714" s="123"/>
      <c r="Y714" s="123">
        <v>2006</v>
      </c>
      <c r="Z714" s="123">
        <v>40054</v>
      </c>
      <c r="AA714" s="123">
        <v>35775</v>
      </c>
      <c r="AB714" s="123">
        <v>3819</v>
      </c>
      <c r="AC714" s="123">
        <v>9622</v>
      </c>
      <c r="AD714" s="123">
        <v>3025</v>
      </c>
      <c r="AE714" s="123">
        <v>37314</v>
      </c>
      <c r="AF714" s="123">
        <v>13109</v>
      </c>
      <c r="AG714" s="123">
        <v>38923</v>
      </c>
    </row>
    <row r="715" spans="1:33" x14ac:dyDescent="0.2">
      <c r="A715" s="130">
        <v>2007</v>
      </c>
      <c r="B715" s="128">
        <v>50.527999999999999</v>
      </c>
      <c r="C715" s="128">
        <v>43.430999999999997</v>
      </c>
      <c r="D715" s="128">
        <v>93.959000000000003</v>
      </c>
      <c r="E715" s="128"/>
      <c r="F715" s="129">
        <f t="shared" si="71"/>
        <v>0.5377664726103939</v>
      </c>
      <c r="G715" s="129">
        <f t="shared" si="72"/>
        <v>0.46223352738960605</v>
      </c>
      <c r="H715" s="129"/>
      <c r="I715" s="129"/>
      <c r="J715" s="129"/>
      <c r="K715" s="122"/>
      <c r="L715" s="130"/>
      <c r="M715" s="123"/>
      <c r="N715" s="123"/>
      <c r="O715" s="123">
        <v>2007</v>
      </c>
      <c r="P715" s="123">
        <v>50528</v>
      </c>
      <c r="Q715" s="123">
        <v>44095</v>
      </c>
      <c r="R715" s="123">
        <v>5727</v>
      </c>
      <c r="S715" s="123">
        <v>15557</v>
      </c>
      <c r="T715" s="123">
        <v>2279</v>
      </c>
      <c r="U715" s="123">
        <v>47248</v>
      </c>
      <c r="V715" s="123">
        <v>20895</v>
      </c>
      <c r="W715" s="123">
        <v>49711</v>
      </c>
      <c r="X715" s="123"/>
      <c r="Y715" s="123">
        <v>2007</v>
      </c>
      <c r="Z715" s="123">
        <v>43431</v>
      </c>
      <c r="AA715" s="123">
        <v>38894</v>
      </c>
      <c r="AB715" s="123">
        <v>3100</v>
      </c>
      <c r="AC715" s="123">
        <v>13074</v>
      </c>
      <c r="AD715" s="123">
        <v>3168</v>
      </c>
      <c r="AE715" s="123">
        <v>40224</v>
      </c>
      <c r="AF715" s="123">
        <v>15820</v>
      </c>
      <c r="AG715" s="123">
        <v>42169</v>
      </c>
    </row>
    <row r="716" spans="1:33" x14ac:dyDescent="0.2">
      <c r="A716" s="130">
        <v>2008</v>
      </c>
      <c r="B716" s="128">
        <v>54.183</v>
      </c>
      <c r="C716" s="128">
        <v>45.136000000000003</v>
      </c>
      <c r="D716" s="128">
        <v>99.319000000000003</v>
      </c>
      <c r="E716" s="128"/>
      <c r="F716" s="129">
        <f t="shared" si="71"/>
        <v>0.54554516255701324</v>
      </c>
      <c r="G716" s="129">
        <f t="shared" si="72"/>
        <v>0.45445483744298676</v>
      </c>
      <c r="H716" s="129"/>
      <c r="I716" s="129"/>
      <c r="J716" s="129"/>
      <c r="K716" s="122"/>
      <c r="L716" s="130"/>
      <c r="M716" s="123"/>
      <c r="N716" s="123"/>
      <c r="O716" s="123">
        <v>2008</v>
      </c>
      <c r="P716" s="123">
        <v>54183</v>
      </c>
      <c r="Q716" s="123">
        <v>47647</v>
      </c>
      <c r="R716" s="123">
        <v>5146</v>
      </c>
      <c r="S716" s="123">
        <v>18808</v>
      </c>
      <c r="T716" s="123">
        <v>2368</v>
      </c>
      <c r="U716" s="123">
        <v>50419</v>
      </c>
      <c r="V716" s="123">
        <v>23677</v>
      </c>
      <c r="W716" s="123">
        <v>53274</v>
      </c>
      <c r="X716" s="123"/>
      <c r="Y716" s="123">
        <v>2008</v>
      </c>
      <c r="Z716" s="123">
        <v>45136</v>
      </c>
      <c r="AA716" s="123">
        <v>40504</v>
      </c>
      <c r="AB716" s="123">
        <v>2720</v>
      </c>
      <c r="AC716" s="123">
        <v>15203</v>
      </c>
      <c r="AD716" s="123">
        <v>3120</v>
      </c>
      <c r="AE716" s="123">
        <v>41698</v>
      </c>
      <c r="AF716" s="123">
        <v>17675</v>
      </c>
      <c r="AG716" s="123">
        <v>43960</v>
      </c>
    </row>
    <row r="717" spans="1:33" x14ac:dyDescent="0.2">
      <c r="A717" s="130">
        <v>2009</v>
      </c>
      <c r="B717" s="128">
        <v>56.319000000000003</v>
      </c>
      <c r="C717" s="128">
        <v>46.284999999999997</v>
      </c>
      <c r="D717" s="128">
        <v>102.604</v>
      </c>
      <c r="E717" s="128"/>
      <c r="F717" s="129">
        <f t="shared" si="71"/>
        <v>0.54889672917235199</v>
      </c>
      <c r="G717" s="129">
        <f t="shared" si="72"/>
        <v>0.45110327082764801</v>
      </c>
      <c r="H717" s="129"/>
      <c r="I717" s="129"/>
      <c r="J717" s="129"/>
      <c r="K717" s="122"/>
      <c r="L717" s="130"/>
      <c r="M717" s="123"/>
      <c r="N717" s="123"/>
      <c r="O717" s="123">
        <v>2009</v>
      </c>
      <c r="P717" s="123">
        <v>56319</v>
      </c>
      <c r="Q717" s="123">
        <v>49359</v>
      </c>
      <c r="R717" s="123">
        <v>4743</v>
      </c>
      <c r="S717" s="123">
        <v>22033</v>
      </c>
      <c r="T717" s="123">
        <v>2621</v>
      </c>
      <c r="U717" s="123">
        <v>51949</v>
      </c>
      <c r="V717" s="123">
        <v>26459</v>
      </c>
      <c r="W717" s="123">
        <v>55405</v>
      </c>
      <c r="X717" s="123"/>
      <c r="Y717" s="123">
        <v>2009</v>
      </c>
      <c r="Z717" s="123">
        <v>46285</v>
      </c>
      <c r="AA717" s="123">
        <v>41175</v>
      </c>
      <c r="AB717" s="123">
        <v>2631</v>
      </c>
      <c r="AC717" s="123">
        <v>17351</v>
      </c>
      <c r="AD717" s="123">
        <v>3370</v>
      </c>
      <c r="AE717" s="123">
        <v>42514</v>
      </c>
      <c r="AF717" s="123">
        <v>19763</v>
      </c>
      <c r="AG717" s="123">
        <v>45064</v>
      </c>
    </row>
    <row r="718" spans="1:33" x14ac:dyDescent="0.2">
      <c r="A718" s="130">
        <v>2010</v>
      </c>
      <c r="B718" s="128">
        <v>55.247</v>
      </c>
      <c r="C718" s="128">
        <v>46.018999999999998</v>
      </c>
      <c r="D718" s="128">
        <v>101.26600000000001</v>
      </c>
      <c r="E718" s="128"/>
      <c r="F718" s="129">
        <f t="shared" si="71"/>
        <v>0.545563170264452</v>
      </c>
      <c r="G718" s="129">
        <f t="shared" si="72"/>
        <v>0.45443682973554794</v>
      </c>
      <c r="H718" s="129"/>
      <c r="I718" s="129"/>
      <c r="J718" s="129"/>
      <c r="K718" s="122"/>
      <c r="L718" s="130"/>
      <c r="M718" s="123"/>
      <c r="N718" s="123"/>
      <c r="O718" s="123">
        <v>2010</v>
      </c>
      <c r="P718" s="123">
        <v>55247</v>
      </c>
      <c r="Q718" s="123">
        <v>48074</v>
      </c>
      <c r="R718" s="123">
        <v>4708</v>
      </c>
      <c r="S718" s="123">
        <v>22874</v>
      </c>
      <c r="T718" s="123">
        <v>2627</v>
      </c>
      <c r="U718" s="123">
        <v>50939</v>
      </c>
      <c r="V718" s="123">
        <v>27329</v>
      </c>
      <c r="W718" s="123">
        <v>54343</v>
      </c>
      <c r="X718" s="123"/>
      <c r="Y718" s="123">
        <v>2010</v>
      </c>
      <c r="Z718" s="123">
        <v>46019</v>
      </c>
      <c r="AA718" s="123">
        <v>40942</v>
      </c>
      <c r="AB718" s="123">
        <v>2564</v>
      </c>
      <c r="AC718" s="123">
        <v>16768</v>
      </c>
      <c r="AD718" s="123">
        <v>3372</v>
      </c>
      <c r="AE718" s="123">
        <v>42373</v>
      </c>
      <c r="AF718" s="123">
        <v>19153</v>
      </c>
      <c r="AG718" s="123">
        <v>44807</v>
      </c>
    </row>
    <row r="719" spans="1:33" x14ac:dyDescent="0.2">
      <c r="A719" s="130">
        <v>2011</v>
      </c>
      <c r="B719" s="128">
        <v>52.414000000000001</v>
      </c>
      <c r="C719" s="128">
        <v>43.707000000000001</v>
      </c>
      <c r="D719" s="128">
        <v>96.120999999999995</v>
      </c>
      <c r="E719" s="128"/>
      <c r="F719" s="129">
        <f t="shared" si="71"/>
        <v>0.5452918717033739</v>
      </c>
      <c r="G719" s="129">
        <f t="shared" si="72"/>
        <v>0.45470812829662616</v>
      </c>
      <c r="H719" s="129"/>
      <c r="I719" s="129"/>
      <c r="J719" s="129"/>
      <c r="K719" s="122"/>
      <c r="L719" s="130"/>
      <c r="M719" s="123"/>
      <c r="N719" s="123"/>
      <c r="O719" s="123">
        <v>2011</v>
      </c>
      <c r="P719" s="123">
        <v>52414</v>
      </c>
      <c r="Q719" s="123">
        <v>45031</v>
      </c>
      <c r="R719" s="123">
        <v>4788</v>
      </c>
      <c r="S719" s="123">
        <v>23476</v>
      </c>
      <c r="T719" s="123">
        <v>2381</v>
      </c>
      <c r="U719" s="123">
        <v>48023</v>
      </c>
      <c r="V719" s="123">
        <v>28026</v>
      </c>
      <c r="W719" s="123">
        <v>51625</v>
      </c>
      <c r="X719" s="123"/>
      <c r="Y719" s="123">
        <v>2011</v>
      </c>
      <c r="Z719" s="123">
        <v>43707</v>
      </c>
      <c r="AA719" s="123">
        <v>38818</v>
      </c>
      <c r="AB719" s="123">
        <v>2527</v>
      </c>
      <c r="AC719" s="123">
        <v>16718</v>
      </c>
      <c r="AD719" s="123">
        <v>2944</v>
      </c>
      <c r="AE719" s="123">
        <v>40256</v>
      </c>
      <c r="AF719" s="123">
        <v>19070</v>
      </c>
      <c r="AG719" s="123">
        <v>42719</v>
      </c>
    </row>
    <row r="720" spans="1:33" x14ac:dyDescent="0.2">
      <c r="A720" s="130">
        <v>2012</v>
      </c>
      <c r="B720" s="128">
        <v>50.637</v>
      </c>
      <c r="C720" s="128">
        <v>41.198999999999998</v>
      </c>
      <c r="D720" s="128">
        <v>91.835999999999999</v>
      </c>
      <c r="E720" s="128"/>
      <c r="F720" s="129">
        <f t="shared" si="71"/>
        <v>0.55138507774728862</v>
      </c>
      <c r="G720" s="129">
        <f t="shared" si="72"/>
        <v>0.44861492225271132</v>
      </c>
      <c r="H720" s="129"/>
      <c r="I720" s="129"/>
      <c r="J720" s="129"/>
      <c r="K720" s="122"/>
      <c r="L720" s="130"/>
      <c r="M720" s="123"/>
      <c r="N720" s="123"/>
      <c r="O720" s="123">
        <v>2012</v>
      </c>
      <c r="P720" s="123">
        <v>50637</v>
      </c>
      <c r="Q720" s="123">
        <v>43345</v>
      </c>
      <c r="R720" s="123">
        <v>4397</v>
      </c>
      <c r="S720" s="123">
        <v>22626</v>
      </c>
      <c r="T720" s="123">
        <v>2393</v>
      </c>
      <c r="U720" s="123">
        <v>46291</v>
      </c>
      <c r="V720" s="123">
        <v>26864</v>
      </c>
      <c r="W720" s="123">
        <v>49830</v>
      </c>
      <c r="X720" s="123"/>
      <c r="Y720" s="123">
        <v>2012</v>
      </c>
      <c r="Z720" s="123">
        <v>41199</v>
      </c>
      <c r="AA720" s="123">
        <v>36326</v>
      </c>
      <c r="AB720" s="123">
        <v>2194</v>
      </c>
      <c r="AC720" s="123">
        <v>16577</v>
      </c>
      <c r="AD720" s="123">
        <v>2834</v>
      </c>
      <c r="AE720" s="123">
        <v>37695</v>
      </c>
      <c r="AF720" s="123">
        <v>18625</v>
      </c>
      <c r="AG720" s="123">
        <v>40171</v>
      </c>
    </row>
    <row r="721" spans="1:34" x14ac:dyDescent="0.2">
      <c r="A721" s="130">
        <v>2013</v>
      </c>
      <c r="B721" s="128">
        <v>48.378999999999998</v>
      </c>
      <c r="C721" s="128">
        <v>39.4</v>
      </c>
      <c r="D721" s="128">
        <v>87.778999999999996</v>
      </c>
      <c r="E721" s="128"/>
      <c r="F721" s="129">
        <f t="shared" si="71"/>
        <v>0.55114549037924787</v>
      </c>
      <c r="G721" s="129">
        <f t="shared" si="72"/>
        <v>0.44885450962075213</v>
      </c>
      <c r="H721" s="129"/>
      <c r="I721" s="129"/>
      <c r="J721" s="129"/>
      <c r="K721" s="122"/>
      <c r="L721" s="130"/>
      <c r="M721" s="123"/>
      <c r="N721" s="123"/>
      <c r="O721" s="123">
        <v>2013</v>
      </c>
      <c r="P721" s="123">
        <v>48379</v>
      </c>
      <c r="Q721" s="123">
        <v>40933</v>
      </c>
      <c r="R721" s="123">
        <v>4279</v>
      </c>
      <c r="S721" s="123">
        <v>21876</v>
      </c>
      <c r="T721" s="123">
        <v>2368</v>
      </c>
      <c r="U721" s="123">
        <v>43862</v>
      </c>
      <c r="V721" s="123">
        <v>26016</v>
      </c>
      <c r="W721" s="123">
        <v>47563</v>
      </c>
      <c r="X721" s="123"/>
      <c r="Y721" s="123">
        <v>2013</v>
      </c>
      <c r="Z721" s="123">
        <v>39400</v>
      </c>
      <c r="AA721" s="123">
        <v>34257</v>
      </c>
      <c r="AB721" s="123">
        <v>2337</v>
      </c>
      <c r="AC721" s="123">
        <v>16236</v>
      </c>
      <c r="AD721" s="123">
        <v>2856</v>
      </c>
      <c r="AE721" s="123">
        <v>35761</v>
      </c>
      <c r="AF721" s="123">
        <v>18458</v>
      </c>
      <c r="AG721" s="123">
        <v>38289</v>
      </c>
    </row>
    <row r="722" spans="1:34" x14ac:dyDescent="0.2">
      <c r="A722" s="130">
        <v>2014</v>
      </c>
      <c r="B722" s="128">
        <v>43.881999999999998</v>
      </c>
      <c r="C722" s="128">
        <v>35.765999999999998</v>
      </c>
      <c r="D722" s="128">
        <v>79.647999999999996</v>
      </c>
      <c r="E722" s="128"/>
      <c r="F722" s="129">
        <f t="shared" si="71"/>
        <v>0.55094917637605467</v>
      </c>
      <c r="G722" s="129">
        <f t="shared" si="72"/>
        <v>0.44905082362394538</v>
      </c>
      <c r="H722" s="129"/>
      <c r="I722" s="129"/>
      <c r="J722" s="129"/>
      <c r="K722" s="122"/>
      <c r="L722" s="130"/>
      <c r="M722" s="123"/>
      <c r="N722" s="123"/>
      <c r="O722" s="123">
        <v>2014</v>
      </c>
      <c r="P722" s="123">
        <v>43882</v>
      </c>
      <c r="Q722" s="123">
        <v>35898</v>
      </c>
      <c r="R722" s="123">
        <v>4497</v>
      </c>
      <c r="S722" s="123">
        <v>20738</v>
      </c>
      <c r="T722" s="123">
        <v>2262</v>
      </c>
      <c r="U722" s="123">
        <v>39057</v>
      </c>
      <c r="V722" s="123">
        <v>25078</v>
      </c>
      <c r="W722" s="123">
        <v>43051</v>
      </c>
      <c r="X722" s="123"/>
      <c r="Y722" s="123">
        <v>2014</v>
      </c>
      <c r="Z722" s="123">
        <v>35766</v>
      </c>
      <c r="AA722" s="123">
        <v>30424</v>
      </c>
      <c r="AB722" s="123">
        <v>2365</v>
      </c>
      <c r="AC722" s="123">
        <v>15696</v>
      </c>
      <c r="AD722" s="123">
        <v>2747</v>
      </c>
      <c r="AE722" s="123">
        <v>32016</v>
      </c>
      <c r="AF722" s="123">
        <v>17958</v>
      </c>
      <c r="AG722" s="123">
        <v>34722</v>
      </c>
    </row>
    <row r="723" spans="1:34" x14ac:dyDescent="0.2">
      <c r="A723" s="130">
        <v>2015</v>
      </c>
      <c r="B723" s="128">
        <v>41.345999999999997</v>
      </c>
      <c r="C723" s="128">
        <v>34.270000000000003</v>
      </c>
      <c r="D723" s="128">
        <v>75.616</v>
      </c>
      <c r="E723" s="128"/>
      <c r="F723" s="129">
        <f t="shared" si="71"/>
        <v>0.54678903935674983</v>
      </c>
      <c r="G723" s="129">
        <f t="shared" si="72"/>
        <v>0.45321096064325017</v>
      </c>
      <c r="H723" s="129"/>
      <c r="I723" s="129"/>
      <c r="J723" s="129"/>
      <c r="K723" s="122"/>
      <c r="L723" s="130"/>
      <c r="M723" s="123"/>
      <c r="N723" s="123"/>
      <c r="O723" s="123">
        <v>2015</v>
      </c>
      <c r="P723" s="123">
        <v>41346</v>
      </c>
      <c r="Q723" s="123">
        <v>33648</v>
      </c>
      <c r="R723" s="123">
        <v>4186</v>
      </c>
      <c r="S723" s="123">
        <v>19630</v>
      </c>
      <c r="T723" s="123">
        <v>2188</v>
      </c>
      <c r="U723" s="123">
        <v>36568</v>
      </c>
      <c r="V723" s="123">
        <v>23680</v>
      </c>
      <c r="W723" s="123">
        <v>40476</v>
      </c>
      <c r="X723" s="123"/>
      <c r="Y723" s="123">
        <v>2015</v>
      </c>
      <c r="Z723" s="123">
        <v>34270</v>
      </c>
      <c r="AA723" s="123">
        <v>28749</v>
      </c>
      <c r="AB723" s="123">
        <v>2280</v>
      </c>
      <c r="AC723" s="123">
        <v>14864</v>
      </c>
      <c r="AD723" s="123">
        <v>2753</v>
      </c>
      <c r="AE723" s="123">
        <v>30291</v>
      </c>
      <c r="AF723" s="123">
        <v>17049</v>
      </c>
      <c r="AG723" s="123">
        <v>33158</v>
      </c>
    </row>
    <row r="724" spans="1:34" x14ac:dyDescent="0.2">
      <c r="A724" s="130">
        <v>2016</v>
      </c>
      <c r="B724" s="128">
        <v>40.725999999999999</v>
      </c>
      <c r="C724" s="128">
        <v>32.588999999999999</v>
      </c>
      <c r="D724" s="128">
        <v>73.314999999999998</v>
      </c>
      <c r="E724" s="128"/>
      <c r="F724" s="129">
        <f t="shared" si="71"/>
        <v>0.55549341880924774</v>
      </c>
      <c r="G724" s="129">
        <f t="shared" si="72"/>
        <v>0.4445065811907522</v>
      </c>
      <c r="H724" s="129"/>
      <c r="I724" s="129"/>
      <c r="J724" s="129"/>
      <c r="K724" s="122"/>
      <c r="L724" s="130"/>
      <c r="M724" s="123"/>
      <c r="N724" s="123"/>
      <c r="O724" s="123">
        <v>2016</v>
      </c>
      <c r="P724" s="123">
        <v>40726</v>
      </c>
      <c r="Q724" s="123">
        <v>32625</v>
      </c>
      <c r="R724" s="123">
        <v>4223</v>
      </c>
      <c r="S724" s="123">
        <v>19642</v>
      </c>
      <c r="T724" s="123">
        <v>2191</v>
      </c>
      <c r="U724" s="123">
        <v>35634</v>
      </c>
      <c r="V724" s="123">
        <v>23745</v>
      </c>
      <c r="W724" s="123">
        <v>39857</v>
      </c>
      <c r="X724" s="123"/>
      <c r="Y724" s="123">
        <v>2016</v>
      </c>
      <c r="Z724" s="123">
        <v>32589</v>
      </c>
      <c r="AA724" s="123">
        <v>27041</v>
      </c>
      <c r="AB724" s="123">
        <v>2281</v>
      </c>
      <c r="AC724" s="123">
        <v>14536</v>
      </c>
      <c r="AD724" s="123">
        <v>2499</v>
      </c>
      <c r="AE724" s="123">
        <v>28646</v>
      </c>
      <c r="AF724" s="123">
        <v>16725</v>
      </c>
      <c r="AG724" s="123">
        <v>31605</v>
      </c>
    </row>
    <row r="725" spans="1:34" x14ac:dyDescent="0.2">
      <c r="A725" s="130">
        <v>2017</v>
      </c>
      <c r="B725" s="128">
        <v>39.929000000000002</v>
      </c>
      <c r="C725" s="128">
        <v>32.014000000000003</v>
      </c>
      <c r="D725" s="128">
        <v>71.942999999999998</v>
      </c>
      <c r="E725" s="128"/>
      <c r="F725" s="129">
        <f t="shared" si="71"/>
        <v>0.55500882643203653</v>
      </c>
      <c r="G725" s="129">
        <f t="shared" si="72"/>
        <v>0.44499117356796358</v>
      </c>
      <c r="H725" s="129"/>
      <c r="I725" s="129"/>
      <c r="J725" s="129"/>
      <c r="K725" s="122"/>
      <c r="L725" s="130"/>
      <c r="M725" s="123"/>
      <c r="N725" s="123"/>
      <c r="O725" s="123">
        <v>2017</v>
      </c>
      <c r="P725" s="123">
        <v>39929</v>
      </c>
      <c r="Q725" s="123">
        <v>32288</v>
      </c>
      <c r="R725" s="123">
        <v>4326</v>
      </c>
      <c r="S725" s="123">
        <v>17910</v>
      </c>
      <c r="T725" s="123">
        <v>2006</v>
      </c>
      <c r="U725" s="123">
        <v>35445</v>
      </c>
      <c r="V725" s="123">
        <v>22122</v>
      </c>
      <c r="W725" s="123">
        <v>39141</v>
      </c>
      <c r="X725" s="123"/>
      <c r="Y725" s="123">
        <v>2017</v>
      </c>
      <c r="Z725" s="123">
        <v>32014</v>
      </c>
      <c r="AA725" s="123">
        <v>26825</v>
      </c>
      <c r="AB725" s="123">
        <v>2188</v>
      </c>
      <c r="AC725" s="123">
        <v>13474</v>
      </c>
      <c r="AD725" s="123">
        <v>2353</v>
      </c>
      <c r="AE725" s="123">
        <v>28347</v>
      </c>
      <c r="AF725" s="123">
        <v>15590</v>
      </c>
      <c r="AG725" s="123">
        <v>31035</v>
      </c>
    </row>
    <row r="726" spans="1:34" x14ac:dyDescent="0.2">
      <c r="A726" s="130">
        <v>2018</v>
      </c>
      <c r="B726" s="128">
        <v>39.124000000000002</v>
      </c>
      <c r="C726" s="128">
        <v>32.512999999999998</v>
      </c>
      <c r="D726" s="128">
        <v>71.637</v>
      </c>
      <c r="E726" s="128"/>
      <c r="F726" s="129">
        <f t="shared" si="71"/>
        <v>0.54614235660343124</v>
      </c>
      <c r="G726" s="129">
        <f t="shared" si="72"/>
        <v>0.45385764339656881</v>
      </c>
      <c r="H726" s="129"/>
      <c r="I726" s="129"/>
      <c r="J726" s="129"/>
      <c r="K726" s="122"/>
      <c r="L726" s="130"/>
      <c r="M726" s="123"/>
      <c r="N726" s="123"/>
      <c r="O726" s="123">
        <v>2018</v>
      </c>
      <c r="P726" s="123">
        <v>39124</v>
      </c>
      <c r="Q726" s="123">
        <v>31868</v>
      </c>
      <c r="R726" s="123">
        <v>4411</v>
      </c>
      <c r="S726" s="123">
        <v>16883</v>
      </c>
      <c r="T726" s="123">
        <v>1961</v>
      </c>
      <c r="U726" s="123">
        <v>35009</v>
      </c>
      <c r="V726" s="123">
        <v>21187</v>
      </c>
      <c r="W726" s="123">
        <v>38351</v>
      </c>
      <c r="X726" s="123"/>
      <c r="Y726" s="123">
        <v>2018</v>
      </c>
      <c r="Z726" s="123">
        <v>32513</v>
      </c>
      <c r="AA726" s="123">
        <v>27298</v>
      </c>
      <c r="AB726" s="123">
        <v>2280</v>
      </c>
      <c r="AC726" s="123">
        <v>12790</v>
      </c>
      <c r="AD726" s="123">
        <v>2416</v>
      </c>
      <c r="AE726" s="123">
        <v>28937</v>
      </c>
      <c r="AF726" s="123">
        <v>14991</v>
      </c>
      <c r="AG726" s="123">
        <v>31434</v>
      </c>
    </row>
    <row r="727" spans="1:34" x14ac:dyDescent="0.2">
      <c r="A727" s="130">
        <v>2019</v>
      </c>
      <c r="B727" s="128">
        <v>41.481000000000002</v>
      </c>
      <c r="C727" s="128">
        <v>34.014000000000003</v>
      </c>
      <c r="D727" s="128">
        <v>75.495000000000005</v>
      </c>
      <c r="E727" s="128"/>
      <c r="F727" s="129">
        <f t="shared" si="71"/>
        <v>0.54945360619908601</v>
      </c>
      <c r="G727" s="129">
        <f t="shared" si="72"/>
        <v>0.45054639380091399</v>
      </c>
      <c r="H727" s="129"/>
      <c r="I727" s="129"/>
      <c r="J727" s="129"/>
      <c r="K727" s="122"/>
      <c r="L727" s="130"/>
      <c r="M727" s="123"/>
      <c r="N727" s="123"/>
      <c r="O727" s="123">
        <v>2019</v>
      </c>
      <c r="P727" s="123">
        <v>41481</v>
      </c>
      <c r="Q727" s="123">
        <v>33807</v>
      </c>
      <c r="R727" s="123">
        <v>4637</v>
      </c>
      <c r="S727" s="123">
        <v>16606</v>
      </c>
      <c r="T727" s="123">
        <v>2020</v>
      </c>
      <c r="U727" s="123">
        <v>37187</v>
      </c>
      <c r="V727" s="123">
        <v>21132</v>
      </c>
      <c r="W727" s="123">
        <v>40568</v>
      </c>
      <c r="X727" s="123"/>
      <c r="Y727" s="123">
        <v>2019</v>
      </c>
      <c r="Z727" s="123">
        <v>34014</v>
      </c>
      <c r="AA727" s="123">
        <v>28652</v>
      </c>
      <c r="AB727" s="123">
        <v>2341</v>
      </c>
      <c r="AC727" s="123">
        <v>12385</v>
      </c>
      <c r="AD727" s="123">
        <v>2427</v>
      </c>
      <c r="AE727" s="123">
        <v>30288</v>
      </c>
      <c r="AF727" s="123">
        <v>14654</v>
      </c>
      <c r="AG727" s="123">
        <v>32870</v>
      </c>
    </row>
    <row r="728" spans="1:34" x14ac:dyDescent="0.2">
      <c r="A728" s="130">
        <v>2020</v>
      </c>
      <c r="B728" s="128">
        <v>43.841000000000001</v>
      </c>
      <c r="C728" s="128">
        <v>37.253999999999998</v>
      </c>
      <c r="D728" s="128">
        <v>81.094999999999999</v>
      </c>
      <c r="E728" s="128"/>
      <c r="F728" s="129">
        <f t="shared" si="71"/>
        <v>0.54061286145878296</v>
      </c>
      <c r="G728" s="129">
        <f t="shared" si="72"/>
        <v>0.45938713854121704</v>
      </c>
      <c r="H728" s="129"/>
      <c r="I728" s="129"/>
      <c r="J728" s="129"/>
      <c r="K728" s="122"/>
      <c r="L728" s="130"/>
      <c r="M728" s="123"/>
      <c r="N728" s="123"/>
      <c r="O728" s="123">
        <v>2020</v>
      </c>
      <c r="P728" s="123">
        <v>43841</v>
      </c>
      <c r="Q728" s="123">
        <v>35792</v>
      </c>
      <c r="R728" s="123">
        <v>4736</v>
      </c>
      <c r="S728" s="123">
        <v>17403</v>
      </c>
      <c r="T728" s="123">
        <v>2092</v>
      </c>
      <c r="U728" s="123">
        <v>39185</v>
      </c>
      <c r="V728" s="123">
        <v>22039</v>
      </c>
      <c r="W728" s="123">
        <v>42866</v>
      </c>
      <c r="X728" s="123"/>
      <c r="Y728" s="123">
        <v>2020</v>
      </c>
      <c r="Z728" s="123">
        <v>37254</v>
      </c>
      <c r="AA728" s="123">
        <v>31516</v>
      </c>
      <c r="AB728" s="123">
        <v>2438</v>
      </c>
      <c r="AC728" s="123">
        <v>13154</v>
      </c>
      <c r="AD728" s="123">
        <v>2576</v>
      </c>
      <c r="AE728" s="123">
        <v>33197</v>
      </c>
      <c r="AF728" s="123">
        <v>15526</v>
      </c>
      <c r="AG728" s="123">
        <v>36027</v>
      </c>
    </row>
    <row r="729" spans="1:34" x14ac:dyDescent="0.2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</row>
    <row r="730" spans="1:34" x14ac:dyDescent="0.2">
      <c r="A730" s="124" t="s">
        <v>150</v>
      </c>
      <c r="B730" s="122" t="s">
        <v>46</v>
      </c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92"/>
      <c r="N730" s="122"/>
      <c r="O730" s="123" t="s">
        <v>154</v>
      </c>
      <c r="P730" s="123"/>
      <c r="Q730" s="123"/>
      <c r="R730" s="123"/>
      <c r="S730" s="123"/>
      <c r="T730" s="123"/>
      <c r="U730" s="123"/>
      <c r="V730" s="123"/>
      <c r="W730" s="123"/>
      <c r="X730" s="123"/>
      <c r="Y730" s="123" t="s">
        <v>155</v>
      </c>
      <c r="Z730" s="123"/>
      <c r="AA730" s="123"/>
      <c r="AB730" s="123"/>
      <c r="AC730" s="123"/>
      <c r="AD730" s="123"/>
      <c r="AE730" s="123"/>
      <c r="AF730" s="123"/>
      <c r="AG730" s="123"/>
    </row>
    <row r="731" spans="1:34" ht="22.5" x14ac:dyDescent="0.2">
      <c r="A731" s="125"/>
      <c r="B731" s="126" t="s">
        <v>135</v>
      </c>
      <c r="C731" s="127" t="s">
        <v>136</v>
      </c>
      <c r="D731" s="127" t="s">
        <v>23</v>
      </c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3" t="s">
        <v>125</v>
      </c>
      <c r="P731" s="123"/>
      <c r="Q731" s="123"/>
      <c r="R731" s="123"/>
      <c r="S731" s="123"/>
      <c r="T731" s="123"/>
      <c r="U731" s="123"/>
      <c r="V731" s="123"/>
      <c r="W731" s="123"/>
      <c r="X731" s="123"/>
      <c r="Y731" s="123" t="s">
        <v>125</v>
      </c>
      <c r="Z731" s="123"/>
      <c r="AA731" s="123"/>
      <c r="AB731" s="123"/>
      <c r="AC731" s="123"/>
      <c r="AD731" s="123"/>
      <c r="AE731" s="123"/>
      <c r="AF731" s="123"/>
      <c r="AG731" s="123"/>
    </row>
    <row r="732" spans="1:34" x14ac:dyDescent="0.2">
      <c r="A732" s="125">
        <v>1990</v>
      </c>
      <c r="B732" s="132">
        <v>7.0350000000000001</v>
      </c>
      <c r="C732" s="132">
        <v>8.2829999999999995</v>
      </c>
      <c r="D732" s="132">
        <v>15.693</v>
      </c>
      <c r="E732" s="526"/>
      <c r="F732" s="129">
        <f t="shared" ref="F732:F753" si="73">B732/D732</f>
        <v>0.44828904607149689</v>
      </c>
      <c r="G732" s="129">
        <f>C732/D732</f>
        <v>0.52781494934047024</v>
      </c>
      <c r="H732" s="122"/>
      <c r="I732" s="129"/>
      <c r="J732" s="129"/>
      <c r="K732" s="122"/>
      <c r="L732" s="130"/>
      <c r="M732" s="132"/>
      <c r="N732" s="132"/>
      <c r="O732" s="525" t="s">
        <v>126</v>
      </c>
      <c r="P732" s="525" t="s">
        <v>23</v>
      </c>
      <c r="Q732" s="525" t="s">
        <v>127</v>
      </c>
      <c r="R732" s="525" t="s">
        <v>118</v>
      </c>
      <c r="S732" s="525" t="s">
        <v>128</v>
      </c>
      <c r="T732" s="525" t="s">
        <v>129</v>
      </c>
      <c r="U732" s="525" t="s">
        <v>130</v>
      </c>
      <c r="V732" s="525" t="s">
        <v>131</v>
      </c>
      <c r="W732" s="525" t="s">
        <v>132</v>
      </c>
      <c r="X732" s="525"/>
      <c r="Y732" s="525" t="s">
        <v>126</v>
      </c>
      <c r="Z732" s="525" t="s">
        <v>23</v>
      </c>
      <c r="AA732" s="525" t="s">
        <v>127</v>
      </c>
      <c r="AB732" s="525" t="s">
        <v>118</v>
      </c>
      <c r="AC732" s="525" t="s">
        <v>128</v>
      </c>
      <c r="AD732" s="525" t="s">
        <v>129</v>
      </c>
      <c r="AE732" s="525" t="s">
        <v>130</v>
      </c>
      <c r="AF732" s="525" t="s">
        <v>131</v>
      </c>
      <c r="AG732" s="525" t="s">
        <v>132</v>
      </c>
      <c r="AH732" s="310"/>
    </row>
    <row r="733" spans="1:34" x14ac:dyDescent="0.2">
      <c r="A733" s="125">
        <v>1995</v>
      </c>
      <c r="B733" s="132">
        <v>9.7710000000000008</v>
      </c>
      <c r="C733" s="132">
        <v>9.2460000000000004</v>
      </c>
      <c r="D733" s="132">
        <v>19.481000000000002</v>
      </c>
      <c r="E733" s="526"/>
      <c r="F733" s="129">
        <f t="shared" si="73"/>
        <v>0.50156562804784144</v>
      </c>
      <c r="G733" s="129">
        <f t="shared" ref="G733:G754" si="74">C733/D733</f>
        <v>0.47461629279811096</v>
      </c>
      <c r="H733" s="122"/>
      <c r="I733" s="129"/>
      <c r="J733" s="129"/>
      <c r="K733" s="122"/>
      <c r="L733" s="130"/>
      <c r="M733" s="132"/>
      <c r="N733" s="132"/>
      <c r="O733" s="525"/>
      <c r="P733" s="525"/>
      <c r="Q733" s="525"/>
      <c r="R733" s="525"/>
      <c r="S733" s="525"/>
      <c r="T733" s="525"/>
      <c r="U733" s="525"/>
      <c r="V733" s="525"/>
      <c r="W733" s="525"/>
      <c r="X733" s="525"/>
      <c r="Y733" s="525"/>
      <c r="Z733" s="525"/>
      <c r="AA733" s="525"/>
      <c r="AB733" s="525"/>
      <c r="AC733" s="525"/>
      <c r="AD733" s="525"/>
      <c r="AE733" s="525"/>
      <c r="AF733" s="525"/>
      <c r="AG733" s="525"/>
      <c r="AH733" s="310"/>
    </row>
    <row r="734" spans="1:34" x14ac:dyDescent="0.2">
      <c r="A734" s="130">
        <v>2000</v>
      </c>
      <c r="B734" s="132">
        <v>14.45632</v>
      </c>
      <c r="C734" s="132">
        <v>13.77868</v>
      </c>
      <c r="D734" s="132">
        <v>28.766999999999999</v>
      </c>
      <c r="E734" s="526"/>
      <c r="F734" s="129">
        <f t="shared" si="73"/>
        <v>0.50253137275350224</v>
      </c>
      <c r="G734" s="129">
        <f t="shared" si="74"/>
        <v>0.47897521465568188</v>
      </c>
      <c r="H734" s="122"/>
      <c r="I734" s="129"/>
      <c r="J734" s="129"/>
      <c r="K734" s="122"/>
      <c r="L734" s="130"/>
      <c r="M734" s="132"/>
      <c r="N734" s="132"/>
      <c r="O734" s="525"/>
      <c r="P734" s="525"/>
      <c r="Q734" s="525"/>
      <c r="R734" s="525"/>
      <c r="S734" s="525"/>
      <c r="T734" s="525"/>
      <c r="U734" s="525"/>
      <c r="V734" s="525"/>
      <c r="W734" s="525"/>
      <c r="X734" s="525"/>
      <c r="Y734" s="525"/>
      <c r="Z734" s="525"/>
      <c r="AA734" s="525"/>
      <c r="AB734" s="525"/>
      <c r="AC734" s="525"/>
      <c r="AD734" s="525"/>
      <c r="AE734" s="525"/>
      <c r="AF734" s="525"/>
      <c r="AG734" s="525"/>
      <c r="AH734" s="310"/>
    </row>
    <row r="735" spans="1:34" x14ac:dyDescent="0.2">
      <c r="A735" s="130">
        <v>2001</v>
      </c>
      <c r="B735" s="132">
        <v>15.473000000000001</v>
      </c>
      <c r="C735" s="132">
        <v>14.631</v>
      </c>
      <c r="D735" s="132">
        <v>30.103999999999999</v>
      </c>
      <c r="E735" s="526"/>
      <c r="F735" s="129">
        <f t="shared" si="73"/>
        <v>0.51398485251129422</v>
      </c>
      <c r="G735" s="129">
        <f t="shared" si="74"/>
        <v>0.48601514748870583</v>
      </c>
      <c r="H735" s="122"/>
      <c r="I735" s="129"/>
      <c r="J735" s="129"/>
      <c r="K735" s="122"/>
      <c r="L735" s="130"/>
      <c r="M735" s="132"/>
      <c r="N735" s="132"/>
      <c r="O735" s="525">
        <v>2001</v>
      </c>
      <c r="P735" s="525">
        <v>15473</v>
      </c>
      <c r="Q735" s="525">
        <v>4505</v>
      </c>
      <c r="R735" s="525">
        <v>8585</v>
      </c>
      <c r="S735" s="525">
        <v>2015</v>
      </c>
      <c r="T735" s="525">
        <v>387</v>
      </c>
      <c r="U735" s="525">
        <v>13075</v>
      </c>
      <c r="V735" s="525">
        <v>10596</v>
      </c>
      <c r="W735" s="525">
        <v>15086</v>
      </c>
      <c r="X735" s="525"/>
      <c r="Y735" s="525">
        <v>2001</v>
      </c>
      <c r="Z735" s="525">
        <v>14631</v>
      </c>
      <c r="AA735" s="525">
        <v>3324</v>
      </c>
      <c r="AB735" s="525">
        <v>8831</v>
      </c>
      <c r="AC735" s="525">
        <v>1788</v>
      </c>
      <c r="AD735" s="525">
        <v>709</v>
      </c>
      <c r="AE735" s="525">
        <v>12147</v>
      </c>
      <c r="AF735" s="525">
        <v>10609</v>
      </c>
      <c r="AG735" s="525">
        <v>13923</v>
      </c>
      <c r="AH735" s="310"/>
    </row>
    <row r="736" spans="1:34" x14ac:dyDescent="0.2">
      <c r="A736" s="130">
        <v>2002</v>
      </c>
      <c r="B736" s="132">
        <v>16.440999999999999</v>
      </c>
      <c r="C736" s="132">
        <v>14.792999999999999</v>
      </c>
      <c r="D736" s="132">
        <v>31.234000000000002</v>
      </c>
      <c r="E736" s="526"/>
      <c r="F736" s="129">
        <f t="shared" si="73"/>
        <v>0.52638150733175382</v>
      </c>
      <c r="G736" s="129">
        <f t="shared" si="74"/>
        <v>0.47361849266824607</v>
      </c>
      <c r="H736" s="122"/>
      <c r="I736" s="129"/>
      <c r="J736" s="129"/>
      <c r="K736" s="122"/>
      <c r="L736" s="130"/>
      <c r="M736" s="132"/>
      <c r="N736" s="132"/>
      <c r="O736" s="525">
        <v>2002</v>
      </c>
      <c r="P736" s="525">
        <v>16441</v>
      </c>
      <c r="Q736" s="525">
        <v>4778</v>
      </c>
      <c r="R736" s="525">
        <v>9106</v>
      </c>
      <c r="S736" s="525">
        <v>2111</v>
      </c>
      <c r="T736" s="525">
        <v>464</v>
      </c>
      <c r="U736" s="525">
        <v>13870</v>
      </c>
      <c r="V736" s="525">
        <v>11214</v>
      </c>
      <c r="W736" s="525">
        <v>15977</v>
      </c>
      <c r="X736" s="525"/>
      <c r="Y736" s="525">
        <v>2002</v>
      </c>
      <c r="Z736" s="525">
        <v>14793</v>
      </c>
      <c r="AA736" s="525">
        <v>3232</v>
      </c>
      <c r="AB736" s="525">
        <v>8886</v>
      </c>
      <c r="AC736" s="525">
        <v>1807</v>
      </c>
      <c r="AD736" s="525">
        <v>892</v>
      </c>
      <c r="AE736" s="525">
        <v>12109</v>
      </c>
      <c r="AF736" s="525">
        <v>10681</v>
      </c>
      <c r="AG736" s="525">
        <v>13903</v>
      </c>
      <c r="AH736" s="310"/>
    </row>
    <row r="737" spans="1:34" x14ac:dyDescent="0.2">
      <c r="A737" s="130">
        <v>2003</v>
      </c>
      <c r="B737" s="132">
        <v>17.734000000000002</v>
      </c>
      <c r="C737" s="132">
        <v>15.234999999999999</v>
      </c>
      <c r="D737" s="132">
        <v>32.969000000000001</v>
      </c>
      <c r="E737" s="526"/>
      <c r="F737" s="129">
        <f t="shared" si="73"/>
        <v>0.53789923867875888</v>
      </c>
      <c r="G737" s="129">
        <f t="shared" si="74"/>
        <v>0.46210076132124112</v>
      </c>
      <c r="H737" s="122"/>
      <c r="I737" s="129"/>
      <c r="J737" s="129"/>
      <c r="K737" s="122"/>
      <c r="L737" s="130"/>
      <c r="M737" s="132"/>
      <c r="N737" s="132"/>
      <c r="O737" s="525">
        <v>2003</v>
      </c>
      <c r="P737" s="525">
        <v>17734</v>
      </c>
      <c r="Q737" s="525">
        <v>5095</v>
      </c>
      <c r="R737" s="525">
        <v>9682</v>
      </c>
      <c r="S737" s="525">
        <v>2438</v>
      </c>
      <c r="T737" s="525">
        <v>544</v>
      </c>
      <c r="U737" s="525">
        <v>14761</v>
      </c>
      <c r="V737" s="525">
        <v>12115</v>
      </c>
      <c r="W737" s="525">
        <v>17192</v>
      </c>
      <c r="X737" s="525"/>
      <c r="Y737" s="525">
        <v>2003</v>
      </c>
      <c r="Z737" s="525">
        <v>15235</v>
      </c>
      <c r="AA737" s="525">
        <v>3472</v>
      </c>
      <c r="AB737" s="525">
        <v>9028</v>
      </c>
      <c r="AC737" s="525">
        <v>1768</v>
      </c>
      <c r="AD737" s="525">
        <v>983</v>
      </c>
      <c r="AE737" s="525">
        <v>12491</v>
      </c>
      <c r="AF737" s="525">
        <v>10794</v>
      </c>
      <c r="AG737" s="525">
        <v>14255</v>
      </c>
      <c r="AH737" s="310"/>
    </row>
    <row r="738" spans="1:34" x14ac:dyDescent="0.2">
      <c r="A738" s="130">
        <v>2004</v>
      </c>
      <c r="B738" s="132">
        <v>20.736000000000001</v>
      </c>
      <c r="C738" s="132">
        <v>17.645</v>
      </c>
      <c r="D738" s="132">
        <v>38.381</v>
      </c>
      <c r="E738" s="526"/>
      <c r="F738" s="129">
        <f t="shared" si="73"/>
        <v>0.54026731976759335</v>
      </c>
      <c r="G738" s="129">
        <f t="shared" si="74"/>
        <v>0.45973268023240665</v>
      </c>
      <c r="H738" s="122"/>
      <c r="I738" s="129"/>
      <c r="J738" s="129"/>
      <c r="K738" s="122"/>
      <c r="L738" s="130"/>
      <c r="M738" s="132"/>
      <c r="N738" s="132"/>
      <c r="O738" s="525">
        <v>2004</v>
      </c>
      <c r="P738" s="525">
        <v>20736</v>
      </c>
      <c r="Q738" s="525">
        <v>7149</v>
      </c>
      <c r="R738" s="525">
        <v>10298</v>
      </c>
      <c r="S738" s="525">
        <v>2695</v>
      </c>
      <c r="T738" s="525">
        <v>623</v>
      </c>
      <c r="U738" s="525">
        <v>17426</v>
      </c>
      <c r="V738" s="525">
        <v>12988</v>
      </c>
      <c r="W738" s="525">
        <v>20113</v>
      </c>
      <c r="X738" s="525"/>
      <c r="Y738" s="525">
        <v>2004</v>
      </c>
      <c r="Z738" s="525">
        <v>17645</v>
      </c>
      <c r="AA738" s="525">
        <v>4814</v>
      </c>
      <c r="AB738" s="525">
        <v>9671</v>
      </c>
      <c r="AC738" s="525">
        <v>2053</v>
      </c>
      <c r="AD738" s="525">
        <v>1132</v>
      </c>
      <c r="AE738" s="525">
        <v>14469</v>
      </c>
      <c r="AF738" s="525">
        <v>11720</v>
      </c>
      <c r="AG738" s="525">
        <v>16515</v>
      </c>
      <c r="AH738" s="310"/>
    </row>
    <row r="739" spans="1:34" x14ac:dyDescent="0.2">
      <c r="A739" s="130">
        <v>2005</v>
      </c>
      <c r="B739" s="132">
        <v>24.516999999999999</v>
      </c>
      <c r="C739" s="132">
        <v>19.824000000000002</v>
      </c>
      <c r="D739" s="132">
        <v>44.341000000000001</v>
      </c>
      <c r="E739" s="527"/>
      <c r="F739" s="129">
        <f t="shared" si="73"/>
        <v>0.55291941994993343</v>
      </c>
      <c r="G739" s="129">
        <f t="shared" si="74"/>
        <v>0.44708058005006657</v>
      </c>
      <c r="H739" s="129"/>
      <c r="I739" s="129"/>
      <c r="J739" s="129"/>
      <c r="K739" s="122"/>
      <c r="L739" s="130"/>
      <c r="M739" s="132"/>
      <c r="N739" s="132"/>
      <c r="O739" s="525">
        <v>2005</v>
      </c>
      <c r="P739" s="525">
        <v>24517</v>
      </c>
      <c r="Q739" s="525">
        <v>10701</v>
      </c>
      <c r="R739" s="525">
        <v>10205</v>
      </c>
      <c r="S739" s="525">
        <v>2966</v>
      </c>
      <c r="T739" s="525">
        <v>684</v>
      </c>
      <c r="U739" s="525">
        <v>20877</v>
      </c>
      <c r="V739" s="525">
        <v>13166</v>
      </c>
      <c r="W739" s="525">
        <v>23834</v>
      </c>
      <c r="X739" s="525"/>
      <c r="Y739" s="525">
        <v>2005</v>
      </c>
      <c r="Z739" s="525">
        <v>19824</v>
      </c>
      <c r="AA739" s="525">
        <v>7560</v>
      </c>
      <c r="AB739" s="525">
        <v>8838</v>
      </c>
      <c r="AC739" s="525">
        <v>2190</v>
      </c>
      <c r="AD739" s="525">
        <v>1266</v>
      </c>
      <c r="AE739" s="525">
        <v>16381</v>
      </c>
      <c r="AF739" s="525">
        <v>11024</v>
      </c>
      <c r="AG739" s="525">
        <v>18563</v>
      </c>
      <c r="AH739" s="310"/>
    </row>
    <row r="740" spans="1:34" x14ac:dyDescent="0.2">
      <c r="A740" s="130">
        <v>2006</v>
      </c>
      <c r="B740" s="132">
        <v>29.785</v>
      </c>
      <c r="C740" s="132">
        <v>23.712</v>
      </c>
      <c r="D740" s="132">
        <v>53.497</v>
      </c>
      <c r="E740" s="527"/>
      <c r="F740" s="129">
        <f t="shared" si="73"/>
        <v>0.55676019216030803</v>
      </c>
      <c r="G740" s="129">
        <f t="shared" si="74"/>
        <v>0.44323980783969197</v>
      </c>
      <c r="H740" s="129"/>
      <c r="I740" s="129"/>
      <c r="J740" s="129"/>
      <c r="K740" s="122"/>
      <c r="L740" s="130"/>
      <c r="M740" s="132"/>
      <c r="N740" s="132"/>
      <c r="O740" s="525">
        <v>2006</v>
      </c>
      <c r="P740" s="525">
        <v>29785</v>
      </c>
      <c r="Q740" s="525">
        <v>14510</v>
      </c>
      <c r="R740" s="525">
        <v>10505</v>
      </c>
      <c r="S740" s="525">
        <v>4103</v>
      </c>
      <c r="T740" s="525">
        <v>742</v>
      </c>
      <c r="U740" s="525">
        <v>24981</v>
      </c>
      <c r="V740" s="525">
        <v>14605</v>
      </c>
      <c r="W740" s="525">
        <v>29045</v>
      </c>
      <c r="X740" s="525"/>
      <c r="Y740" s="525">
        <v>2006</v>
      </c>
      <c r="Z740" s="525">
        <v>23712</v>
      </c>
      <c r="AA740" s="525">
        <v>10568</v>
      </c>
      <c r="AB740" s="525">
        <v>8876</v>
      </c>
      <c r="AC740" s="525">
        <v>3007</v>
      </c>
      <c r="AD740" s="525">
        <v>1317</v>
      </c>
      <c r="AE740" s="525">
        <v>19420</v>
      </c>
      <c r="AF740" s="525">
        <v>11880</v>
      </c>
      <c r="AG740" s="525">
        <v>22399</v>
      </c>
      <c r="AH740" s="310"/>
    </row>
    <row r="741" spans="1:34" x14ac:dyDescent="0.2">
      <c r="A741" s="130">
        <v>2007</v>
      </c>
      <c r="B741" s="132">
        <v>35.67</v>
      </c>
      <c r="C741" s="132">
        <v>28.123000000000001</v>
      </c>
      <c r="D741" s="132">
        <v>63.792999999999999</v>
      </c>
      <c r="E741" s="527"/>
      <c r="F741" s="129">
        <f t="shared" si="73"/>
        <v>0.55915225808474289</v>
      </c>
      <c r="G741" s="129">
        <f t="shared" si="74"/>
        <v>0.44084774191525716</v>
      </c>
      <c r="H741" s="129"/>
      <c r="I741" s="129"/>
      <c r="J741" s="129"/>
      <c r="K741" s="122"/>
      <c r="L741" s="130"/>
      <c r="M741" s="132"/>
      <c r="N741" s="132"/>
      <c r="O741" s="525">
        <v>2007</v>
      </c>
      <c r="P741" s="525">
        <v>35670</v>
      </c>
      <c r="Q741" s="525">
        <v>18727</v>
      </c>
      <c r="R741" s="525">
        <v>10075</v>
      </c>
      <c r="S741" s="525">
        <v>6080</v>
      </c>
      <c r="T741" s="525">
        <v>847</v>
      </c>
      <c r="U741" s="525">
        <v>28765</v>
      </c>
      <c r="V741" s="525">
        <v>16148</v>
      </c>
      <c r="W741" s="525">
        <v>34827</v>
      </c>
      <c r="X741" s="525"/>
      <c r="Y741" s="525">
        <v>2007</v>
      </c>
      <c r="Z741" s="525">
        <v>28123</v>
      </c>
      <c r="AA741" s="525">
        <v>14247</v>
      </c>
      <c r="AB741" s="525">
        <v>7817</v>
      </c>
      <c r="AC741" s="525">
        <v>4685</v>
      </c>
      <c r="AD741" s="525">
        <v>1420</v>
      </c>
      <c r="AE741" s="525">
        <v>22047</v>
      </c>
      <c r="AF741" s="525">
        <v>12495</v>
      </c>
      <c r="AG741" s="525">
        <v>26713</v>
      </c>
      <c r="AH741" s="310"/>
    </row>
    <row r="742" spans="1:34" x14ac:dyDescent="0.2">
      <c r="A742" s="130">
        <v>2008</v>
      </c>
      <c r="B742" s="132">
        <v>41.7</v>
      </c>
      <c r="C742" s="132">
        <v>31.55</v>
      </c>
      <c r="D742" s="132">
        <v>73.25</v>
      </c>
      <c r="E742" s="527"/>
      <c r="F742" s="129">
        <f t="shared" si="73"/>
        <v>0.56928327645051202</v>
      </c>
      <c r="G742" s="129">
        <f t="shared" si="74"/>
        <v>0.43071672354948809</v>
      </c>
      <c r="H742" s="129"/>
      <c r="I742" s="129"/>
      <c r="J742" s="129"/>
      <c r="K742" s="122"/>
      <c r="L742" s="130"/>
      <c r="M742" s="132"/>
      <c r="N742" s="132"/>
      <c r="O742" s="525">
        <v>2008</v>
      </c>
      <c r="P742" s="525">
        <v>41700</v>
      </c>
      <c r="Q742" s="525">
        <v>22757</v>
      </c>
      <c r="R742" s="525">
        <v>9027</v>
      </c>
      <c r="S742" s="525">
        <v>9082</v>
      </c>
      <c r="T742" s="525">
        <v>896</v>
      </c>
      <c r="U742" s="525">
        <v>31751</v>
      </c>
      <c r="V742" s="525">
        <v>18098</v>
      </c>
      <c r="W742" s="525">
        <v>40804</v>
      </c>
      <c r="X742" s="525"/>
      <c r="Y742" s="525">
        <v>2008</v>
      </c>
      <c r="Z742" s="525">
        <v>31550</v>
      </c>
      <c r="AA742" s="525">
        <v>16351</v>
      </c>
      <c r="AB742" s="525">
        <v>6734</v>
      </c>
      <c r="AC742" s="525">
        <v>7020</v>
      </c>
      <c r="AD742" s="525">
        <v>1482</v>
      </c>
      <c r="AE742" s="525">
        <v>23060</v>
      </c>
      <c r="AF742" s="525">
        <v>13752</v>
      </c>
      <c r="AG742" s="525">
        <v>30071</v>
      </c>
      <c r="AH742" s="310"/>
    </row>
    <row r="743" spans="1:34" x14ac:dyDescent="0.2">
      <c r="A743" s="130">
        <v>2009</v>
      </c>
      <c r="B743" s="132">
        <v>48.009</v>
      </c>
      <c r="C743" s="132">
        <v>33.747999999999998</v>
      </c>
      <c r="D743" s="132">
        <v>81.757000000000005</v>
      </c>
      <c r="E743" s="527"/>
      <c r="F743" s="129">
        <f t="shared" si="73"/>
        <v>0.587215773572905</v>
      </c>
      <c r="G743" s="129">
        <f t="shared" si="74"/>
        <v>0.41278422642709489</v>
      </c>
      <c r="H743" s="129"/>
      <c r="I743" s="129"/>
      <c r="J743" s="129"/>
      <c r="K743" s="122"/>
      <c r="L743" s="130"/>
      <c r="M743" s="132"/>
      <c r="N743" s="132"/>
      <c r="O743" s="525">
        <v>2009</v>
      </c>
      <c r="P743" s="525">
        <v>48009</v>
      </c>
      <c r="Q743" s="525">
        <v>26864</v>
      </c>
      <c r="R743" s="525">
        <v>7686</v>
      </c>
      <c r="S743" s="525">
        <v>12614</v>
      </c>
      <c r="T743" s="525">
        <v>913</v>
      </c>
      <c r="U743" s="525">
        <v>34526</v>
      </c>
      <c r="V743" s="525">
        <v>20293</v>
      </c>
      <c r="W743" s="525">
        <v>47100</v>
      </c>
      <c r="X743" s="525"/>
      <c r="Y743" s="525">
        <v>2009</v>
      </c>
      <c r="Z743" s="525">
        <v>33748</v>
      </c>
      <c r="AA743" s="525">
        <v>18435</v>
      </c>
      <c r="AB743" s="525">
        <v>4026</v>
      </c>
      <c r="AC743" s="525">
        <v>9871</v>
      </c>
      <c r="AD743" s="525">
        <v>1462</v>
      </c>
      <c r="AE743" s="525">
        <v>22446</v>
      </c>
      <c r="AF743" s="525">
        <v>13891</v>
      </c>
      <c r="AG743" s="525">
        <v>32290</v>
      </c>
      <c r="AH743" s="310"/>
    </row>
    <row r="744" spans="1:34" x14ac:dyDescent="0.2">
      <c r="A744" s="130">
        <v>2010</v>
      </c>
      <c r="B744" s="132">
        <v>52.86</v>
      </c>
      <c r="C744" s="132">
        <v>35.215000000000003</v>
      </c>
      <c r="D744" s="132">
        <v>88.075000000000003</v>
      </c>
      <c r="E744" s="527"/>
      <c r="F744" s="129">
        <f t="shared" si="73"/>
        <v>0.60017030939540161</v>
      </c>
      <c r="G744" s="129">
        <f t="shared" si="74"/>
        <v>0.39982969060459839</v>
      </c>
      <c r="H744" s="129"/>
      <c r="I744" s="129"/>
      <c r="J744" s="129"/>
      <c r="K744" s="122"/>
      <c r="L744" s="130"/>
      <c r="M744" s="132"/>
      <c r="N744" s="132"/>
      <c r="O744" s="525">
        <v>2010</v>
      </c>
      <c r="P744" s="525">
        <v>52860</v>
      </c>
      <c r="Q744" s="525">
        <v>30171</v>
      </c>
      <c r="R744" s="525">
        <v>6604</v>
      </c>
      <c r="S744" s="525">
        <v>15287</v>
      </c>
      <c r="T744" s="525">
        <v>878</v>
      </c>
      <c r="U744" s="525">
        <v>36751</v>
      </c>
      <c r="V744" s="525">
        <v>21884</v>
      </c>
      <c r="W744" s="525">
        <v>51985</v>
      </c>
      <c r="X744" s="525"/>
      <c r="Y744" s="525">
        <v>2010</v>
      </c>
      <c r="Z744" s="525">
        <v>35215</v>
      </c>
      <c r="AA744" s="525">
        <v>19048</v>
      </c>
      <c r="AB744" s="525">
        <v>3067</v>
      </c>
      <c r="AC744" s="525">
        <v>11800</v>
      </c>
      <c r="AD744" s="525">
        <v>1344</v>
      </c>
      <c r="AE744" s="525">
        <v>22103</v>
      </c>
      <c r="AF744" s="525">
        <v>14857</v>
      </c>
      <c r="AG744" s="525">
        <v>33872</v>
      </c>
      <c r="AH744" s="310"/>
    </row>
    <row r="745" spans="1:34" x14ac:dyDescent="0.2">
      <c r="A745" s="130">
        <v>2011</v>
      </c>
      <c r="B745" s="132">
        <v>56.828000000000003</v>
      </c>
      <c r="C745" s="132">
        <v>36.277000000000001</v>
      </c>
      <c r="D745" s="132">
        <v>93.105000000000004</v>
      </c>
      <c r="E745" s="527"/>
      <c r="F745" s="129">
        <f t="shared" si="73"/>
        <v>0.61036464207078034</v>
      </c>
      <c r="G745" s="129">
        <f t="shared" si="74"/>
        <v>0.38963535792921972</v>
      </c>
      <c r="H745" s="129"/>
      <c r="I745" s="129"/>
      <c r="J745" s="129"/>
      <c r="K745" s="122"/>
      <c r="L745" s="130"/>
      <c r="M745" s="132"/>
      <c r="N745" s="132"/>
      <c r="O745" s="525">
        <v>2011</v>
      </c>
      <c r="P745" s="525">
        <v>56828</v>
      </c>
      <c r="Q745" s="525">
        <v>32587</v>
      </c>
      <c r="R745" s="525">
        <v>5699</v>
      </c>
      <c r="S745" s="525">
        <v>17576</v>
      </c>
      <c r="T745" s="525">
        <v>1060</v>
      </c>
      <c r="U745" s="525">
        <v>38260</v>
      </c>
      <c r="V745" s="525">
        <v>23271</v>
      </c>
      <c r="W745" s="525">
        <v>55774</v>
      </c>
      <c r="X745" s="525"/>
      <c r="Y745" s="525">
        <v>2011</v>
      </c>
      <c r="Z745" s="525">
        <v>36277</v>
      </c>
      <c r="AA745" s="525">
        <v>19450</v>
      </c>
      <c r="AB745" s="525">
        <v>2413</v>
      </c>
      <c r="AC745" s="525">
        <v>13078</v>
      </c>
      <c r="AD745" s="525">
        <v>1379</v>
      </c>
      <c r="AE745" s="525">
        <v>21857</v>
      </c>
      <c r="AF745" s="525">
        <v>15485</v>
      </c>
      <c r="AG745" s="525">
        <v>34901</v>
      </c>
      <c r="AH745" s="310"/>
    </row>
    <row r="746" spans="1:34" x14ac:dyDescent="0.2">
      <c r="A746" s="130">
        <v>2012</v>
      </c>
      <c r="B746" s="132">
        <v>57.405000000000001</v>
      </c>
      <c r="C746" s="132">
        <v>36.685000000000002</v>
      </c>
      <c r="D746" s="132">
        <v>94.09</v>
      </c>
      <c r="E746" s="527"/>
      <c r="F746" s="129">
        <f t="shared" si="73"/>
        <v>0.61010734403230948</v>
      </c>
      <c r="G746" s="129">
        <f t="shared" si="74"/>
        <v>0.38989265596769052</v>
      </c>
      <c r="H746" s="129"/>
      <c r="I746" s="129"/>
      <c r="J746" s="129"/>
      <c r="K746" s="122"/>
      <c r="L746" s="130"/>
      <c r="M746" s="132"/>
      <c r="N746" s="132"/>
      <c r="O746" s="525">
        <v>2012</v>
      </c>
      <c r="P746" s="525">
        <v>57405</v>
      </c>
      <c r="Q746" s="525">
        <v>32775</v>
      </c>
      <c r="R746" s="525">
        <v>4966</v>
      </c>
      <c r="S746" s="525">
        <v>18634</v>
      </c>
      <c r="T746" s="525">
        <v>1116</v>
      </c>
      <c r="U746" s="525">
        <v>37721</v>
      </c>
      <c r="V746" s="525">
        <v>23587</v>
      </c>
      <c r="W746" s="525">
        <v>56293</v>
      </c>
      <c r="X746" s="525"/>
      <c r="Y746" s="525">
        <v>2012</v>
      </c>
      <c r="Z746" s="525">
        <v>36685</v>
      </c>
      <c r="AA746" s="525">
        <v>19754</v>
      </c>
      <c r="AB746" s="525">
        <v>2200</v>
      </c>
      <c r="AC746" s="525">
        <v>13232</v>
      </c>
      <c r="AD746" s="525">
        <v>1547</v>
      </c>
      <c r="AE746" s="525">
        <v>21945</v>
      </c>
      <c r="AF746" s="525">
        <v>15425</v>
      </c>
      <c r="AG746" s="525">
        <v>35142</v>
      </c>
      <c r="AH746" s="310"/>
    </row>
    <row r="747" spans="1:34" x14ac:dyDescent="0.2">
      <c r="A747" s="130">
        <v>2013</v>
      </c>
      <c r="B747" s="132">
        <v>56.040999999999997</v>
      </c>
      <c r="C747" s="132">
        <v>35.652000000000001</v>
      </c>
      <c r="D747" s="132">
        <v>91.692999999999998</v>
      </c>
      <c r="E747" s="527"/>
      <c r="F747" s="129">
        <f t="shared" si="73"/>
        <v>0.61118078806451959</v>
      </c>
      <c r="G747" s="129">
        <f t="shared" si="74"/>
        <v>0.38881921193548036</v>
      </c>
      <c r="H747" s="129"/>
      <c r="I747" s="129"/>
      <c r="J747" s="129"/>
      <c r="K747" s="122"/>
      <c r="L747" s="130"/>
      <c r="M747" s="132"/>
      <c r="N747" s="132"/>
      <c r="O747" s="525">
        <v>2013</v>
      </c>
      <c r="P747" s="525">
        <v>56041</v>
      </c>
      <c r="Q747" s="525">
        <v>31649</v>
      </c>
      <c r="R747" s="525">
        <v>3930</v>
      </c>
      <c r="S747" s="525">
        <v>19521</v>
      </c>
      <c r="T747" s="525">
        <v>1039</v>
      </c>
      <c r="U747" s="525">
        <v>35563</v>
      </c>
      <c r="V747" s="525">
        <v>23441</v>
      </c>
      <c r="W747" s="525">
        <v>55006</v>
      </c>
      <c r="X747" s="525"/>
      <c r="Y747" s="525">
        <v>2013</v>
      </c>
      <c r="Z747" s="525">
        <v>35652</v>
      </c>
      <c r="AA747" s="525">
        <v>19309</v>
      </c>
      <c r="AB747" s="525">
        <v>1813</v>
      </c>
      <c r="AC747" s="525">
        <v>13212</v>
      </c>
      <c r="AD747" s="525">
        <v>1366</v>
      </c>
      <c r="AE747" s="525">
        <v>21115</v>
      </c>
      <c r="AF747" s="525">
        <v>15011</v>
      </c>
      <c r="AG747" s="525">
        <v>34290</v>
      </c>
      <c r="AH747" s="310"/>
    </row>
    <row r="748" spans="1:34" x14ac:dyDescent="0.2">
      <c r="A748" s="130">
        <v>2014</v>
      </c>
      <c r="B748" s="132">
        <v>53.54</v>
      </c>
      <c r="C748" s="132">
        <v>34.716999999999999</v>
      </c>
      <c r="D748" s="132">
        <v>88.257000000000005</v>
      </c>
      <c r="E748" s="527"/>
      <c r="F748" s="129">
        <f t="shared" si="73"/>
        <v>0.60663743385793756</v>
      </c>
      <c r="G748" s="129">
        <f t="shared" si="74"/>
        <v>0.39336256614206233</v>
      </c>
      <c r="H748" s="129"/>
      <c r="I748" s="129"/>
      <c r="J748" s="129"/>
      <c r="K748" s="122"/>
      <c r="L748" s="130"/>
      <c r="M748" s="132"/>
      <c r="N748" s="132"/>
      <c r="O748" s="525">
        <v>2014</v>
      </c>
      <c r="P748" s="525">
        <v>53540</v>
      </c>
      <c r="Q748" s="525">
        <v>29818</v>
      </c>
      <c r="R748" s="525">
        <v>3628</v>
      </c>
      <c r="S748" s="525">
        <v>19102</v>
      </c>
      <c r="T748" s="525">
        <v>1057</v>
      </c>
      <c r="U748" s="525">
        <v>33433</v>
      </c>
      <c r="V748" s="525">
        <v>22724</v>
      </c>
      <c r="W748" s="525">
        <v>52485</v>
      </c>
      <c r="X748" s="525"/>
      <c r="Y748" s="525">
        <v>2014</v>
      </c>
      <c r="Z748" s="525">
        <v>34717</v>
      </c>
      <c r="AA748" s="525">
        <v>18517</v>
      </c>
      <c r="AB748" s="525">
        <v>1743</v>
      </c>
      <c r="AC748" s="525">
        <v>13079</v>
      </c>
      <c r="AD748" s="525">
        <v>1410</v>
      </c>
      <c r="AE748" s="525">
        <v>20252</v>
      </c>
      <c r="AF748" s="525">
        <v>14818</v>
      </c>
      <c r="AG748" s="525">
        <v>33310</v>
      </c>
      <c r="AH748" s="310"/>
    </row>
    <row r="749" spans="1:34" x14ac:dyDescent="0.2">
      <c r="A749" s="130">
        <v>2015</v>
      </c>
      <c r="B749" s="132">
        <v>49.555999999999997</v>
      </c>
      <c r="C749" s="132">
        <v>32.484000000000002</v>
      </c>
      <c r="D749" s="132">
        <v>82.04</v>
      </c>
      <c r="E749" s="527"/>
      <c r="F749" s="129">
        <f t="shared" si="73"/>
        <v>0.60404680643588482</v>
      </c>
      <c r="G749" s="129">
        <f t="shared" si="74"/>
        <v>0.39595319356411507</v>
      </c>
      <c r="H749" s="129"/>
      <c r="I749" s="129"/>
      <c r="J749" s="129"/>
      <c r="K749" s="122"/>
      <c r="L749" s="130"/>
      <c r="M749" s="132"/>
      <c r="N749" s="132"/>
      <c r="O749" s="525">
        <v>2015</v>
      </c>
      <c r="P749" s="525">
        <v>49556</v>
      </c>
      <c r="Q749" s="525">
        <v>26832</v>
      </c>
      <c r="R749" s="525">
        <v>3394</v>
      </c>
      <c r="S749" s="525">
        <v>18335</v>
      </c>
      <c r="T749" s="525">
        <v>1062</v>
      </c>
      <c r="U749" s="525">
        <v>30212</v>
      </c>
      <c r="V749" s="525">
        <v>21718</v>
      </c>
      <c r="W749" s="525">
        <v>48497</v>
      </c>
      <c r="X749" s="525"/>
      <c r="Y749" s="525">
        <v>2015</v>
      </c>
      <c r="Z749" s="525">
        <v>32484</v>
      </c>
      <c r="AA749" s="525">
        <v>16733</v>
      </c>
      <c r="AB749" s="525">
        <v>1607</v>
      </c>
      <c r="AC749" s="525">
        <v>12820</v>
      </c>
      <c r="AD749" s="525">
        <v>1348</v>
      </c>
      <c r="AE749" s="525">
        <v>18337</v>
      </c>
      <c r="AF749" s="525">
        <v>14421</v>
      </c>
      <c r="AG749" s="525">
        <v>31137</v>
      </c>
      <c r="AH749" s="310"/>
    </row>
    <row r="750" spans="1:34" x14ac:dyDescent="0.2">
      <c r="A750" s="130">
        <v>2016</v>
      </c>
      <c r="B750" s="132">
        <v>46.570999999999998</v>
      </c>
      <c r="C750" s="132">
        <v>30.811</v>
      </c>
      <c r="D750" s="132">
        <v>77.382000000000005</v>
      </c>
      <c r="E750" s="527"/>
      <c r="F750" s="129">
        <f t="shared" si="73"/>
        <v>0.60183246749890151</v>
      </c>
      <c r="G750" s="129">
        <f t="shared" si="74"/>
        <v>0.39816753250109843</v>
      </c>
      <c r="H750" s="129"/>
      <c r="I750" s="129"/>
      <c r="J750" s="129"/>
      <c r="K750" s="122"/>
      <c r="L750" s="130"/>
      <c r="M750" s="132"/>
      <c r="N750" s="132"/>
      <c r="O750" s="525">
        <v>2016</v>
      </c>
      <c r="P750" s="525">
        <v>46571</v>
      </c>
      <c r="Q750" s="525">
        <v>25417</v>
      </c>
      <c r="R750" s="525">
        <v>3278</v>
      </c>
      <c r="S750" s="525">
        <v>16928</v>
      </c>
      <c r="T750" s="525">
        <v>1007</v>
      </c>
      <c r="U750" s="525">
        <v>28688</v>
      </c>
      <c r="V750" s="525">
        <v>20199</v>
      </c>
      <c r="W750" s="525">
        <v>45566</v>
      </c>
      <c r="X750" s="525"/>
      <c r="Y750" s="525">
        <v>2016</v>
      </c>
      <c r="Z750" s="525">
        <v>30811</v>
      </c>
      <c r="AA750" s="525">
        <v>15659</v>
      </c>
      <c r="AB750" s="525">
        <v>1621</v>
      </c>
      <c r="AC750" s="525">
        <v>12227</v>
      </c>
      <c r="AD750" s="525">
        <v>1336</v>
      </c>
      <c r="AE750" s="525">
        <v>17275</v>
      </c>
      <c r="AF750" s="525">
        <v>13843</v>
      </c>
      <c r="AG750" s="525">
        <v>29476</v>
      </c>
      <c r="AH750" s="310"/>
    </row>
    <row r="751" spans="1:34" x14ac:dyDescent="0.2">
      <c r="A751" s="130">
        <v>2017</v>
      </c>
      <c r="B751" s="132">
        <v>43.137</v>
      </c>
      <c r="C751" s="132">
        <v>28.949000000000002</v>
      </c>
      <c r="D751" s="132">
        <v>72.085999999999999</v>
      </c>
      <c r="E751" s="527"/>
      <c r="F751" s="129">
        <f t="shared" si="73"/>
        <v>0.59841023222262302</v>
      </c>
      <c r="G751" s="129">
        <f t="shared" si="74"/>
        <v>0.40158976777737704</v>
      </c>
      <c r="H751" s="129"/>
      <c r="I751" s="129"/>
      <c r="J751" s="129"/>
      <c r="K751" s="122"/>
      <c r="L751" s="130"/>
      <c r="M751" s="132"/>
      <c r="N751" s="132"/>
      <c r="O751" s="525">
        <v>2017</v>
      </c>
      <c r="P751" s="525">
        <v>43137</v>
      </c>
      <c r="Q751" s="525">
        <v>22844</v>
      </c>
      <c r="R751" s="525">
        <v>3232</v>
      </c>
      <c r="S751" s="525">
        <v>16138</v>
      </c>
      <c r="T751" s="525">
        <v>969</v>
      </c>
      <c r="U751" s="525">
        <v>26071</v>
      </c>
      <c r="V751" s="525">
        <v>19366</v>
      </c>
      <c r="W751" s="525">
        <v>42169</v>
      </c>
      <c r="X751" s="525"/>
      <c r="Y751" s="525">
        <v>2017</v>
      </c>
      <c r="Z751" s="525">
        <v>28949</v>
      </c>
      <c r="AA751" s="525">
        <v>14288</v>
      </c>
      <c r="AB751" s="525">
        <v>1511</v>
      </c>
      <c r="AC751" s="525">
        <v>11754</v>
      </c>
      <c r="AD751" s="525">
        <v>1418</v>
      </c>
      <c r="AE751" s="525">
        <v>15796</v>
      </c>
      <c r="AF751" s="525">
        <v>13263</v>
      </c>
      <c r="AG751" s="525">
        <v>27533</v>
      </c>
      <c r="AH751" s="310"/>
    </row>
    <row r="752" spans="1:34" x14ac:dyDescent="0.2">
      <c r="A752" s="130">
        <v>2018</v>
      </c>
      <c r="B752" s="132">
        <v>41.014000000000003</v>
      </c>
      <c r="C752" s="132">
        <v>27.56</v>
      </c>
      <c r="D752" s="132">
        <v>68.573999999999998</v>
      </c>
      <c r="E752" s="527"/>
      <c r="F752" s="129">
        <f t="shared" si="73"/>
        <v>0.59809840464315922</v>
      </c>
      <c r="G752" s="129">
        <f t="shared" si="74"/>
        <v>0.40190159535684078</v>
      </c>
      <c r="H752" s="129"/>
      <c r="I752" s="129"/>
      <c r="J752" s="129"/>
      <c r="K752" s="122"/>
      <c r="L752" s="130"/>
      <c r="M752" s="132"/>
      <c r="N752" s="132"/>
      <c r="O752" s="525">
        <v>2018</v>
      </c>
      <c r="P752" s="525">
        <v>41014</v>
      </c>
      <c r="Q752" s="525">
        <v>21159</v>
      </c>
      <c r="R752" s="525">
        <v>3103</v>
      </c>
      <c r="S752" s="525">
        <v>15742</v>
      </c>
      <c r="T752" s="525">
        <v>1044</v>
      </c>
      <c r="U752" s="525">
        <v>24256</v>
      </c>
      <c r="V752" s="525">
        <v>18845</v>
      </c>
      <c r="W752" s="525">
        <v>39972</v>
      </c>
      <c r="X752" s="525"/>
      <c r="Y752" s="525">
        <v>2018</v>
      </c>
      <c r="Z752" s="525">
        <v>27560</v>
      </c>
      <c r="AA752" s="525">
        <v>13633</v>
      </c>
      <c r="AB752" s="525">
        <v>1437</v>
      </c>
      <c r="AC752" s="525">
        <v>11184</v>
      </c>
      <c r="AD752" s="525">
        <v>1328</v>
      </c>
      <c r="AE752" s="525">
        <v>15064</v>
      </c>
      <c r="AF752" s="525">
        <v>12616</v>
      </c>
      <c r="AG752" s="525">
        <v>26233</v>
      </c>
      <c r="AH752" s="310"/>
    </row>
    <row r="753" spans="1:34" x14ac:dyDescent="0.2">
      <c r="A753" s="130">
        <v>2019</v>
      </c>
      <c r="B753" s="132">
        <v>38.398000000000003</v>
      </c>
      <c r="C753" s="132">
        <v>25.844999999999999</v>
      </c>
      <c r="D753" s="132">
        <v>64.242999999999995</v>
      </c>
      <c r="E753" s="527"/>
      <c r="F753" s="129">
        <f t="shared" si="73"/>
        <v>0.59769936024158288</v>
      </c>
      <c r="G753" s="129">
        <f t="shared" si="74"/>
        <v>0.40230063975841729</v>
      </c>
      <c r="H753" s="129"/>
      <c r="I753" s="129"/>
      <c r="J753" s="129"/>
      <c r="K753" s="122"/>
      <c r="L753" s="130"/>
      <c r="M753" s="132"/>
      <c r="N753" s="132"/>
      <c r="O753" s="525">
        <v>2019</v>
      </c>
      <c r="P753" s="525">
        <v>38398</v>
      </c>
      <c r="Q753" s="525">
        <v>19949</v>
      </c>
      <c r="R753" s="525">
        <v>3110</v>
      </c>
      <c r="S753" s="525">
        <v>14366</v>
      </c>
      <c r="T753" s="525">
        <v>1011</v>
      </c>
      <c r="U753" s="525">
        <v>23051</v>
      </c>
      <c r="V753" s="525">
        <v>17471</v>
      </c>
      <c r="W753" s="525">
        <v>37390</v>
      </c>
      <c r="X753" s="525"/>
      <c r="Y753" s="525">
        <v>2019</v>
      </c>
      <c r="Z753" s="525">
        <v>25845</v>
      </c>
      <c r="AA753" s="525">
        <v>12588</v>
      </c>
      <c r="AB753" s="525">
        <v>1459</v>
      </c>
      <c r="AC753" s="525">
        <v>10520</v>
      </c>
      <c r="AD753" s="525">
        <v>1299</v>
      </c>
      <c r="AE753" s="525">
        <v>14043</v>
      </c>
      <c r="AF753" s="525">
        <v>11973</v>
      </c>
      <c r="AG753" s="525">
        <v>24549</v>
      </c>
      <c r="AH753" s="310"/>
    </row>
    <row r="754" spans="1:34" x14ac:dyDescent="0.2">
      <c r="A754" s="130">
        <v>2020</v>
      </c>
      <c r="B754" s="132">
        <v>37.414999999999999</v>
      </c>
      <c r="C754" s="132">
        <v>25.498999999999999</v>
      </c>
      <c r="D754" s="132">
        <v>62.914000000000001</v>
      </c>
      <c r="E754" s="527"/>
      <c r="F754" s="129">
        <f>B754/D754</f>
        <v>0.59470070254633312</v>
      </c>
      <c r="G754" s="129">
        <f t="shared" si="74"/>
        <v>0.40529929745366688</v>
      </c>
      <c r="H754" s="129"/>
      <c r="I754" s="129"/>
      <c r="J754" s="129"/>
      <c r="K754" s="122"/>
      <c r="L754" s="130"/>
      <c r="M754" s="132"/>
      <c r="N754" s="132"/>
      <c r="O754" s="525">
        <v>2020</v>
      </c>
      <c r="P754" s="525">
        <v>37415</v>
      </c>
      <c r="Q754" s="525">
        <v>19703</v>
      </c>
      <c r="R754" s="525">
        <v>2909</v>
      </c>
      <c r="S754" s="525">
        <v>14003</v>
      </c>
      <c r="T754" s="525">
        <v>835</v>
      </c>
      <c r="U754" s="525">
        <v>22606</v>
      </c>
      <c r="V754" s="525">
        <v>16910</v>
      </c>
      <c r="W754" s="525">
        <v>36583</v>
      </c>
      <c r="X754" s="525"/>
      <c r="Y754" s="525">
        <v>2020</v>
      </c>
      <c r="Z754" s="525">
        <v>25499</v>
      </c>
      <c r="AA754" s="525">
        <v>12819</v>
      </c>
      <c r="AB754" s="525">
        <v>1487</v>
      </c>
      <c r="AC754" s="525">
        <v>10203</v>
      </c>
      <c r="AD754" s="525">
        <v>1005</v>
      </c>
      <c r="AE754" s="525">
        <v>14301</v>
      </c>
      <c r="AF754" s="525">
        <v>11688</v>
      </c>
      <c r="AG754" s="525">
        <v>24494</v>
      </c>
      <c r="AH754" s="310"/>
    </row>
    <row r="755" spans="1:34" x14ac:dyDescent="0.2">
      <c r="A755" s="130"/>
      <c r="B755" s="128"/>
      <c r="C755" s="128"/>
      <c r="D755" s="128"/>
      <c r="E755" s="128"/>
      <c r="F755" s="129"/>
      <c r="G755" s="129"/>
      <c r="H755" s="129"/>
      <c r="I755" s="129"/>
      <c r="J755" s="131"/>
      <c r="K755" s="122"/>
      <c r="L755" s="130"/>
      <c r="M755" s="132"/>
      <c r="N755" s="132"/>
      <c r="O755" s="132"/>
      <c r="P755" s="132"/>
      <c r="Q755" s="525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  <c r="AG755" s="310"/>
      <c r="AH755" s="310"/>
    </row>
    <row r="756" spans="1:34" x14ac:dyDescent="0.2">
      <c r="A756" s="91" t="s">
        <v>122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526"/>
      <c r="N756" s="526"/>
      <c r="O756" s="525"/>
      <c r="P756" s="525"/>
      <c r="Q756" s="525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  <c r="AG756" s="310"/>
      <c r="AH756" s="310"/>
    </row>
    <row r="757" spans="1:34" x14ac:dyDescent="0.2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526"/>
      <c r="N757" s="526"/>
      <c r="O757" s="525"/>
      <c r="P757" s="525"/>
      <c r="Q757" s="525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  <c r="AG757" s="310"/>
      <c r="AH757" s="310"/>
    </row>
    <row r="758" spans="1:34" x14ac:dyDescent="0.2">
      <c r="A758" s="124" t="s">
        <v>5</v>
      </c>
      <c r="B758" s="122" t="s">
        <v>46</v>
      </c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4" t="s">
        <v>123</v>
      </c>
      <c r="N758" s="526"/>
      <c r="O758" s="526"/>
      <c r="P758" s="525"/>
      <c r="Q758" s="525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  <c r="AG758" s="310"/>
      <c r="AH758" s="310"/>
    </row>
    <row r="759" spans="1:34" ht="22.5" x14ac:dyDescent="0.2">
      <c r="A759" s="125"/>
      <c r="B759" s="126" t="s">
        <v>119</v>
      </c>
      <c r="C759" s="127" t="s">
        <v>120</v>
      </c>
      <c r="D759" s="127" t="s">
        <v>121</v>
      </c>
      <c r="E759" s="122"/>
      <c r="F759" s="122"/>
      <c r="G759" s="122"/>
      <c r="H759" s="122"/>
      <c r="I759" s="122"/>
      <c r="J759" s="122"/>
      <c r="K759" s="122"/>
      <c r="L759" s="122"/>
      <c r="M759" s="526" t="s">
        <v>23</v>
      </c>
      <c r="N759" s="526" t="s">
        <v>5</v>
      </c>
      <c r="O759" s="526" t="s">
        <v>120</v>
      </c>
      <c r="P759" s="526" t="s">
        <v>121</v>
      </c>
      <c r="Q759" s="525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  <c r="AG759" s="310"/>
      <c r="AH759" s="310"/>
    </row>
    <row r="760" spans="1:34" x14ac:dyDescent="0.2">
      <c r="A760" s="130">
        <v>2005</v>
      </c>
      <c r="B760" s="128">
        <v>10.701000000000001</v>
      </c>
      <c r="C760" s="128">
        <v>13.166</v>
      </c>
      <c r="D760" s="128">
        <v>0.68400000000000005</v>
      </c>
      <c r="E760" s="128"/>
      <c r="F760" s="129">
        <f t="shared" ref="F760:F775" si="75">B760/$N760</f>
        <v>0.43647265162948162</v>
      </c>
      <c r="G760" s="129">
        <f t="shared" ref="G760:G775" si="76">C760/$N760</f>
        <v>0.53701513235713993</v>
      </c>
      <c r="H760" s="129">
        <f t="shared" ref="H760:H775" si="77">D760/$N760</f>
        <v>2.7899008851001349E-2</v>
      </c>
      <c r="I760" s="129"/>
      <c r="J760" s="131">
        <f>SUM(F760:H760)</f>
        <v>1.001386792837623</v>
      </c>
      <c r="K760" s="122"/>
      <c r="L760" s="130">
        <v>2005</v>
      </c>
      <c r="M760" s="132">
        <v>44.341000000000001</v>
      </c>
      <c r="N760" s="132">
        <v>24.516999999999999</v>
      </c>
      <c r="O760" s="132">
        <v>24.19</v>
      </c>
      <c r="P760" s="132">
        <v>1.95</v>
      </c>
      <c r="Q760" s="525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  <c r="AG760" s="310"/>
      <c r="AH760" s="310"/>
    </row>
    <row r="761" spans="1:34" x14ac:dyDescent="0.2">
      <c r="A761" s="130">
        <v>2006</v>
      </c>
      <c r="B761" s="128">
        <v>14.51</v>
      </c>
      <c r="C761" s="128">
        <v>14.605</v>
      </c>
      <c r="D761" s="128">
        <v>0.74199999999999999</v>
      </c>
      <c r="E761" s="128"/>
      <c r="F761" s="129">
        <f t="shared" si="75"/>
        <v>0.48715796541883499</v>
      </c>
      <c r="G761" s="129">
        <f t="shared" si="76"/>
        <v>0.49034749034749037</v>
      </c>
      <c r="H761" s="129">
        <f t="shared" si="77"/>
        <v>2.4911868390129259E-2</v>
      </c>
      <c r="I761" s="129"/>
      <c r="J761" s="131">
        <f t="shared" ref="J761:J775" si="78">SUM(F761:H761)</f>
        <v>1.0024173241564547</v>
      </c>
      <c r="K761" s="122"/>
      <c r="L761" s="130">
        <v>2006</v>
      </c>
      <c r="M761" s="132">
        <v>53.497</v>
      </c>
      <c r="N761" s="132">
        <v>29.785</v>
      </c>
      <c r="O761" s="132">
        <v>26.484999999999999</v>
      </c>
      <c r="P761" s="132">
        <v>2.0590000000000002</v>
      </c>
      <c r="Q761" s="525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  <c r="AG761" s="310"/>
      <c r="AH761" s="310"/>
    </row>
    <row r="762" spans="1:34" x14ac:dyDescent="0.2">
      <c r="A762" s="130">
        <v>2007</v>
      </c>
      <c r="B762" s="128">
        <v>18.727</v>
      </c>
      <c r="C762" s="128">
        <v>16.148</v>
      </c>
      <c r="D762" s="128">
        <v>0.84699999999999998</v>
      </c>
      <c r="E762" s="128"/>
      <c r="F762" s="129">
        <f t="shared" si="75"/>
        <v>0.52500700869077654</v>
      </c>
      <c r="G762" s="129">
        <f t="shared" si="76"/>
        <v>0.45270535463975325</v>
      </c>
      <c r="H762" s="129">
        <f t="shared" si="77"/>
        <v>2.3745444350995234E-2</v>
      </c>
      <c r="I762" s="129"/>
      <c r="J762" s="131">
        <f t="shared" si="78"/>
        <v>1.001457807681525</v>
      </c>
      <c r="K762" s="122"/>
      <c r="L762" s="130">
        <v>2007</v>
      </c>
      <c r="M762" s="132">
        <v>63.792999999999999</v>
      </c>
      <c r="N762" s="132">
        <v>35.67</v>
      </c>
      <c r="O762" s="132">
        <v>28.643000000000001</v>
      </c>
      <c r="P762" s="132">
        <v>2.2669999999999999</v>
      </c>
      <c r="Q762" s="525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  <c r="AG762" s="310"/>
      <c r="AH762" s="310"/>
    </row>
    <row r="763" spans="1:34" x14ac:dyDescent="0.2">
      <c r="A763" s="130">
        <v>2008</v>
      </c>
      <c r="B763" s="128">
        <v>22.757000000000001</v>
      </c>
      <c r="C763" s="128">
        <v>18.097999999999999</v>
      </c>
      <c r="D763" s="128">
        <v>0.89600000000000002</v>
      </c>
      <c r="E763" s="128"/>
      <c r="F763" s="129">
        <f t="shared" si="75"/>
        <v>0.5457314148681055</v>
      </c>
      <c r="G763" s="129">
        <f t="shared" si="76"/>
        <v>0.43400479616306947</v>
      </c>
      <c r="H763" s="129">
        <f t="shared" si="77"/>
        <v>2.1486810551558752E-2</v>
      </c>
      <c r="I763" s="129"/>
      <c r="J763" s="131">
        <f t="shared" si="78"/>
        <v>1.0012230215827336</v>
      </c>
      <c r="K763" s="122"/>
      <c r="L763" s="130">
        <v>2008</v>
      </c>
      <c r="M763" s="132">
        <v>73.25</v>
      </c>
      <c r="N763" s="132">
        <v>41.7</v>
      </c>
      <c r="O763" s="132">
        <v>31.85</v>
      </c>
      <c r="P763" s="132">
        <v>2.3780000000000001</v>
      </c>
      <c r="Q763" s="525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  <c r="AG763" s="310"/>
      <c r="AH763" s="310"/>
    </row>
    <row r="764" spans="1:34" x14ac:dyDescent="0.2">
      <c r="A764" s="130">
        <v>2009</v>
      </c>
      <c r="B764" s="128">
        <v>26.864000000000001</v>
      </c>
      <c r="C764" s="128">
        <v>20.292999999999999</v>
      </c>
      <c r="D764" s="128">
        <v>0.91300000000000003</v>
      </c>
      <c r="E764" s="128"/>
      <c r="F764" s="129">
        <f t="shared" si="75"/>
        <v>0.55956174883875942</v>
      </c>
      <c r="G764" s="129">
        <f t="shared" si="76"/>
        <v>0.42269157866233414</v>
      </c>
      <c r="H764" s="129">
        <f t="shared" si="77"/>
        <v>1.9017267595659148E-2</v>
      </c>
      <c r="I764" s="129"/>
      <c r="J764" s="131">
        <f t="shared" si="78"/>
        <v>1.0012705950967529</v>
      </c>
      <c r="K764" s="122"/>
      <c r="L764" s="130">
        <v>2009</v>
      </c>
      <c r="M764" s="132">
        <v>81.757000000000005</v>
      </c>
      <c r="N764" s="132">
        <v>48.009</v>
      </c>
      <c r="O764" s="132">
        <v>34.183999999999997</v>
      </c>
      <c r="P764" s="132">
        <v>2.375</v>
      </c>
      <c r="Q764" s="525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  <c r="AG764" s="310"/>
      <c r="AH764" s="310"/>
    </row>
    <row r="765" spans="1:34" x14ac:dyDescent="0.2">
      <c r="A765" s="130">
        <v>2010</v>
      </c>
      <c r="B765" s="128">
        <v>30.170999999999999</v>
      </c>
      <c r="C765" s="128">
        <v>21.884</v>
      </c>
      <c r="D765" s="128">
        <v>0.878</v>
      </c>
      <c r="E765" s="128"/>
      <c r="F765" s="129">
        <f t="shared" si="75"/>
        <v>0.57077185017026111</v>
      </c>
      <c r="G765" s="129">
        <f t="shared" si="76"/>
        <v>0.41399924328414683</v>
      </c>
      <c r="H765" s="129">
        <f t="shared" si="77"/>
        <v>1.6609912977676881E-2</v>
      </c>
      <c r="I765" s="129"/>
      <c r="J765" s="131">
        <f t="shared" si="78"/>
        <v>1.0013810064320847</v>
      </c>
      <c r="K765" s="122"/>
      <c r="L765" s="130">
        <v>2010</v>
      </c>
      <c r="M765" s="132">
        <v>88.075000000000003</v>
      </c>
      <c r="N765" s="132">
        <v>52.86</v>
      </c>
      <c r="O765" s="132">
        <v>36.741</v>
      </c>
      <c r="P765" s="132">
        <v>2.222</v>
      </c>
      <c r="Q765" s="525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  <c r="AG765" s="310"/>
      <c r="AH765" s="310"/>
    </row>
    <row r="766" spans="1:34" x14ac:dyDescent="0.2">
      <c r="A766" s="130">
        <v>2011</v>
      </c>
      <c r="B766" s="128">
        <v>32.587000000000003</v>
      </c>
      <c r="C766" s="128">
        <v>23.271000000000001</v>
      </c>
      <c r="D766" s="128">
        <v>1.06</v>
      </c>
      <c r="E766" s="128"/>
      <c r="F766" s="129">
        <f t="shared" si="75"/>
        <v>0.57343211093123114</v>
      </c>
      <c r="G766" s="129">
        <f t="shared" si="76"/>
        <v>0.40949883860068981</v>
      </c>
      <c r="H766" s="129">
        <f t="shared" si="77"/>
        <v>1.865277680016893E-2</v>
      </c>
      <c r="I766" s="129"/>
      <c r="J766" s="131">
        <f t="shared" si="78"/>
        <v>1.0015837263320899</v>
      </c>
      <c r="K766" s="122"/>
      <c r="L766" s="130">
        <v>2011</v>
      </c>
      <c r="M766" s="132">
        <v>93.105000000000004</v>
      </c>
      <c r="N766" s="132">
        <v>56.828000000000003</v>
      </c>
      <c r="O766" s="132">
        <v>38.756</v>
      </c>
      <c r="P766" s="132">
        <v>2.4390000000000001</v>
      </c>
      <c r="Q766" s="525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  <c r="AG766" s="310"/>
      <c r="AH766" s="310"/>
    </row>
    <row r="767" spans="1:34" x14ac:dyDescent="0.2">
      <c r="A767" s="130">
        <v>2012</v>
      </c>
      <c r="B767" s="128">
        <v>32.774999999999999</v>
      </c>
      <c r="C767" s="128">
        <v>23.587</v>
      </c>
      <c r="D767" s="128">
        <v>1.1160000000000001</v>
      </c>
      <c r="E767" s="128"/>
      <c r="F767" s="129">
        <f t="shared" si="75"/>
        <v>0.57094329762215834</v>
      </c>
      <c r="G767" s="129">
        <f t="shared" si="76"/>
        <v>0.41088755334901139</v>
      </c>
      <c r="H767" s="129">
        <f t="shared" si="77"/>
        <v>1.9440815259994776E-2</v>
      </c>
      <c r="I767" s="129"/>
      <c r="J767" s="131">
        <f t="shared" si="78"/>
        <v>1.0012716662311645</v>
      </c>
      <c r="K767" s="122"/>
      <c r="L767" s="130">
        <v>2012</v>
      </c>
      <c r="M767" s="132">
        <v>94.09</v>
      </c>
      <c r="N767" s="132">
        <v>57.405000000000001</v>
      </c>
      <c r="O767" s="132">
        <v>39.012</v>
      </c>
      <c r="P767" s="132">
        <v>2.6629999999999998</v>
      </c>
      <c r="Q767" s="525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  <c r="AG767" s="310"/>
      <c r="AH767" s="310"/>
    </row>
    <row r="768" spans="1:34" x14ac:dyDescent="0.2">
      <c r="A768" s="130">
        <v>2013</v>
      </c>
      <c r="B768" s="128">
        <v>31.649000000000001</v>
      </c>
      <c r="C768" s="128">
        <v>23.440999999999999</v>
      </c>
      <c r="D768" s="128">
        <v>1.0389999999999999</v>
      </c>
      <c r="E768" s="128"/>
      <c r="F768" s="129">
        <f t="shared" si="75"/>
        <v>0.56474723862886111</v>
      </c>
      <c r="G768" s="129">
        <f t="shared" si="76"/>
        <v>0.41828304277225603</v>
      </c>
      <c r="H768" s="129">
        <f t="shared" si="77"/>
        <v>1.8539997501829018E-2</v>
      </c>
      <c r="I768" s="129"/>
      <c r="J768" s="131">
        <f t="shared" si="78"/>
        <v>1.0015702789029461</v>
      </c>
      <c r="K768" s="122"/>
      <c r="L768" s="130">
        <v>2013</v>
      </c>
      <c r="M768" s="132">
        <v>91.692999999999998</v>
      </c>
      <c r="N768" s="132">
        <v>56.040999999999997</v>
      </c>
      <c r="O768" s="132">
        <v>38.451999999999998</v>
      </c>
      <c r="P768" s="132">
        <v>2.4049999999999998</v>
      </c>
      <c r="Q768" s="525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0"/>
    </row>
    <row r="769" spans="1:34" x14ac:dyDescent="0.2">
      <c r="A769" s="130">
        <v>2014</v>
      </c>
      <c r="B769" s="128">
        <v>29.818000000000001</v>
      </c>
      <c r="C769" s="128">
        <v>22.724</v>
      </c>
      <c r="D769" s="128">
        <v>1.0569999999999999</v>
      </c>
      <c r="E769" s="128"/>
      <c r="F769" s="129">
        <f t="shared" si="75"/>
        <v>0.55692939858050061</v>
      </c>
      <c r="G769" s="129">
        <f t="shared" si="76"/>
        <v>0.42443033246171086</v>
      </c>
      <c r="H769" s="129">
        <f t="shared" si="77"/>
        <v>1.9742248785954427E-2</v>
      </c>
      <c r="I769" s="129"/>
      <c r="J769" s="131">
        <f t="shared" si="78"/>
        <v>1.001101979828166</v>
      </c>
      <c r="K769" s="122"/>
      <c r="L769" s="130">
        <v>2014</v>
      </c>
      <c r="M769" s="132">
        <v>88.257000000000005</v>
      </c>
      <c r="N769" s="132">
        <v>53.54</v>
      </c>
      <c r="O769" s="132">
        <v>37.542000000000002</v>
      </c>
      <c r="P769" s="132">
        <v>2.4670000000000001</v>
      </c>
      <c r="Q769" s="525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0"/>
    </row>
    <row r="770" spans="1:34" x14ac:dyDescent="0.2">
      <c r="A770" s="130">
        <v>2015</v>
      </c>
      <c r="B770" s="128">
        <v>26.832000000000001</v>
      </c>
      <c r="C770" s="128">
        <v>21.718</v>
      </c>
      <c r="D770" s="128">
        <v>1.0620000000000001</v>
      </c>
      <c r="E770" s="128"/>
      <c r="F770" s="129">
        <f t="shared" si="75"/>
        <v>0.54144805876180491</v>
      </c>
      <c r="G770" s="129">
        <f t="shared" si="76"/>
        <v>0.43825167487287114</v>
      </c>
      <c r="H770" s="129">
        <f t="shared" si="77"/>
        <v>2.1430301073532974E-2</v>
      </c>
      <c r="I770" s="129"/>
      <c r="J770" s="131">
        <f t="shared" si="78"/>
        <v>1.001130034708209</v>
      </c>
      <c r="K770" s="122"/>
      <c r="L770" s="130">
        <v>2015</v>
      </c>
      <c r="M770" s="132">
        <v>82.04</v>
      </c>
      <c r="N770" s="132">
        <v>49.555999999999997</v>
      </c>
      <c r="O770" s="132">
        <v>36.139000000000003</v>
      </c>
      <c r="P770" s="132">
        <v>2.41</v>
      </c>
      <c r="Q770" s="525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  <c r="AG770" s="310"/>
      <c r="AH770" s="310"/>
    </row>
    <row r="771" spans="1:34" x14ac:dyDescent="0.2">
      <c r="A771" s="130">
        <v>2016</v>
      </c>
      <c r="B771" s="128">
        <v>25.417000000000002</v>
      </c>
      <c r="C771" s="128">
        <v>20.199000000000002</v>
      </c>
      <c r="D771" s="128">
        <v>1.0069999999999999</v>
      </c>
      <c r="E771" s="128"/>
      <c r="F771" s="129">
        <f t="shared" si="75"/>
        <v>0.54576882609349175</v>
      </c>
      <c r="G771" s="129">
        <f t="shared" si="76"/>
        <v>0.43372485022868312</v>
      </c>
      <c r="H771" s="129">
        <f t="shared" si="77"/>
        <v>2.16228983702304E-2</v>
      </c>
      <c r="I771" s="129"/>
      <c r="J771" s="131">
        <f t="shared" si="78"/>
        <v>1.0011165746924053</v>
      </c>
      <c r="K771" s="122"/>
      <c r="L771" s="130">
        <v>2016</v>
      </c>
      <c r="M771" s="132">
        <v>77.382000000000005</v>
      </c>
      <c r="N771" s="132">
        <v>46.570999999999998</v>
      </c>
      <c r="O771" s="132">
        <v>34.042000000000002</v>
      </c>
      <c r="P771" s="132">
        <v>2.343</v>
      </c>
      <c r="Q771" s="525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  <c r="AG771" s="310"/>
      <c r="AH771" s="310"/>
    </row>
    <row r="772" spans="1:34" x14ac:dyDescent="0.2">
      <c r="A772" s="130">
        <v>2017</v>
      </c>
      <c r="B772" s="128">
        <v>22.844000000000001</v>
      </c>
      <c r="C772" s="128">
        <v>19.366</v>
      </c>
      <c r="D772" s="128">
        <v>0.96899999999999997</v>
      </c>
      <c r="E772" s="128"/>
      <c r="F772" s="129">
        <f t="shared" si="75"/>
        <v>0.5295685838143589</v>
      </c>
      <c r="G772" s="129">
        <f t="shared" si="76"/>
        <v>0.44894174374666757</v>
      </c>
      <c r="H772" s="129">
        <f t="shared" si="77"/>
        <v>2.2463314555949649E-2</v>
      </c>
      <c r="I772" s="129"/>
      <c r="J772" s="131">
        <f t="shared" si="78"/>
        <v>1.0009736421169761</v>
      </c>
      <c r="K772" s="122"/>
      <c r="L772" s="130">
        <v>2017</v>
      </c>
      <c r="M772" s="132">
        <v>72.085999999999999</v>
      </c>
      <c r="N772" s="132">
        <v>43.137</v>
      </c>
      <c r="O772" s="132">
        <v>32.628999999999998</v>
      </c>
      <c r="P772" s="132">
        <v>2.387</v>
      </c>
      <c r="Q772" s="525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  <c r="AG772" s="310"/>
      <c r="AH772" s="310"/>
    </row>
    <row r="773" spans="1:34" x14ac:dyDescent="0.2">
      <c r="A773" s="130">
        <v>2018</v>
      </c>
      <c r="B773" s="128">
        <v>21.158999999999999</v>
      </c>
      <c r="C773" s="128">
        <v>18.844999999999999</v>
      </c>
      <c r="D773" s="128">
        <v>1.044</v>
      </c>
      <c r="E773" s="128"/>
      <c r="F773" s="129">
        <f t="shared" si="75"/>
        <v>0.51589701077680783</v>
      </c>
      <c r="G773" s="129">
        <f t="shared" si="76"/>
        <v>0.45947725167016135</v>
      </c>
      <c r="H773" s="129">
        <f t="shared" si="77"/>
        <v>2.5454722777588139E-2</v>
      </c>
      <c r="I773" s="129"/>
      <c r="J773" s="131">
        <f t="shared" si="78"/>
        <v>1.0008289852245573</v>
      </c>
      <c r="K773" s="122"/>
      <c r="L773" s="130">
        <v>2018</v>
      </c>
      <c r="M773" s="132">
        <v>68.573999999999998</v>
      </c>
      <c r="N773" s="132">
        <v>41.014000000000003</v>
      </c>
      <c r="O773" s="132">
        <v>31.460999999999999</v>
      </c>
      <c r="P773" s="132">
        <v>2.3719999999999999</v>
      </c>
      <c r="Q773" s="525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  <c r="AG773" s="310"/>
      <c r="AH773" s="310"/>
    </row>
    <row r="774" spans="1:34" x14ac:dyDescent="0.2">
      <c r="A774" s="130">
        <v>2019</v>
      </c>
      <c r="B774" s="128">
        <v>19.949000000000002</v>
      </c>
      <c r="C774" s="128">
        <v>17.471</v>
      </c>
      <c r="D774" s="128">
        <v>1.0109999999999999</v>
      </c>
      <c r="E774" s="128"/>
      <c r="F774" s="129">
        <f t="shared" si="75"/>
        <v>0.51953226730558888</v>
      </c>
      <c r="G774" s="129">
        <f t="shared" si="76"/>
        <v>0.45499765612792331</v>
      </c>
      <c r="H774" s="129">
        <f t="shared" si="77"/>
        <v>2.632949632793374E-2</v>
      </c>
      <c r="I774" s="129"/>
      <c r="J774" s="131">
        <f t="shared" si="78"/>
        <v>1.000859419761446</v>
      </c>
      <c r="K774" s="122"/>
      <c r="L774" s="130">
        <v>2019</v>
      </c>
      <c r="M774" s="132">
        <v>64.242999999999995</v>
      </c>
      <c r="N774" s="132">
        <v>38.398000000000003</v>
      </c>
      <c r="O774" s="132">
        <v>29.443999999999999</v>
      </c>
      <c r="P774" s="132">
        <v>2.31</v>
      </c>
      <c r="Q774" s="525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  <c r="AG774" s="310"/>
      <c r="AH774" s="310"/>
    </row>
    <row r="775" spans="1:34" x14ac:dyDescent="0.2">
      <c r="A775" s="130">
        <v>2020</v>
      </c>
      <c r="B775" s="128">
        <v>19.702999999999999</v>
      </c>
      <c r="C775" s="128">
        <v>16.91</v>
      </c>
      <c r="D775" s="128">
        <v>0.83499999999999996</v>
      </c>
      <c r="E775" s="128"/>
      <c r="F775" s="129">
        <f t="shared" si="75"/>
        <v>0.52660697581184013</v>
      </c>
      <c r="G775" s="129">
        <f t="shared" si="76"/>
        <v>0.45195777094748096</v>
      </c>
      <c r="H775" s="129">
        <f t="shared" si="77"/>
        <v>2.2317252438861419E-2</v>
      </c>
      <c r="I775" s="129"/>
      <c r="J775" s="131">
        <f t="shared" si="78"/>
        <v>1.0008819991981825</v>
      </c>
      <c r="K775" s="122"/>
      <c r="L775" s="130">
        <v>2020</v>
      </c>
      <c r="M775" s="132">
        <v>62.914000000000001</v>
      </c>
      <c r="N775" s="132">
        <v>37.414999999999999</v>
      </c>
      <c r="O775" s="132">
        <v>28.597999999999999</v>
      </c>
      <c r="P775" s="132">
        <v>1.84</v>
      </c>
      <c r="Q775" s="525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  <c r="AG775" s="310"/>
      <c r="AH775" s="310"/>
    </row>
    <row r="776" spans="1:34" x14ac:dyDescent="0.2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526"/>
      <c r="N776" s="526"/>
      <c r="O776" s="525"/>
      <c r="P776" s="525"/>
      <c r="Q776" s="525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  <c r="AG776" s="310"/>
      <c r="AH776" s="310"/>
    </row>
    <row r="777" spans="1:34" x14ac:dyDescent="0.2">
      <c r="A777" s="124" t="s">
        <v>4</v>
      </c>
      <c r="B777" s="122" t="s">
        <v>46</v>
      </c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4" t="s">
        <v>123</v>
      </c>
      <c r="N777" s="526"/>
      <c r="O777" s="526"/>
      <c r="P777" s="525"/>
      <c r="Q777" s="525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  <c r="AG777" s="310"/>
      <c r="AH777" s="310"/>
    </row>
    <row r="778" spans="1:34" ht="22.5" x14ac:dyDescent="0.2">
      <c r="A778" s="125"/>
      <c r="B778" s="126" t="s">
        <v>119</v>
      </c>
      <c r="C778" s="127" t="s">
        <v>120</v>
      </c>
      <c r="D778" s="127" t="s">
        <v>121</v>
      </c>
      <c r="E778" s="122"/>
      <c r="F778" s="122"/>
      <c r="G778" s="122"/>
      <c r="H778" s="122"/>
      <c r="I778" s="122"/>
      <c r="J778" s="122"/>
      <c r="K778" s="122"/>
      <c r="L778" s="122"/>
      <c r="M778" s="526" t="s">
        <v>23</v>
      </c>
      <c r="N778" s="526" t="s">
        <v>5</v>
      </c>
      <c r="O778" s="526" t="s">
        <v>120</v>
      </c>
      <c r="P778" s="526" t="s">
        <v>121</v>
      </c>
      <c r="Q778" s="525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  <c r="AG778" s="310"/>
      <c r="AH778" s="310"/>
    </row>
    <row r="779" spans="1:34" x14ac:dyDescent="0.2">
      <c r="A779" s="130">
        <v>2005</v>
      </c>
      <c r="B779" s="128">
        <v>7.56</v>
      </c>
      <c r="C779" s="128">
        <v>11.023999999999999</v>
      </c>
      <c r="D779" s="128">
        <v>1.266</v>
      </c>
      <c r="E779" s="128"/>
      <c r="F779" s="129" t="e">
        <f>B779/#REF!</f>
        <v>#REF!</v>
      </c>
      <c r="G779" s="129" t="e">
        <f>C779/#REF!</f>
        <v>#REF!</v>
      </c>
      <c r="H779" s="129" t="e">
        <f>D779/#REF!</f>
        <v>#REF!</v>
      </c>
      <c r="I779" s="129"/>
      <c r="J779" s="131" t="e">
        <f>SUM(F779:H779)</f>
        <v>#REF!</v>
      </c>
      <c r="K779" s="122"/>
      <c r="L779" s="130">
        <v>2005</v>
      </c>
      <c r="M779" s="132">
        <v>44.341000000000001</v>
      </c>
      <c r="N779" s="132">
        <v>24.516999999999999</v>
      </c>
      <c r="O779" s="132">
        <v>24.19</v>
      </c>
      <c r="P779" s="132">
        <v>1.95</v>
      </c>
      <c r="Q779" s="525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  <c r="AG779" s="310"/>
      <c r="AH779" s="310"/>
    </row>
    <row r="780" spans="1:34" x14ac:dyDescent="0.2">
      <c r="A780" s="130">
        <v>2006</v>
      </c>
      <c r="B780" s="128">
        <v>10.568</v>
      </c>
      <c r="C780" s="128">
        <v>11.88</v>
      </c>
      <c r="D780" s="128">
        <v>1.3169999999999999</v>
      </c>
      <c r="E780" s="128"/>
      <c r="F780" s="129" t="e">
        <f>B780/#REF!</f>
        <v>#REF!</v>
      </c>
      <c r="G780" s="129" t="e">
        <f>C780/#REF!</f>
        <v>#REF!</v>
      </c>
      <c r="H780" s="129" t="e">
        <f>D780/#REF!</f>
        <v>#REF!</v>
      </c>
      <c r="I780" s="129"/>
      <c r="J780" s="131" t="e">
        <f t="shared" ref="J780:J794" si="79">SUM(F780:H780)</f>
        <v>#REF!</v>
      </c>
      <c r="K780" s="122"/>
      <c r="L780" s="130">
        <v>2006</v>
      </c>
      <c r="M780" s="132">
        <v>53.497</v>
      </c>
      <c r="N780" s="132">
        <v>29.785</v>
      </c>
      <c r="O780" s="132">
        <v>26.484999999999999</v>
      </c>
      <c r="P780" s="132">
        <v>2.0590000000000002</v>
      </c>
      <c r="Q780" s="525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  <c r="AG780" s="310"/>
      <c r="AH780" s="310"/>
    </row>
    <row r="781" spans="1:34" x14ac:dyDescent="0.2">
      <c r="A781" s="130">
        <v>2007</v>
      </c>
      <c r="B781" s="128">
        <v>14.247</v>
      </c>
      <c r="C781" s="128">
        <v>12.494999999999999</v>
      </c>
      <c r="D781" s="128">
        <v>1.42</v>
      </c>
      <c r="E781" s="128"/>
      <c r="F781" s="129" t="e">
        <f>B781/#REF!</f>
        <v>#REF!</v>
      </c>
      <c r="G781" s="129" t="e">
        <f>C781/#REF!</f>
        <v>#REF!</v>
      </c>
      <c r="H781" s="129" t="e">
        <f>D781/#REF!</f>
        <v>#REF!</v>
      </c>
      <c r="I781" s="129"/>
      <c r="J781" s="131" t="e">
        <f t="shared" si="79"/>
        <v>#REF!</v>
      </c>
      <c r="K781" s="122"/>
      <c r="L781" s="130">
        <v>2007</v>
      </c>
      <c r="M781" s="132">
        <v>63.792999999999999</v>
      </c>
      <c r="N781" s="132">
        <v>35.67</v>
      </c>
      <c r="O781" s="132">
        <v>28.643000000000001</v>
      </c>
      <c r="P781" s="132">
        <v>2.2669999999999999</v>
      </c>
      <c r="Q781" s="525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  <c r="AG781" s="310"/>
      <c r="AH781" s="310"/>
    </row>
    <row r="782" spans="1:34" x14ac:dyDescent="0.2">
      <c r="A782" s="130">
        <v>2008</v>
      </c>
      <c r="B782" s="128">
        <v>16.350999999999999</v>
      </c>
      <c r="C782" s="128">
        <v>13.752000000000001</v>
      </c>
      <c r="D782" s="128">
        <v>1.482</v>
      </c>
      <c r="E782" s="128"/>
      <c r="F782" s="129" t="e">
        <f>B782/#REF!</f>
        <v>#REF!</v>
      </c>
      <c r="G782" s="129" t="e">
        <f>C782/#REF!</f>
        <v>#REF!</v>
      </c>
      <c r="H782" s="129" t="e">
        <f>D782/#REF!</f>
        <v>#REF!</v>
      </c>
      <c r="I782" s="129"/>
      <c r="J782" s="131" t="e">
        <f t="shared" si="79"/>
        <v>#REF!</v>
      </c>
      <c r="K782" s="122"/>
      <c r="L782" s="130">
        <v>2008</v>
      </c>
      <c r="M782" s="132">
        <v>73.25</v>
      </c>
      <c r="N782" s="132">
        <v>41.7</v>
      </c>
      <c r="O782" s="132">
        <v>31.85</v>
      </c>
      <c r="P782" s="132">
        <v>2.3780000000000001</v>
      </c>
      <c r="Q782" s="525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  <c r="AG782" s="310"/>
      <c r="AH782" s="310"/>
    </row>
    <row r="783" spans="1:34" x14ac:dyDescent="0.2">
      <c r="A783" s="130">
        <v>2009</v>
      </c>
      <c r="B783" s="128">
        <v>18.434999999999999</v>
      </c>
      <c r="C783" s="128">
        <v>13.891</v>
      </c>
      <c r="D783" s="128">
        <v>1.462</v>
      </c>
      <c r="E783" s="128"/>
      <c r="F783" s="129" t="e">
        <f>B783/#REF!</f>
        <v>#REF!</v>
      </c>
      <c r="G783" s="129" t="e">
        <f>C783/#REF!</f>
        <v>#REF!</v>
      </c>
      <c r="H783" s="129" t="e">
        <f>D783/#REF!</f>
        <v>#REF!</v>
      </c>
      <c r="I783" s="129"/>
      <c r="J783" s="131" t="e">
        <f t="shared" si="79"/>
        <v>#REF!</v>
      </c>
      <c r="K783" s="122"/>
      <c r="L783" s="130">
        <v>2009</v>
      </c>
      <c r="M783" s="132">
        <v>81.757000000000005</v>
      </c>
      <c r="N783" s="132">
        <v>48.009</v>
      </c>
      <c r="O783" s="132">
        <v>34.183999999999997</v>
      </c>
      <c r="P783" s="132">
        <v>2.375</v>
      </c>
      <c r="Q783" s="525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  <c r="AG783" s="310"/>
      <c r="AH783" s="310"/>
    </row>
    <row r="784" spans="1:34" x14ac:dyDescent="0.2">
      <c r="A784" s="130">
        <v>2010</v>
      </c>
      <c r="B784" s="128">
        <v>19.047999999999998</v>
      </c>
      <c r="C784" s="128">
        <v>14.856999999999999</v>
      </c>
      <c r="D784" s="128">
        <v>1.3440000000000001</v>
      </c>
      <c r="E784" s="128"/>
      <c r="F784" s="129" t="e">
        <f>B784/#REF!</f>
        <v>#REF!</v>
      </c>
      <c r="G784" s="129" t="e">
        <f>C784/#REF!</f>
        <v>#REF!</v>
      </c>
      <c r="H784" s="129" t="e">
        <f>D784/#REF!</f>
        <v>#REF!</v>
      </c>
      <c r="I784" s="129"/>
      <c r="J784" s="131" t="e">
        <f t="shared" si="79"/>
        <v>#REF!</v>
      </c>
      <c r="K784" s="122"/>
      <c r="L784" s="130">
        <v>2010</v>
      </c>
      <c r="M784" s="132">
        <v>88.075000000000003</v>
      </c>
      <c r="N784" s="132">
        <v>52.86</v>
      </c>
      <c r="O784" s="132">
        <v>36.741</v>
      </c>
      <c r="P784" s="132">
        <v>2.222</v>
      </c>
      <c r="Q784" s="525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  <c r="AG784" s="310"/>
      <c r="AH784" s="310"/>
    </row>
    <row r="785" spans="1:34" x14ac:dyDescent="0.2">
      <c r="A785" s="130">
        <v>2011</v>
      </c>
      <c r="B785" s="128">
        <v>19.45</v>
      </c>
      <c r="C785" s="128">
        <v>15.484999999999999</v>
      </c>
      <c r="D785" s="128">
        <v>1.379</v>
      </c>
      <c r="E785" s="128"/>
      <c r="F785" s="129" t="e">
        <f>B785/#REF!</f>
        <v>#REF!</v>
      </c>
      <c r="G785" s="129" t="e">
        <f>C785/#REF!</f>
        <v>#REF!</v>
      </c>
      <c r="H785" s="129" t="e">
        <f>D785/#REF!</f>
        <v>#REF!</v>
      </c>
      <c r="I785" s="129"/>
      <c r="J785" s="131" t="e">
        <f t="shared" si="79"/>
        <v>#REF!</v>
      </c>
      <c r="K785" s="122"/>
      <c r="L785" s="130">
        <v>2011</v>
      </c>
      <c r="M785" s="132">
        <v>93.105000000000004</v>
      </c>
      <c r="N785" s="132">
        <v>56.828000000000003</v>
      </c>
      <c r="O785" s="132">
        <v>38.756</v>
      </c>
      <c r="P785" s="132">
        <v>2.4390000000000001</v>
      </c>
      <c r="Q785" s="525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  <c r="AG785" s="310"/>
      <c r="AH785" s="310"/>
    </row>
    <row r="786" spans="1:34" x14ac:dyDescent="0.2">
      <c r="A786" s="130">
        <v>2012</v>
      </c>
      <c r="B786" s="128">
        <v>19.754000000000001</v>
      </c>
      <c r="C786" s="128">
        <v>15.425000000000001</v>
      </c>
      <c r="D786" s="128">
        <v>1.5469999999999999</v>
      </c>
      <c r="E786" s="128"/>
      <c r="F786" s="129" t="e">
        <f>B786/#REF!</f>
        <v>#REF!</v>
      </c>
      <c r="G786" s="129" t="e">
        <f>C786/#REF!</f>
        <v>#REF!</v>
      </c>
      <c r="H786" s="129" t="e">
        <f>D786/#REF!</f>
        <v>#REF!</v>
      </c>
      <c r="I786" s="129"/>
      <c r="J786" s="131" t="e">
        <f t="shared" si="79"/>
        <v>#REF!</v>
      </c>
      <c r="K786" s="122"/>
      <c r="L786" s="130">
        <v>2012</v>
      </c>
      <c r="M786" s="132">
        <v>94.09</v>
      </c>
      <c r="N786" s="132">
        <v>57.405000000000001</v>
      </c>
      <c r="O786" s="132">
        <v>39.012</v>
      </c>
      <c r="P786" s="132">
        <v>2.6629999999999998</v>
      </c>
      <c r="Q786" s="525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  <c r="AG786" s="310"/>
      <c r="AH786" s="310"/>
    </row>
    <row r="787" spans="1:34" x14ac:dyDescent="0.2">
      <c r="A787" s="130">
        <v>2013</v>
      </c>
      <c r="B787" s="128">
        <v>19.309000000000001</v>
      </c>
      <c r="C787" s="128">
        <v>15.010999999999999</v>
      </c>
      <c r="D787" s="128">
        <v>1.3660000000000001</v>
      </c>
      <c r="E787" s="128"/>
      <c r="F787" s="129" t="e">
        <f>B787/#REF!</f>
        <v>#REF!</v>
      </c>
      <c r="G787" s="129" t="e">
        <f>C787/#REF!</f>
        <v>#REF!</v>
      </c>
      <c r="H787" s="129" t="e">
        <f>D787/#REF!</f>
        <v>#REF!</v>
      </c>
      <c r="I787" s="129"/>
      <c r="J787" s="131" t="e">
        <f t="shared" si="79"/>
        <v>#REF!</v>
      </c>
      <c r="K787" s="122"/>
      <c r="L787" s="130">
        <v>2013</v>
      </c>
      <c r="M787" s="132">
        <v>91.692999999999998</v>
      </c>
      <c r="N787" s="132">
        <v>56.040999999999997</v>
      </c>
      <c r="O787" s="132">
        <v>38.451999999999998</v>
      </c>
      <c r="P787" s="132">
        <v>2.4049999999999998</v>
      </c>
      <c r="Q787" s="525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  <c r="AG787" s="310"/>
      <c r="AH787" s="310"/>
    </row>
    <row r="788" spans="1:34" x14ac:dyDescent="0.2">
      <c r="A788" s="130">
        <v>2014</v>
      </c>
      <c r="B788" s="128">
        <v>18.516999999999999</v>
      </c>
      <c r="C788" s="128">
        <v>14.818</v>
      </c>
      <c r="D788" s="128">
        <v>1.41</v>
      </c>
      <c r="E788" s="128"/>
      <c r="F788" s="129" t="e">
        <f>B788/#REF!</f>
        <v>#REF!</v>
      </c>
      <c r="G788" s="129" t="e">
        <f>C788/#REF!</f>
        <v>#REF!</v>
      </c>
      <c r="H788" s="129" t="e">
        <f>D788/#REF!</f>
        <v>#REF!</v>
      </c>
      <c r="I788" s="129"/>
      <c r="J788" s="131" t="e">
        <f t="shared" si="79"/>
        <v>#REF!</v>
      </c>
      <c r="K788" s="122"/>
      <c r="L788" s="130">
        <v>2014</v>
      </c>
      <c r="M788" s="132">
        <v>88.257000000000005</v>
      </c>
      <c r="N788" s="132">
        <v>53.54</v>
      </c>
      <c r="O788" s="132">
        <v>37.542000000000002</v>
      </c>
      <c r="P788" s="132">
        <v>2.4670000000000001</v>
      </c>
      <c r="Q788" s="525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  <c r="AG788" s="310"/>
      <c r="AH788" s="310"/>
    </row>
    <row r="789" spans="1:34" x14ac:dyDescent="0.2">
      <c r="A789" s="130">
        <v>2015</v>
      </c>
      <c r="B789" s="128">
        <v>16.733000000000001</v>
      </c>
      <c r="C789" s="128">
        <v>14.420999999999999</v>
      </c>
      <c r="D789" s="128">
        <v>1.3480000000000001</v>
      </c>
      <c r="E789" s="128"/>
      <c r="F789" s="129" t="e">
        <f>B789/#REF!</f>
        <v>#REF!</v>
      </c>
      <c r="G789" s="129" t="e">
        <f>C789/#REF!</f>
        <v>#REF!</v>
      </c>
      <c r="H789" s="129" t="e">
        <f>D789/#REF!</f>
        <v>#REF!</v>
      </c>
      <c r="I789" s="129"/>
      <c r="J789" s="131" t="e">
        <f t="shared" si="79"/>
        <v>#REF!</v>
      </c>
      <c r="K789" s="122"/>
      <c r="L789" s="130">
        <v>2015</v>
      </c>
      <c r="M789" s="132">
        <v>82.04</v>
      </c>
      <c r="N789" s="132">
        <v>49.555999999999997</v>
      </c>
      <c r="O789" s="132">
        <v>36.139000000000003</v>
      </c>
      <c r="P789" s="132">
        <v>2.41</v>
      </c>
      <c r="Q789" s="525"/>
      <c r="R789" s="310"/>
      <c r="S789" s="310"/>
      <c r="T789" s="310"/>
      <c r="U789" s="310"/>
      <c r="V789" s="310"/>
      <c r="W789" s="310"/>
      <c r="X789" s="310"/>
      <c r="Y789" s="310"/>
      <c r="Z789" s="310"/>
      <c r="AA789" s="310"/>
      <c r="AB789" s="310"/>
      <c r="AC789" s="310"/>
      <c r="AD789" s="310"/>
      <c r="AE789" s="310"/>
      <c r="AF789" s="310"/>
      <c r="AG789" s="310"/>
      <c r="AH789" s="310"/>
    </row>
    <row r="790" spans="1:34" x14ac:dyDescent="0.2">
      <c r="A790" s="130">
        <v>2016</v>
      </c>
      <c r="B790" s="128">
        <v>15.659000000000001</v>
      </c>
      <c r="C790" s="128">
        <v>13.843</v>
      </c>
      <c r="D790" s="128">
        <v>1.3360000000000001</v>
      </c>
      <c r="E790" s="128"/>
      <c r="F790" s="129" t="e">
        <f>B790/#REF!</f>
        <v>#REF!</v>
      </c>
      <c r="G790" s="129" t="e">
        <f>C790/#REF!</f>
        <v>#REF!</v>
      </c>
      <c r="H790" s="129" t="e">
        <f>D790/#REF!</f>
        <v>#REF!</v>
      </c>
      <c r="I790" s="129"/>
      <c r="J790" s="131" t="e">
        <f t="shared" si="79"/>
        <v>#REF!</v>
      </c>
      <c r="K790" s="122"/>
      <c r="L790" s="130">
        <v>2016</v>
      </c>
      <c r="M790" s="132">
        <v>77.382000000000005</v>
      </c>
      <c r="N790" s="132">
        <v>46.570999999999998</v>
      </c>
      <c r="O790" s="132">
        <v>34.042000000000002</v>
      </c>
      <c r="P790" s="132">
        <v>2.343</v>
      </c>
      <c r="Q790" s="525"/>
      <c r="R790" s="310"/>
      <c r="S790" s="310"/>
      <c r="T790" s="310"/>
      <c r="U790" s="310"/>
      <c r="V790" s="310"/>
      <c r="W790" s="310"/>
      <c r="X790" s="310"/>
      <c r="Y790" s="310"/>
      <c r="Z790" s="310"/>
      <c r="AA790" s="310"/>
      <c r="AB790" s="310"/>
      <c r="AC790" s="310"/>
      <c r="AD790" s="310"/>
      <c r="AE790" s="310"/>
      <c r="AF790" s="310"/>
      <c r="AG790" s="310"/>
      <c r="AH790" s="310"/>
    </row>
    <row r="791" spans="1:34" x14ac:dyDescent="0.2">
      <c r="A791" s="130">
        <v>2017</v>
      </c>
      <c r="B791" s="128">
        <v>14.288</v>
      </c>
      <c r="C791" s="128">
        <v>13.263</v>
      </c>
      <c r="D791" s="128">
        <v>1.4179999999999999</v>
      </c>
      <c r="E791" s="128"/>
      <c r="F791" s="129" t="e">
        <f>B791/#REF!</f>
        <v>#REF!</v>
      </c>
      <c r="G791" s="129" t="e">
        <f>C791/#REF!</f>
        <v>#REF!</v>
      </c>
      <c r="H791" s="129" t="e">
        <f>D791/#REF!</f>
        <v>#REF!</v>
      </c>
      <c r="I791" s="129"/>
      <c r="J791" s="131" t="e">
        <f t="shared" si="79"/>
        <v>#REF!</v>
      </c>
      <c r="K791" s="122"/>
      <c r="L791" s="130">
        <v>2017</v>
      </c>
      <c r="M791" s="132">
        <v>72.085999999999999</v>
      </c>
      <c r="N791" s="132">
        <v>43.137</v>
      </c>
      <c r="O791" s="132">
        <v>32.628999999999998</v>
      </c>
      <c r="P791" s="132">
        <v>2.387</v>
      </c>
      <c r="Q791" s="525"/>
      <c r="R791" s="310"/>
      <c r="S791" s="310"/>
      <c r="T791" s="310"/>
      <c r="U791" s="310"/>
      <c r="V791" s="310"/>
      <c r="W791" s="310"/>
      <c r="X791" s="310"/>
      <c r="Y791" s="310"/>
      <c r="Z791" s="310"/>
      <c r="AA791" s="310"/>
      <c r="AB791" s="310"/>
      <c r="AC791" s="310"/>
      <c r="AD791" s="310"/>
      <c r="AE791" s="310"/>
      <c r="AF791" s="310"/>
      <c r="AG791" s="310"/>
      <c r="AH791" s="310"/>
    </row>
    <row r="792" spans="1:34" x14ac:dyDescent="0.2">
      <c r="A792" s="130">
        <v>2018</v>
      </c>
      <c r="B792" s="128">
        <v>13.632999999999999</v>
      </c>
      <c r="C792" s="128">
        <v>12.616</v>
      </c>
      <c r="D792" s="128">
        <v>1.3280000000000001</v>
      </c>
      <c r="E792" s="128"/>
      <c r="F792" s="129" t="e">
        <f>B792/#REF!</f>
        <v>#REF!</v>
      </c>
      <c r="G792" s="129" t="e">
        <f>C792/#REF!</f>
        <v>#REF!</v>
      </c>
      <c r="H792" s="129" t="e">
        <f>D792/#REF!</f>
        <v>#REF!</v>
      </c>
      <c r="I792" s="129"/>
      <c r="J792" s="131" t="e">
        <f t="shared" si="79"/>
        <v>#REF!</v>
      </c>
      <c r="K792" s="122"/>
      <c r="L792" s="130">
        <v>2018</v>
      </c>
      <c r="M792" s="132">
        <v>68.573999999999998</v>
      </c>
      <c r="N792" s="132">
        <v>41.014000000000003</v>
      </c>
      <c r="O792" s="132">
        <v>31.460999999999999</v>
      </c>
      <c r="P792" s="132">
        <v>2.3719999999999999</v>
      </c>
      <c r="Q792" s="525"/>
      <c r="R792" s="310"/>
      <c r="S792" s="310"/>
      <c r="T792" s="310"/>
      <c r="U792" s="310"/>
      <c r="V792" s="310"/>
      <c r="W792" s="310"/>
      <c r="X792" s="310"/>
      <c r="Y792" s="310"/>
      <c r="Z792" s="310"/>
      <c r="AA792" s="310"/>
      <c r="AB792" s="310"/>
      <c r="AC792" s="310"/>
      <c r="AD792" s="310"/>
      <c r="AE792" s="310"/>
      <c r="AF792" s="310"/>
      <c r="AG792" s="310"/>
      <c r="AH792" s="310"/>
    </row>
    <row r="793" spans="1:34" x14ac:dyDescent="0.2">
      <c r="A793" s="130">
        <v>2019</v>
      </c>
      <c r="B793" s="128">
        <v>12.587999999999999</v>
      </c>
      <c r="C793" s="128">
        <v>11.973000000000001</v>
      </c>
      <c r="D793" s="128">
        <v>1.2989999999999999</v>
      </c>
      <c r="E793" s="128"/>
      <c r="F793" s="129" t="e">
        <f>B793/#REF!</f>
        <v>#REF!</v>
      </c>
      <c r="G793" s="129" t="e">
        <f>C793/#REF!</f>
        <v>#REF!</v>
      </c>
      <c r="H793" s="129" t="e">
        <f>D793/#REF!</f>
        <v>#REF!</v>
      </c>
      <c r="I793" s="129"/>
      <c r="J793" s="131" t="e">
        <f t="shared" si="79"/>
        <v>#REF!</v>
      </c>
      <c r="K793" s="122"/>
      <c r="L793" s="130">
        <v>2019</v>
      </c>
      <c r="M793" s="132">
        <v>64.242999999999995</v>
      </c>
      <c r="N793" s="132">
        <v>38.398000000000003</v>
      </c>
      <c r="O793" s="132">
        <v>29.443999999999999</v>
      </c>
      <c r="P793" s="132">
        <v>2.31</v>
      </c>
      <c r="Q793" s="525"/>
      <c r="R793" s="310"/>
      <c r="S793" s="310"/>
      <c r="T793" s="310"/>
      <c r="U793" s="310"/>
      <c r="V793" s="310"/>
      <c r="W793" s="310"/>
      <c r="X793" s="310"/>
      <c r="Y793" s="310"/>
      <c r="Z793" s="310"/>
      <c r="AA793" s="310"/>
      <c r="AB793" s="310"/>
      <c r="AC793" s="310"/>
      <c r="AD793" s="310"/>
      <c r="AE793" s="310"/>
      <c r="AF793" s="310"/>
      <c r="AG793" s="310"/>
      <c r="AH793" s="310"/>
    </row>
    <row r="794" spans="1:34" x14ac:dyDescent="0.2">
      <c r="A794" s="130">
        <v>2020</v>
      </c>
      <c r="B794" s="128">
        <v>12.819000000000001</v>
      </c>
      <c r="C794" s="128">
        <v>11.688000000000001</v>
      </c>
      <c r="D794" s="128">
        <v>1.0049999999999999</v>
      </c>
      <c r="E794" s="128"/>
      <c r="F794" s="129" t="e">
        <f>B794/#REF!</f>
        <v>#REF!</v>
      </c>
      <c r="G794" s="129" t="e">
        <f>C794/#REF!</f>
        <v>#REF!</v>
      </c>
      <c r="H794" s="129" t="e">
        <f>D794/#REF!</f>
        <v>#REF!</v>
      </c>
      <c r="I794" s="129"/>
      <c r="J794" s="131" t="e">
        <f t="shared" si="79"/>
        <v>#REF!</v>
      </c>
      <c r="K794" s="122"/>
      <c r="L794" s="130">
        <v>2020</v>
      </c>
      <c r="M794" s="132">
        <v>62.914000000000001</v>
      </c>
      <c r="N794" s="132">
        <v>37.414999999999999</v>
      </c>
      <c r="O794" s="132">
        <v>28.597999999999999</v>
      </c>
      <c r="P794" s="132">
        <v>1.84</v>
      </c>
      <c r="Q794" s="525"/>
      <c r="R794" s="310"/>
      <c r="S794" s="310"/>
      <c r="T794" s="310"/>
      <c r="U794" s="310"/>
      <c r="V794" s="310"/>
      <c r="W794" s="310"/>
      <c r="X794" s="310"/>
      <c r="Y794" s="310"/>
      <c r="Z794" s="310"/>
      <c r="AA794" s="310"/>
      <c r="AB794" s="310"/>
      <c r="AC794" s="310"/>
      <c r="AD794" s="310"/>
      <c r="AE794" s="310"/>
      <c r="AF794" s="310"/>
      <c r="AG794" s="310"/>
      <c r="AH794" s="310"/>
    </row>
    <row r="795" spans="1:34" x14ac:dyDescent="0.2">
      <c r="A795" s="130"/>
      <c r="B795" s="128"/>
      <c r="C795" s="128"/>
      <c r="D795" s="128"/>
      <c r="E795" s="128"/>
      <c r="F795" s="128"/>
      <c r="G795" s="129"/>
      <c r="H795" s="129"/>
      <c r="I795" s="129"/>
      <c r="J795" s="129"/>
      <c r="K795" s="122"/>
      <c r="L795" s="123"/>
      <c r="M795" s="525"/>
      <c r="N795" s="525"/>
      <c r="O795" s="525"/>
      <c r="P795" s="525"/>
      <c r="Q795" s="525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  <c r="AG795" s="310"/>
      <c r="AH795" s="310"/>
    </row>
    <row r="796" spans="1:34" x14ac:dyDescent="0.2">
      <c r="A796" s="91" t="s">
        <v>56</v>
      </c>
      <c r="B796" s="122"/>
      <c r="C796" s="122"/>
      <c r="D796" s="122"/>
      <c r="E796" s="122"/>
      <c r="M796" s="276"/>
      <c r="N796" s="276"/>
      <c r="O796" s="310"/>
      <c r="P796" s="310"/>
      <c r="Q796" s="310"/>
      <c r="R796" s="310"/>
      <c r="S796" s="310"/>
      <c r="T796" s="310"/>
      <c r="U796" s="310"/>
      <c r="V796" s="310"/>
      <c r="W796" s="310"/>
      <c r="X796" s="310"/>
      <c r="Y796" s="310"/>
      <c r="Z796" s="310"/>
      <c r="AA796" s="310"/>
      <c r="AB796" s="310"/>
      <c r="AC796" s="310"/>
      <c r="AD796" s="310"/>
      <c r="AE796" s="310"/>
      <c r="AF796" s="310"/>
      <c r="AG796" s="310"/>
      <c r="AH796" s="310"/>
    </row>
    <row r="797" spans="1:34" x14ac:dyDescent="0.2">
      <c r="A797" s="531"/>
      <c r="B797" s="528" t="s">
        <v>46</v>
      </c>
      <c r="C797" s="528"/>
      <c r="D797" s="532" t="s">
        <v>45</v>
      </c>
      <c r="E797" s="532"/>
      <c r="F797" s="276"/>
      <c r="G797" s="276"/>
      <c r="M797" s="276"/>
      <c r="N797" s="276"/>
      <c r="O797" s="310"/>
      <c r="P797" s="310"/>
      <c r="Q797" s="310"/>
      <c r="R797" s="310"/>
      <c r="S797" s="310"/>
      <c r="T797" s="310"/>
      <c r="U797" s="310"/>
      <c r="V797" s="310"/>
      <c r="W797" s="310"/>
      <c r="X797" s="310"/>
      <c r="Y797" s="310"/>
      <c r="Z797" s="310"/>
      <c r="AA797" s="310"/>
      <c r="AB797" s="310"/>
      <c r="AC797" s="310"/>
      <c r="AD797" s="310"/>
      <c r="AE797" s="310"/>
      <c r="AF797" s="310"/>
      <c r="AG797" s="310"/>
      <c r="AH797" s="310"/>
    </row>
    <row r="798" spans="1:34" ht="22.5" x14ac:dyDescent="0.2">
      <c r="A798" s="528"/>
      <c r="B798" s="529" t="s">
        <v>187</v>
      </c>
      <c r="C798" s="529" t="s">
        <v>188</v>
      </c>
      <c r="D798" s="529" t="s">
        <v>43</v>
      </c>
      <c r="E798" s="529" t="s">
        <v>44</v>
      </c>
      <c r="F798" s="276"/>
      <c r="G798" s="276"/>
      <c r="M798" s="276"/>
      <c r="N798" s="276"/>
      <c r="O798" s="310"/>
      <c r="P798" s="310"/>
      <c r="Q798" s="310"/>
      <c r="R798" s="310"/>
      <c r="S798" s="310"/>
      <c r="T798" s="310"/>
      <c r="U798" s="310"/>
      <c r="V798" s="310"/>
      <c r="W798" s="310"/>
      <c r="X798" s="310"/>
      <c r="Y798" s="310"/>
      <c r="Z798" s="310"/>
      <c r="AA798" s="310"/>
      <c r="AB798" s="310"/>
      <c r="AC798" s="310"/>
      <c r="AD798" s="310"/>
      <c r="AE798" s="310"/>
      <c r="AF798" s="310"/>
      <c r="AG798" s="310"/>
      <c r="AH798" s="310"/>
    </row>
    <row r="799" spans="1:34" x14ac:dyDescent="0.2">
      <c r="A799" s="136">
        <v>2005</v>
      </c>
      <c r="B799" s="132">
        <v>2.915</v>
      </c>
      <c r="C799" s="132">
        <v>5.3689999999999998</v>
      </c>
      <c r="D799" s="132">
        <f>B799/I88*100</f>
        <v>2.1636346092468473</v>
      </c>
      <c r="E799" s="132">
        <f>C799/J88*100</f>
        <v>3.6410861545138888</v>
      </c>
      <c r="F799" s="276"/>
      <c r="G799" s="276"/>
      <c r="M799" s="276"/>
      <c r="N799" s="276"/>
      <c r="O799" s="310"/>
      <c r="P799" s="310"/>
      <c r="Q799" s="310"/>
      <c r="R799" s="310"/>
      <c r="S799" s="310"/>
      <c r="T799" s="310"/>
      <c r="U799" s="310"/>
      <c r="V799" s="310"/>
      <c r="W799" s="310"/>
      <c r="X799" s="310"/>
      <c r="Y799" s="310"/>
      <c r="Z799" s="310"/>
      <c r="AA799" s="310"/>
      <c r="AB799" s="310"/>
      <c r="AC799" s="310"/>
      <c r="AD799" s="310"/>
      <c r="AE799" s="310"/>
      <c r="AF799" s="310"/>
      <c r="AG799" s="310"/>
      <c r="AH799" s="310"/>
    </row>
    <row r="800" spans="1:34" x14ac:dyDescent="0.2">
      <c r="A800" s="136">
        <v>2010</v>
      </c>
      <c r="B800" s="132">
        <v>3.1080000000000001</v>
      </c>
      <c r="C800" s="132">
        <v>6.1280000000000001</v>
      </c>
      <c r="D800" s="132">
        <f t="shared" ref="D800:D810" si="80">B800/I93*100</f>
        <v>1.969594230635175</v>
      </c>
      <c r="E800" s="132">
        <f t="shared" ref="E800:E810" si="81">C800/J93*100</f>
        <v>3.5875489570465948</v>
      </c>
      <c r="F800" s="276"/>
      <c r="G800" s="276"/>
      <c r="M800" s="276"/>
      <c r="N800" s="276"/>
      <c r="O800" s="310"/>
      <c r="P800" s="310"/>
      <c r="Q800" s="310"/>
      <c r="R800" s="310"/>
      <c r="S800" s="310"/>
      <c r="T800" s="310"/>
      <c r="U800" s="310"/>
      <c r="V800" s="310"/>
      <c r="W800" s="310"/>
      <c r="X800" s="310"/>
      <c r="Y800" s="310"/>
      <c r="Z800" s="310"/>
      <c r="AA800" s="310"/>
      <c r="AB800" s="310"/>
      <c r="AC800" s="310"/>
      <c r="AD800" s="310"/>
      <c r="AE800" s="310"/>
      <c r="AF800" s="310"/>
      <c r="AG800" s="310"/>
      <c r="AH800" s="310"/>
    </row>
    <row r="801" spans="1:34" x14ac:dyDescent="0.2">
      <c r="A801" s="136">
        <v>2011</v>
      </c>
      <c r="B801" s="132">
        <v>3.145</v>
      </c>
      <c r="C801" s="132">
        <v>6.3650000000000002</v>
      </c>
      <c r="D801" s="132">
        <f t="shared" si="80"/>
        <v>1.9131683162293855</v>
      </c>
      <c r="E801" s="132">
        <f t="shared" si="81"/>
        <v>3.5731527950868451</v>
      </c>
      <c r="F801" s="276"/>
      <c r="G801" s="276"/>
      <c r="M801" s="276"/>
      <c r="N801" s="276"/>
      <c r="O801" s="310"/>
      <c r="P801" s="310"/>
      <c r="Q801" s="310"/>
      <c r="R801" s="310"/>
      <c r="S801" s="310"/>
      <c r="T801" s="310"/>
      <c r="U801" s="310"/>
      <c r="V801" s="310"/>
      <c r="W801" s="310"/>
      <c r="X801" s="310"/>
      <c r="Y801" s="310"/>
      <c r="Z801" s="310"/>
      <c r="AA801" s="310"/>
      <c r="AB801" s="310"/>
      <c r="AC801" s="310"/>
      <c r="AD801" s="310"/>
      <c r="AE801" s="310"/>
      <c r="AF801" s="310"/>
      <c r="AG801" s="310"/>
      <c r="AH801" s="310"/>
    </row>
    <row r="802" spans="1:34" x14ac:dyDescent="0.2">
      <c r="A802" s="136">
        <v>2012</v>
      </c>
      <c r="B802" s="132">
        <v>3.2090000000000001</v>
      </c>
      <c r="C802" s="132">
        <v>6.5579999999999998</v>
      </c>
      <c r="D802" s="132">
        <f t="shared" si="80"/>
        <v>1.8798512052956855</v>
      </c>
      <c r="E802" s="132">
        <f t="shared" si="81"/>
        <v>3.5712146377324583</v>
      </c>
      <c r="F802" s="276"/>
      <c r="G802" s="276"/>
      <c r="M802" s="276"/>
      <c r="N802" s="276"/>
      <c r="O802" s="310"/>
      <c r="P802" s="310"/>
      <c r="Q802" s="310"/>
      <c r="R802" s="310"/>
      <c r="S802" s="310"/>
      <c r="T802" s="310"/>
      <c r="U802" s="310"/>
      <c r="V802" s="310"/>
      <c r="W802" s="310"/>
      <c r="X802" s="310"/>
      <c r="Y802" s="310"/>
      <c r="Z802" s="310"/>
      <c r="AA802" s="310"/>
      <c r="AB802" s="310"/>
      <c r="AC802" s="310"/>
      <c r="AD802" s="310"/>
      <c r="AE802" s="310"/>
      <c r="AF802" s="310"/>
      <c r="AG802" s="310"/>
      <c r="AH802" s="310"/>
    </row>
    <row r="803" spans="1:34" x14ac:dyDescent="0.2">
      <c r="A803" s="136">
        <v>2013</v>
      </c>
      <c r="B803" s="132">
        <v>3.294</v>
      </c>
      <c r="C803" s="132">
        <v>6.7690000000000001</v>
      </c>
      <c r="D803" s="132">
        <f t="shared" si="80"/>
        <v>1.8817588218156058</v>
      </c>
      <c r="E803" s="132">
        <f t="shared" si="81"/>
        <v>3.5906195131525203</v>
      </c>
      <c r="F803" s="276"/>
      <c r="G803" s="276"/>
      <c r="M803" s="276"/>
      <c r="N803" s="276"/>
      <c r="O803" s="310"/>
      <c r="P803" s="310"/>
      <c r="Q803" s="310"/>
      <c r="R803" s="310"/>
      <c r="S803" s="310"/>
      <c r="T803" s="310"/>
      <c r="U803" s="310"/>
      <c r="V803" s="310"/>
      <c r="W803" s="310"/>
      <c r="X803" s="310"/>
      <c r="Y803" s="310"/>
      <c r="Z803" s="310"/>
      <c r="AA803" s="310"/>
      <c r="AB803" s="310"/>
      <c r="AC803" s="310"/>
      <c r="AD803" s="310"/>
      <c r="AE803" s="310"/>
      <c r="AF803" s="310"/>
      <c r="AG803" s="310"/>
      <c r="AH803" s="310"/>
    </row>
    <row r="804" spans="1:34" x14ac:dyDescent="0.2">
      <c r="A804" s="136">
        <v>2014</v>
      </c>
      <c r="B804" s="132">
        <v>3.3079999999999998</v>
      </c>
      <c r="C804" s="132">
        <v>7.0039999999999996</v>
      </c>
      <c r="D804" s="132">
        <f t="shared" si="80"/>
        <v>1.8734355001302567</v>
      </c>
      <c r="E804" s="132">
        <f t="shared" si="81"/>
        <v>3.6664590193112039</v>
      </c>
      <c r="F804" s="276"/>
      <c r="G804" s="276"/>
      <c r="M804" s="276"/>
      <c r="N804" s="276"/>
      <c r="O804" s="310"/>
      <c r="P804" s="310"/>
      <c r="Q804" s="310"/>
      <c r="R804" s="310"/>
      <c r="S804" s="310"/>
      <c r="T804" s="310"/>
      <c r="U804" s="310"/>
      <c r="V804" s="310"/>
      <c r="W804" s="310"/>
      <c r="X804" s="310"/>
      <c r="Y804" s="310"/>
      <c r="Z804" s="310"/>
      <c r="AA804" s="310"/>
      <c r="AB804" s="310"/>
      <c r="AC804" s="310"/>
      <c r="AD804" s="310"/>
      <c r="AE804" s="310"/>
      <c r="AF804" s="310"/>
      <c r="AG804" s="310"/>
      <c r="AH804" s="310"/>
    </row>
    <row r="805" spans="1:34" x14ac:dyDescent="0.2">
      <c r="A805" s="136">
        <v>2015</v>
      </c>
      <c r="B805" s="132">
        <v>3.4</v>
      </c>
      <c r="C805" s="132">
        <v>7.1360000000000001</v>
      </c>
      <c r="D805" s="132">
        <f t="shared" si="80"/>
        <v>1.9272409844800413</v>
      </c>
      <c r="E805" s="132">
        <f t="shared" si="81"/>
        <v>3.7372409567253051</v>
      </c>
      <c r="F805" s="276"/>
      <c r="G805" s="276"/>
      <c r="M805" s="276"/>
      <c r="N805" s="276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  <c r="AG805" s="310"/>
      <c r="AH805" s="310"/>
    </row>
    <row r="806" spans="1:34" x14ac:dyDescent="0.2">
      <c r="A806" s="136">
        <v>2016</v>
      </c>
      <c r="B806" s="132">
        <v>3.3330000000000002</v>
      </c>
      <c r="C806" s="132">
        <v>7.1529999999999996</v>
      </c>
      <c r="D806" s="132">
        <f t="shared" si="80"/>
        <v>1.9148789483965118</v>
      </c>
      <c r="E806" s="132">
        <f t="shared" si="81"/>
        <v>3.7927834778228475</v>
      </c>
      <c r="F806" s="276"/>
      <c r="G806" s="276"/>
      <c r="M806" s="276"/>
      <c r="N806" s="276"/>
      <c r="O806" s="310"/>
      <c r="P806" s="310"/>
      <c r="Q806" s="310"/>
      <c r="R806" s="310"/>
      <c r="S806" s="310"/>
      <c r="T806" s="310"/>
      <c r="U806" s="310"/>
      <c r="V806" s="310"/>
      <c r="W806" s="310"/>
      <c r="X806" s="310"/>
      <c r="Y806" s="310"/>
      <c r="Z806" s="310"/>
      <c r="AA806" s="310"/>
      <c r="AB806" s="310"/>
      <c r="AC806" s="310"/>
      <c r="AD806" s="310"/>
      <c r="AE806" s="310"/>
      <c r="AF806" s="310"/>
      <c r="AG806" s="310"/>
      <c r="AH806" s="310"/>
    </row>
    <row r="807" spans="1:34" x14ac:dyDescent="0.2">
      <c r="A807" s="136">
        <v>2017</v>
      </c>
      <c r="B807" s="132">
        <v>3.3730000000000002</v>
      </c>
      <c r="C807" s="132">
        <v>7.415</v>
      </c>
      <c r="D807" s="132">
        <f t="shared" si="80"/>
        <v>1.9348029346136417</v>
      </c>
      <c r="E807" s="132">
        <f t="shared" si="81"/>
        <v>3.9352945234923546</v>
      </c>
      <c r="F807" s="276"/>
      <c r="G807" s="276"/>
      <c r="M807" s="276"/>
      <c r="N807" s="276"/>
      <c r="O807" s="310"/>
      <c r="P807" s="310"/>
      <c r="Q807" s="310"/>
      <c r="R807" s="310"/>
      <c r="S807" s="310"/>
      <c r="T807" s="310"/>
      <c r="U807" s="310"/>
      <c r="V807" s="310"/>
      <c r="W807" s="310"/>
      <c r="X807" s="310"/>
      <c r="Y807" s="310"/>
      <c r="Z807" s="310"/>
      <c r="AA807" s="310"/>
      <c r="AB807" s="310"/>
      <c r="AC807" s="310"/>
      <c r="AD807" s="310"/>
      <c r="AE807" s="310"/>
      <c r="AF807" s="310"/>
      <c r="AG807" s="310"/>
      <c r="AH807" s="310"/>
    </row>
    <row r="808" spans="1:34" x14ac:dyDescent="0.2">
      <c r="A808" s="136">
        <v>2018</v>
      </c>
      <c r="B808" s="132">
        <v>3.43</v>
      </c>
      <c r="C808" s="132">
        <v>7.8150000000000004</v>
      </c>
      <c r="D808" s="132">
        <f t="shared" si="80"/>
        <v>1.9625569313162294</v>
      </c>
      <c r="E808" s="132">
        <f t="shared" si="81"/>
        <v>4.1348331252248638</v>
      </c>
      <c r="F808" s="276"/>
      <c r="G808" s="276"/>
      <c r="M808" s="276"/>
      <c r="N808" s="276"/>
      <c r="O808" s="310"/>
      <c r="P808" s="310"/>
      <c r="Q808" s="310"/>
      <c r="R808" s="310"/>
      <c r="S808" s="310"/>
      <c r="T808" s="310"/>
      <c r="U808" s="310"/>
      <c r="V808" s="310"/>
      <c r="W808" s="310"/>
      <c r="X808" s="310"/>
      <c r="Y808" s="310"/>
      <c r="Z808" s="310"/>
      <c r="AA808" s="310"/>
      <c r="AB808" s="310"/>
      <c r="AC808" s="310"/>
      <c r="AD808" s="310"/>
      <c r="AE808" s="310"/>
      <c r="AF808" s="310"/>
      <c r="AG808" s="310"/>
      <c r="AH808" s="310"/>
    </row>
    <row r="809" spans="1:34" x14ac:dyDescent="0.2">
      <c r="A809" s="136">
        <v>2019</v>
      </c>
      <c r="B809" s="132">
        <v>3.5819999999999999</v>
      </c>
      <c r="C809" s="132">
        <v>8.1129999999999995</v>
      </c>
      <c r="D809" s="132">
        <f t="shared" si="80"/>
        <v>2.0405605559986331</v>
      </c>
      <c r="E809" s="132">
        <f t="shared" si="81"/>
        <v>4.284228147162418</v>
      </c>
      <c r="F809" s="276"/>
      <c r="G809" s="276"/>
      <c r="M809" s="276"/>
      <c r="N809" s="276"/>
      <c r="O809" s="310"/>
      <c r="P809" s="310"/>
      <c r="Q809" s="310"/>
      <c r="R809" s="310"/>
      <c r="S809" s="310"/>
      <c r="T809" s="310"/>
      <c r="U809" s="310"/>
      <c r="V809" s="310"/>
      <c r="W809" s="310"/>
      <c r="X809" s="310"/>
      <c r="Y809" s="310"/>
      <c r="Z809" s="310"/>
      <c r="AA809" s="310"/>
      <c r="AB809" s="310"/>
      <c r="AC809" s="310"/>
      <c r="AD809" s="310"/>
      <c r="AE809" s="310"/>
      <c r="AF809" s="310"/>
      <c r="AG809" s="310"/>
      <c r="AH809" s="310"/>
    </row>
    <row r="810" spans="1:34" x14ac:dyDescent="0.2">
      <c r="A810" s="136">
        <v>2020</v>
      </c>
      <c r="B810" s="132">
        <v>3.5590000000000002</v>
      </c>
      <c r="C810" s="132">
        <v>7.9880000000000004</v>
      </c>
      <c r="D810" s="132">
        <f t="shared" si="80"/>
        <v>2.0690537233083934</v>
      </c>
      <c r="E810" s="132">
        <f t="shared" si="81"/>
        <v>4.3041807885250591</v>
      </c>
      <c r="F810" s="276"/>
      <c r="G810" s="276"/>
      <c r="M810" s="276"/>
      <c r="N810" s="276"/>
      <c r="O810" s="310"/>
      <c r="P810" s="310"/>
      <c r="Q810" s="310"/>
      <c r="R810" s="310"/>
      <c r="S810" s="310"/>
      <c r="T810" s="310"/>
      <c r="U810" s="310"/>
      <c r="V810" s="310"/>
      <c r="W810" s="310"/>
      <c r="X810" s="310"/>
      <c r="Y810" s="310"/>
      <c r="Z810" s="310"/>
      <c r="AA810" s="310"/>
      <c r="AB810" s="310"/>
      <c r="AC810" s="310"/>
      <c r="AD810" s="310"/>
      <c r="AE810" s="310"/>
      <c r="AF810" s="310"/>
      <c r="AG810" s="310"/>
      <c r="AH810" s="310"/>
    </row>
    <row r="811" spans="1:34" x14ac:dyDescent="0.2">
      <c r="A811" s="526"/>
      <c r="B811" s="526"/>
      <c r="C811" s="526"/>
      <c r="D811" s="526"/>
      <c r="E811" s="526"/>
      <c r="F811" s="276"/>
      <c r="G811" s="276"/>
      <c r="M811" s="276"/>
      <c r="N811" s="276"/>
      <c r="O811" s="310"/>
      <c r="P811" s="310"/>
      <c r="Q811" s="310"/>
      <c r="R811" s="310"/>
      <c r="S811" s="310"/>
      <c r="T811" s="310"/>
      <c r="U811" s="310"/>
      <c r="V811" s="310"/>
      <c r="W811" s="310"/>
      <c r="X811" s="310"/>
      <c r="Y811" s="310"/>
      <c r="Z811" s="310"/>
      <c r="AA811" s="310"/>
      <c r="AB811" s="310"/>
      <c r="AC811" s="310"/>
      <c r="AD811" s="310"/>
      <c r="AE811" s="310"/>
      <c r="AF811" s="310"/>
      <c r="AG811" s="310"/>
      <c r="AH811" s="310"/>
    </row>
    <row r="812" spans="1:34" x14ac:dyDescent="0.2">
      <c r="A812" s="122"/>
      <c r="B812" s="122"/>
      <c r="C812" s="122"/>
      <c r="D812" s="122"/>
      <c r="E812" s="122"/>
      <c r="M812" s="276"/>
      <c r="N812" s="276"/>
      <c r="O812" s="310"/>
      <c r="P812" s="310"/>
      <c r="Q812" s="310"/>
      <c r="R812" s="310"/>
      <c r="S812" s="310"/>
      <c r="T812" s="310"/>
      <c r="U812" s="310"/>
      <c r="V812" s="310"/>
      <c r="W812" s="310"/>
      <c r="X812" s="310"/>
      <c r="Y812" s="310"/>
      <c r="Z812" s="310"/>
      <c r="AA812" s="310"/>
      <c r="AB812" s="310"/>
      <c r="AC812" s="310"/>
      <c r="AD812" s="310"/>
      <c r="AE812" s="310"/>
      <c r="AF812" s="310"/>
      <c r="AG812" s="310"/>
      <c r="AH812" s="310"/>
    </row>
    <row r="813" spans="1:34" x14ac:dyDescent="0.2">
      <c r="A813" s="91" t="s">
        <v>59</v>
      </c>
      <c r="B813" s="122"/>
      <c r="C813" s="122"/>
      <c r="D813" s="122"/>
      <c r="E813" s="122"/>
      <c r="M813" s="276"/>
      <c r="N813" s="276"/>
      <c r="O813" s="310"/>
      <c r="P813" s="310"/>
      <c r="Q813" s="310"/>
      <c r="R813" s="310"/>
      <c r="S813" s="310"/>
      <c r="T813" s="310"/>
      <c r="U813" s="310"/>
      <c r="V813" s="310"/>
      <c r="W813" s="310"/>
      <c r="X813" s="310"/>
      <c r="Y813" s="310"/>
      <c r="Z813" s="310"/>
      <c r="AA813" s="310"/>
      <c r="AB813" s="310"/>
      <c r="AC813" s="310"/>
      <c r="AD813" s="310"/>
      <c r="AE813" s="310"/>
      <c r="AF813" s="310"/>
      <c r="AG813" s="310"/>
      <c r="AH813" s="310"/>
    </row>
    <row r="814" spans="1:34" x14ac:dyDescent="0.2">
      <c r="A814" s="133"/>
      <c r="B814" s="134" t="s">
        <v>46</v>
      </c>
      <c r="C814" s="134"/>
      <c r="D814" s="135" t="s">
        <v>47</v>
      </c>
      <c r="E814" s="135"/>
      <c r="M814" s="276"/>
      <c r="N814" s="276"/>
      <c r="O814" s="310"/>
      <c r="P814" s="310"/>
      <c r="Q814" s="310"/>
      <c r="R814" s="310"/>
      <c r="S814" s="310"/>
      <c r="T814" s="310"/>
      <c r="U814" s="310"/>
      <c r="V814" s="310"/>
      <c r="W814" s="310"/>
      <c r="X814" s="310"/>
      <c r="Y814" s="310"/>
      <c r="Z814" s="310"/>
      <c r="AA814" s="310"/>
      <c r="AB814" s="310"/>
      <c r="AC814" s="310"/>
      <c r="AD814" s="310"/>
      <c r="AE814" s="310"/>
      <c r="AF814" s="310"/>
      <c r="AG814" s="310"/>
      <c r="AH814" s="310"/>
    </row>
    <row r="815" spans="1:34" ht="22.5" x14ac:dyDescent="0.2">
      <c r="A815" s="528"/>
      <c r="B815" s="529" t="s">
        <v>43</v>
      </c>
      <c r="C815" s="529" t="s">
        <v>44</v>
      </c>
      <c r="D815" s="529" t="s">
        <v>43</v>
      </c>
      <c r="E815" s="529" t="s">
        <v>44</v>
      </c>
      <c r="F815" s="276"/>
      <c r="H815"/>
      <c r="I815"/>
      <c r="J815"/>
      <c r="K815"/>
      <c r="L815"/>
      <c r="M815" s="310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  <c r="X815" s="310"/>
      <c r="Y815" s="310"/>
      <c r="Z815" s="310"/>
      <c r="AA815" s="310"/>
      <c r="AB815" s="310"/>
      <c r="AC815" s="310"/>
      <c r="AD815" s="310"/>
      <c r="AE815" s="310"/>
      <c r="AF815" s="310"/>
      <c r="AG815" s="310"/>
      <c r="AH815" s="310"/>
    </row>
    <row r="816" spans="1:34" x14ac:dyDescent="0.2">
      <c r="A816" s="136">
        <v>2005</v>
      </c>
      <c r="B816" s="132"/>
      <c r="C816" s="132"/>
      <c r="D816" s="132" t="e">
        <f>B816/#REF!*100</f>
        <v>#REF!</v>
      </c>
      <c r="E816" s="132" t="e">
        <f>C816/#REF!*100</f>
        <v>#REF!</v>
      </c>
      <c r="F816" s="276"/>
      <c r="H816"/>
      <c r="I816"/>
      <c r="J816"/>
      <c r="K816"/>
      <c r="L816"/>
      <c r="M816" s="310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  <c r="X816" s="310"/>
      <c r="Y816" s="310"/>
      <c r="Z816" s="310"/>
      <c r="AA816" s="310"/>
      <c r="AB816" s="310"/>
      <c r="AC816" s="310"/>
      <c r="AD816" s="310"/>
      <c r="AE816" s="310"/>
      <c r="AF816" s="310"/>
      <c r="AG816" s="310"/>
      <c r="AH816" s="310"/>
    </row>
    <row r="817" spans="1:34" x14ac:dyDescent="0.2">
      <c r="A817" s="136">
        <v>2010</v>
      </c>
      <c r="B817" s="132">
        <v>10.65</v>
      </c>
      <c r="C817" s="132">
        <v>25.576000000000001</v>
      </c>
      <c r="D817" s="132" t="e">
        <f>B817/#REF!*100</f>
        <v>#REF!</v>
      </c>
      <c r="E817" s="132" t="e">
        <f>C817/#REF!*100</f>
        <v>#REF!</v>
      </c>
      <c r="F817" s="276"/>
      <c r="H817"/>
      <c r="I817"/>
      <c r="J817"/>
      <c r="K817"/>
      <c r="L817"/>
      <c r="M817" s="310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  <c r="X817" s="310"/>
      <c r="Y817" s="310"/>
      <c r="Z817" s="310"/>
      <c r="AA817" s="310"/>
      <c r="AB817" s="310"/>
      <c r="AC817" s="310"/>
      <c r="AD817" s="310"/>
      <c r="AE817" s="310"/>
      <c r="AF817" s="310"/>
      <c r="AG817" s="310"/>
      <c r="AH817" s="310"/>
    </row>
    <row r="818" spans="1:34" x14ac:dyDescent="0.2">
      <c r="A818" s="136">
        <v>2011</v>
      </c>
      <c r="B818" s="132">
        <v>11.643000000000001</v>
      </c>
      <c r="C818" s="132">
        <v>27.516999999999999</v>
      </c>
      <c r="D818" s="132" t="e">
        <f>B818/#REF!*100</f>
        <v>#REF!</v>
      </c>
      <c r="E818" s="132" t="e">
        <f>C818/#REF!*100</f>
        <v>#REF!</v>
      </c>
      <c r="F818" s="276"/>
      <c r="H818"/>
      <c r="I818"/>
      <c r="J818"/>
      <c r="K818"/>
      <c r="L818"/>
      <c r="M818" s="310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  <c r="X818" s="310"/>
      <c r="Y818" s="310"/>
      <c r="Z818" s="310"/>
      <c r="AA818" s="310"/>
      <c r="AB818" s="310"/>
      <c r="AC818" s="310"/>
      <c r="AD818" s="310"/>
      <c r="AE818" s="310"/>
      <c r="AF818" s="310"/>
      <c r="AG818" s="310"/>
      <c r="AH818" s="310"/>
    </row>
    <row r="819" spans="1:34" x14ac:dyDescent="0.2">
      <c r="A819" s="136">
        <v>2012</v>
      </c>
      <c r="B819" s="132">
        <v>12.18</v>
      </c>
      <c r="C819" s="132">
        <v>28.707999999999998</v>
      </c>
      <c r="D819" s="132" t="e">
        <f>B819/#REF!*100</f>
        <v>#REF!</v>
      </c>
      <c r="E819" s="132" t="e">
        <f>C819/#REF!*100</f>
        <v>#REF!</v>
      </c>
      <c r="F819" s="276"/>
      <c r="H819"/>
      <c r="I819"/>
      <c r="J819"/>
      <c r="K819"/>
      <c r="L819"/>
      <c r="M819" s="310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  <c r="X819" s="310"/>
      <c r="Y819" s="310"/>
      <c r="Z819" s="310"/>
      <c r="AA819" s="310"/>
      <c r="AB819" s="310"/>
      <c r="AC819" s="310"/>
      <c r="AD819" s="310"/>
      <c r="AE819" s="310"/>
      <c r="AF819" s="310"/>
      <c r="AG819" s="310"/>
      <c r="AH819" s="310"/>
    </row>
    <row r="820" spans="1:34" x14ac:dyDescent="0.2">
      <c r="A820" s="136">
        <v>2013</v>
      </c>
      <c r="B820" s="132">
        <v>12.894</v>
      </c>
      <c r="C820" s="132">
        <v>30.457999999999998</v>
      </c>
      <c r="D820" s="132" t="e">
        <f>B820/#REF!*100</f>
        <v>#REF!</v>
      </c>
      <c r="E820" s="132" t="e">
        <f>C820/#REF!*100</f>
        <v>#REF!</v>
      </c>
      <c r="F820" s="276"/>
      <c r="H820"/>
      <c r="I820"/>
      <c r="J820"/>
      <c r="K820"/>
      <c r="L820"/>
      <c r="M820" s="310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  <c r="X820" s="310"/>
      <c r="Y820" s="310"/>
      <c r="Z820" s="310"/>
      <c r="AA820" s="310"/>
      <c r="AB820" s="310"/>
      <c r="AC820" s="310"/>
      <c r="AD820" s="310"/>
      <c r="AE820" s="310"/>
      <c r="AF820" s="310"/>
      <c r="AG820" s="310"/>
      <c r="AH820" s="310"/>
    </row>
    <row r="821" spans="1:34" x14ac:dyDescent="0.2">
      <c r="A821" s="136">
        <v>2014</v>
      </c>
      <c r="B821" s="132">
        <v>13.603999999999999</v>
      </c>
      <c r="C821" s="132">
        <v>32.249000000000002</v>
      </c>
      <c r="D821" s="132" t="e">
        <f>B821/#REF!*100</f>
        <v>#REF!</v>
      </c>
      <c r="E821" s="132" t="e">
        <f>C821/#REF!*100</f>
        <v>#REF!</v>
      </c>
      <c r="F821" s="276"/>
      <c r="H821"/>
      <c r="I821"/>
      <c r="J821"/>
      <c r="K821"/>
      <c r="L821"/>
      <c r="M821" s="310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  <c r="X821" s="310"/>
      <c r="Y821" s="310"/>
      <c r="Z821" s="310"/>
      <c r="AA821" s="310"/>
      <c r="AB821" s="310"/>
      <c r="AC821" s="310"/>
      <c r="AD821" s="310"/>
      <c r="AE821" s="310"/>
      <c r="AF821" s="310"/>
      <c r="AG821" s="310"/>
      <c r="AH821" s="310"/>
    </row>
    <row r="822" spans="1:34" x14ac:dyDescent="0.2">
      <c r="A822" s="136">
        <v>2015</v>
      </c>
      <c r="B822" s="132">
        <v>14.544</v>
      </c>
      <c r="C822" s="132">
        <v>34.680999999999997</v>
      </c>
      <c r="D822" s="132" t="e">
        <f>B822/#REF!*100</f>
        <v>#REF!</v>
      </c>
      <c r="E822" s="132" t="e">
        <f>C822/#REF!*100</f>
        <v>#REF!</v>
      </c>
      <c r="F822" s="276"/>
      <c r="H822"/>
      <c r="I822"/>
      <c r="J822"/>
      <c r="K822"/>
      <c r="L822"/>
      <c r="M822" s="310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  <c r="X822" s="310"/>
      <c r="Y822" s="310"/>
      <c r="Z822" s="310"/>
      <c r="AA822" s="310"/>
      <c r="AB822" s="310"/>
      <c r="AC822" s="310"/>
      <c r="AD822" s="310"/>
      <c r="AE822" s="310"/>
      <c r="AF822" s="310"/>
      <c r="AG822" s="310"/>
      <c r="AH822" s="310"/>
    </row>
    <row r="823" spans="1:34" x14ac:dyDescent="0.2">
      <c r="A823" s="136">
        <v>2016</v>
      </c>
      <c r="B823" s="132">
        <v>15.647</v>
      </c>
      <c r="C823" s="132">
        <v>37.558999999999997</v>
      </c>
      <c r="D823" s="132" t="e">
        <f>B823/#REF!*100</f>
        <v>#REF!</v>
      </c>
      <c r="E823" s="132" t="e">
        <f>C823/#REF!*100</f>
        <v>#REF!</v>
      </c>
      <c r="F823" s="276"/>
      <c r="H823"/>
      <c r="I823"/>
      <c r="J823"/>
      <c r="K823"/>
      <c r="L823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310"/>
      <c r="AC823" s="310"/>
      <c r="AD823" s="310"/>
      <c r="AE823" s="310"/>
      <c r="AF823" s="310"/>
      <c r="AG823" s="310"/>
      <c r="AH823" s="310"/>
    </row>
    <row r="824" spans="1:34" x14ac:dyDescent="0.2">
      <c r="A824" s="136">
        <v>2017</v>
      </c>
      <c r="B824" s="132">
        <v>20.786999999999999</v>
      </c>
      <c r="C824" s="132">
        <v>47.631999999999998</v>
      </c>
      <c r="D824" s="132" t="e">
        <f>B824/#REF!*100</f>
        <v>#REF!</v>
      </c>
      <c r="E824" s="132" t="e">
        <f>C824/#REF!*100</f>
        <v>#REF!</v>
      </c>
      <c r="F824" s="276"/>
      <c r="H824"/>
      <c r="I824"/>
      <c r="J824"/>
      <c r="K824"/>
      <c r="L824"/>
      <c r="M824" s="310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  <c r="X824" s="310"/>
      <c r="Y824" s="310"/>
      <c r="Z824" s="310"/>
      <c r="AA824" s="310"/>
      <c r="AB824" s="310"/>
      <c r="AC824" s="310"/>
      <c r="AD824" s="310"/>
      <c r="AE824" s="310"/>
      <c r="AF824" s="310"/>
      <c r="AG824" s="310"/>
      <c r="AH824" s="310"/>
    </row>
    <row r="825" spans="1:34" x14ac:dyDescent="0.2">
      <c r="A825" s="136">
        <v>2018</v>
      </c>
      <c r="B825" s="132">
        <v>23.497</v>
      </c>
      <c r="C825" s="132">
        <v>52.54</v>
      </c>
      <c r="D825" s="132" t="e">
        <f>B825/#REF!*100</f>
        <v>#REF!</v>
      </c>
      <c r="E825" s="132" t="e">
        <f>C825/#REF!*100</f>
        <v>#REF!</v>
      </c>
      <c r="F825" s="276"/>
      <c r="H825"/>
      <c r="I825"/>
      <c r="J825"/>
      <c r="K825"/>
      <c r="L825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0"/>
      <c r="Z825" s="310"/>
      <c r="AA825" s="310"/>
      <c r="AB825" s="310"/>
      <c r="AC825" s="310"/>
      <c r="AD825" s="310"/>
      <c r="AE825" s="310"/>
      <c r="AF825" s="310"/>
      <c r="AG825" s="310"/>
      <c r="AH825" s="310"/>
    </row>
    <row r="826" spans="1:34" x14ac:dyDescent="0.2">
      <c r="A826" s="136">
        <v>2019</v>
      </c>
      <c r="B826" s="132">
        <v>26.391999999999999</v>
      </c>
      <c r="C826" s="132">
        <v>57.618000000000002</v>
      </c>
      <c r="D826" s="132" t="e">
        <f>B826/#REF!*100</f>
        <v>#REF!</v>
      </c>
      <c r="E826" s="132" t="e">
        <f>C826/#REF!*100</f>
        <v>#REF!</v>
      </c>
      <c r="F826" s="276"/>
      <c r="H826"/>
      <c r="I826"/>
      <c r="J826"/>
      <c r="K826"/>
      <c r="L826"/>
      <c r="M826" s="310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  <c r="X826" s="310"/>
      <c r="Y826" s="310"/>
      <c r="Z826" s="310"/>
      <c r="AA826" s="310"/>
      <c r="AB826" s="310"/>
      <c r="AC826" s="310"/>
      <c r="AD826" s="310"/>
      <c r="AE826" s="310"/>
      <c r="AF826" s="310"/>
      <c r="AG826" s="310"/>
      <c r="AH826" s="310"/>
    </row>
    <row r="827" spans="1:34" x14ac:dyDescent="0.2">
      <c r="A827" s="136">
        <v>2020</v>
      </c>
      <c r="B827" s="132">
        <v>27.87</v>
      </c>
      <c r="C827" s="132">
        <v>59.436</v>
      </c>
      <c r="D827" s="132" t="e">
        <f>B827/#REF!*100</f>
        <v>#REF!</v>
      </c>
      <c r="E827" s="132" t="e">
        <f>C827/#REF!*100</f>
        <v>#REF!</v>
      </c>
      <c r="F827" s="276"/>
      <c r="H827"/>
      <c r="I827"/>
      <c r="J827"/>
      <c r="K827"/>
      <c r="L827"/>
      <c r="M827" s="310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  <c r="X827" s="310"/>
      <c r="Y827" s="310"/>
      <c r="Z827" s="310"/>
      <c r="AA827" s="310"/>
      <c r="AB827" s="310"/>
      <c r="AC827" s="310"/>
      <c r="AD827" s="310"/>
      <c r="AE827" s="310"/>
      <c r="AF827" s="310"/>
      <c r="AG827" s="310"/>
      <c r="AH827" s="310"/>
    </row>
    <row r="828" spans="1:34" x14ac:dyDescent="0.2">
      <c r="A828" s="276"/>
      <c r="B828" s="276"/>
      <c r="C828" s="276"/>
      <c r="D828" s="276"/>
      <c r="E828" s="276"/>
      <c r="F828" s="276"/>
      <c r="H828"/>
      <c r="I828"/>
      <c r="J828"/>
      <c r="K828"/>
      <c r="L828"/>
      <c r="M828" s="310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  <c r="X828" s="310"/>
      <c r="Y828" s="310"/>
      <c r="Z828" s="310"/>
      <c r="AA828" s="310"/>
      <c r="AB828" s="310"/>
      <c r="AC828" s="310"/>
      <c r="AD828" s="310"/>
      <c r="AE828" s="310"/>
      <c r="AF828" s="310"/>
      <c r="AG828" s="310"/>
      <c r="AH828" s="310"/>
    </row>
    <row r="829" spans="1:34" x14ac:dyDescent="0.2">
      <c r="A829" s="530" t="s">
        <v>300</v>
      </c>
      <c r="B829" s="276"/>
      <c r="C829" s="276"/>
      <c r="D829" s="276"/>
      <c r="E829" s="276"/>
      <c r="F829" s="276"/>
      <c r="M829" s="276"/>
      <c r="N829" s="276"/>
      <c r="O829" s="310"/>
      <c r="P829" s="310"/>
      <c r="Q829" s="310"/>
      <c r="R829" s="310"/>
      <c r="S829" s="310"/>
      <c r="T829" s="310"/>
      <c r="U829" s="310"/>
      <c r="V829" s="310"/>
      <c r="W829" s="310"/>
      <c r="X829" s="310"/>
      <c r="Y829" s="310"/>
      <c r="Z829" s="310"/>
      <c r="AA829" s="310"/>
      <c r="AB829" s="310"/>
      <c r="AC829" s="310"/>
      <c r="AD829" s="310"/>
      <c r="AE829" s="310"/>
      <c r="AF829" s="310"/>
      <c r="AG829" s="310"/>
      <c r="AH829" s="310"/>
    </row>
    <row r="830" spans="1:34" x14ac:dyDescent="0.2">
      <c r="A830" s="196" t="s">
        <v>299</v>
      </c>
      <c r="M830" s="276"/>
      <c r="N830" s="276"/>
      <c r="O830" s="310"/>
      <c r="P830" s="310"/>
      <c r="Q830" s="310"/>
      <c r="R830" s="310"/>
      <c r="S830" s="310"/>
      <c r="T830" s="310"/>
      <c r="U830" s="310"/>
      <c r="V830" s="310"/>
      <c r="W830" s="310"/>
      <c r="X830" s="310"/>
      <c r="Y830" s="310"/>
      <c r="Z830" s="310"/>
      <c r="AA830" s="310"/>
      <c r="AB830" s="310"/>
      <c r="AC830" s="310"/>
      <c r="AD830" s="310"/>
      <c r="AE830" s="310"/>
      <c r="AF830" s="310"/>
      <c r="AG830" s="310"/>
      <c r="AH830" s="310"/>
    </row>
    <row r="831" spans="1:34" ht="25.5" customHeight="1" x14ac:dyDescent="0.2">
      <c r="A831" s="192"/>
      <c r="B831" s="695" t="s">
        <v>301</v>
      </c>
      <c r="C831" s="695"/>
      <c r="D831" s="685" t="s">
        <v>302</v>
      </c>
      <c r="E831" s="685"/>
      <c r="H831" s="692" t="s">
        <v>294</v>
      </c>
      <c r="I831" s="692"/>
      <c r="J831" s="692"/>
      <c r="L831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  <c r="Z831" s="310"/>
      <c r="AA831" s="310"/>
      <c r="AB831" s="310"/>
      <c r="AC831" s="310"/>
      <c r="AD831" s="310"/>
      <c r="AE831" s="310"/>
      <c r="AF831" s="310"/>
      <c r="AG831" s="310"/>
      <c r="AH831" s="310"/>
    </row>
    <row r="832" spans="1:34" ht="22.5" x14ac:dyDescent="0.2">
      <c r="A832" s="193"/>
      <c r="B832" s="194" t="s">
        <v>303</v>
      </c>
      <c r="C832" s="194" t="s">
        <v>304</v>
      </c>
      <c r="D832" s="194" t="s">
        <v>303</v>
      </c>
      <c r="E832" s="194" t="s">
        <v>304</v>
      </c>
      <c r="H832" s="182" t="s">
        <v>281</v>
      </c>
      <c r="I832" s="185" t="s">
        <v>279</v>
      </c>
      <c r="J832" s="185" t="s">
        <v>280</v>
      </c>
      <c r="L832"/>
      <c r="M832" s="310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  <c r="X832" s="310"/>
      <c r="Y832" s="310"/>
      <c r="Z832" s="310"/>
      <c r="AA832" s="310"/>
      <c r="AB832" s="310"/>
      <c r="AC832" s="310"/>
      <c r="AD832" s="310"/>
      <c r="AE832" s="310"/>
      <c r="AF832" s="310"/>
      <c r="AG832" s="310"/>
      <c r="AH832" s="310"/>
    </row>
    <row r="833" spans="1:34" x14ac:dyDescent="0.2">
      <c r="A833" s="188">
        <v>2010</v>
      </c>
      <c r="B833" s="195">
        <v>2.5179999999999998</v>
      </c>
      <c r="C833" s="195">
        <v>4.0229999999999997</v>
      </c>
      <c r="D833" s="195">
        <v>0.66084382250123341</v>
      </c>
      <c r="E833" s="195">
        <v>0.98492378653374391</v>
      </c>
      <c r="G833" s="188">
        <v>2010</v>
      </c>
      <c r="H833" s="183">
        <v>789.4860000000001</v>
      </c>
      <c r="I833" s="183">
        <v>381.02800000000002</v>
      </c>
      <c r="J833" s="183">
        <v>408.45800000000003</v>
      </c>
      <c r="K833" s="44"/>
      <c r="L833"/>
      <c r="M833" s="310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  <c r="X833" s="310"/>
      <c r="Y833" s="310"/>
      <c r="Z833" s="310"/>
      <c r="AA833" s="310"/>
      <c r="AB833" s="310"/>
      <c r="AC833" s="310"/>
      <c r="AD833" s="310"/>
      <c r="AE833" s="310"/>
      <c r="AF833" s="310"/>
      <c r="AG833" s="310"/>
      <c r="AH833" s="310"/>
    </row>
    <row r="834" spans="1:34" x14ac:dyDescent="0.2">
      <c r="A834" s="188">
        <v>2011</v>
      </c>
      <c r="B834" s="195">
        <v>2.2930000000000001</v>
      </c>
      <c r="C834" s="195">
        <v>3.7040000000000002</v>
      </c>
      <c r="D834" s="195">
        <v>0.59680593005944638</v>
      </c>
      <c r="E834" s="195">
        <v>0.90246814316692259</v>
      </c>
      <c r="G834" s="188">
        <v>2011</v>
      </c>
      <c r="H834" s="183">
        <v>794.64200000000005</v>
      </c>
      <c r="I834" s="183">
        <v>384.21199999999999</v>
      </c>
      <c r="J834" s="183">
        <v>410.43</v>
      </c>
      <c r="K834" s="44"/>
      <c r="L834"/>
      <c r="M834" s="310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  <c r="X834" s="310"/>
      <c r="Y834" s="310"/>
      <c r="Z834" s="310"/>
      <c r="AA834" s="310"/>
      <c r="AB834" s="310"/>
      <c r="AC834" s="310"/>
      <c r="AD834" s="310"/>
      <c r="AE834" s="310"/>
      <c r="AF834" s="310"/>
      <c r="AG834" s="310"/>
      <c r="AH834" s="310"/>
    </row>
    <row r="835" spans="1:34" x14ac:dyDescent="0.2">
      <c r="A835" s="188">
        <v>2012</v>
      </c>
      <c r="B835" s="195">
        <v>2.39</v>
      </c>
      <c r="C835" s="195">
        <v>3.6659999999999999</v>
      </c>
      <c r="D835" s="195">
        <v>0.61107346943993457</v>
      </c>
      <c r="E835" s="195">
        <v>0.87948468818597292</v>
      </c>
      <c r="G835" s="188">
        <v>2012</v>
      </c>
      <c r="H835" s="183">
        <v>807.95</v>
      </c>
      <c r="I835" s="183">
        <v>391.11500000000001</v>
      </c>
      <c r="J835" s="183">
        <v>416.83499999999998</v>
      </c>
      <c r="K835" s="44"/>
      <c r="L835"/>
      <c r="M835" s="310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  <c r="X835" s="310"/>
      <c r="Y835" s="310"/>
      <c r="Z835" s="310"/>
      <c r="AA835" s="310"/>
      <c r="AB835" s="310"/>
      <c r="AC835" s="310"/>
      <c r="AD835" s="310"/>
      <c r="AE835" s="310"/>
      <c r="AF835" s="310"/>
      <c r="AG835" s="310"/>
      <c r="AH835" s="310"/>
    </row>
    <row r="836" spans="1:34" x14ac:dyDescent="0.2">
      <c r="A836" s="188">
        <v>2013</v>
      </c>
      <c r="B836" s="195">
        <v>2.4929999999999999</v>
      </c>
      <c r="C836" s="195">
        <v>3.698</v>
      </c>
      <c r="D836" s="195">
        <v>0.62186014258133071</v>
      </c>
      <c r="E836" s="195">
        <v>0.86652919673821349</v>
      </c>
      <c r="G836" s="188">
        <v>2013</v>
      </c>
      <c r="H836" s="183">
        <v>827.654</v>
      </c>
      <c r="I836" s="183">
        <v>400.89400000000001</v>
      </c>
      <c r="J836" s="183">
        <v>426.76</v>
      </c>
      <c r="K836" s="44"/>
      <c r="L836"/>
      <c r="M836" s="310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  <c r="X836" s="310"/>
      <c r="Y836" s="310"/>
      <c r="Z836" s="310"/>
      <c r="AA836" s="310"/>
      <c r="AB836" s="310"/>
      <c r="AC836" s="310"/>
      <c r="AD836" s="310"/>
      <c r="AE836" s="310"/>
      <c r="AF836" s="310"/>
      <c r="AG836" s="310"/>
      <c r="AH836" s="310"/>
    </row>
    <row r="837" spans="1:34" x14ac:dyDescent="0.2">
      <c r="A837" s="188">
        <v>2014</v>
      </c>
      <c r="B837" s="195">
        <v>2.4860000000000002</v>
      </c>
      <c r="C837" s="195">
        <v>3.7519999999999998</v>
      </c>
      <c r="D837" s="195">
        <v>0.60000337894099165</v>
      </c>
      <c r="E837" s="195">
        <v>0.853103413777893</v>
      </c>
      <c r="G837" s="188">
        <v>2014</v>
      </c>
      <c r="H837" s="183">
        <v>854.13699999999994</v>
      </c>
      <c r="I837" s="183">
        <v>414.33100000000002</v>
      </c>
      <c r="J837" s="183">
        <v>439.80599999999998</v>
      </c>
      <c r="K837" s="44"/>
      <c r="L837"/>
      <c r="M837" s="310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  <c r="X837" s="310"/>
      <c r="Y837" s="310"/>
      <c r="Z837" s="310"/>
      <c r="AA837" s="310"/>
      <c r="AB837" s="310"/>
      <c r="AC837" s="310"/>
      <c r="AD837" s="310"/>
      <c r="AE837" s="310"/>
      <c r="AF837" s="310"/>
      <c r="AG837" s="310"/>
      <c r="AH837" s="310"/>
    </row>
    <row r="838" spans="1:34" x14ac:dyDescent="0.2">
      <c r="A838" s="188">
        <v>2015</v>
      </c>
      <c r="B838" s="195">
        <v>2.653</v>
      </c>
      <c r="C838" s="195">
        <v>3.806</v>
      </c>
      <c r="D838" s="195">
        <v>0.62067916759273334</v>
      </c>
      <c r="E838" s="195">
        <v>0.84051800289742418</v>
      </c>
      <c r="G838" s="188">
        <v>2015</v>
      </c>
      <c r="H838" s="183">
        <v>880.25099999999998</v>
      </c>
      <c r="I838" s="183">
        <v>427.435</v>
      </c>
      <c r="J838" s="183">
        <v>452.81599999999997</v>
      </c>
      <c r="K838" s="44"/>
      <c r="L838"/>
      <c r="M838" s="310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  <c r="X838" s="310"/>
      <c r="Y838" s="310"/>
      <c r="Z838" s="310"/>
      <c r="AA838" s="310"/>
      <c r="AB838" s="310"/>
      <c r="AC838" s="310"/>
      <c r="AD838" s="310"/>
      <c r="AE838" s="310"/>
      <c r="AF838" s="310"/>
      <c r="AG838" s="310"/>
      <c r="AH838" s="310"/>
    </row>
    <row r="839" spans="1:34" x14ac:dyDescent="0.2">
      <c r="A839" s="188">
        <v>2016</v>
      </c>
      <c r="B839" s="195">
        <v>2.4670000000000001</v>
      </c>
      <c r="C839" s="195">
        <v>3.5920000000000001</v>
      </c>
      <c r="D839" s="195">
        <v>0.56037615845902244</v>
      </c>
      <c r="E839" s="195">
        <v>0.77090147398422149</v>
      </c>
      <c r="G839" s="188">
        <v>2016</v>
      </c>
      <c r="H839" s="183">
        <v>906.18799999999999</v>
      </c>
      <c r="I839" s="183">
        <v>440.24</v>
      </c>
      <c r="J839" s="183">
        <v>465.94799999999998</v>
      </c>
      <c r="K839" s="44"/>
      <c r="L839"/>
      <c r="M839" s="310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  <c r="X839" s="310"/>
      <c r="Y839" s="310"/>
      <c r="Z839" s="310"/>
      <c r="AA839" s="310"/>
      <c r="AB839" s="310"/>
      <c r="AC839" s="310"/>
      <c r="AD839" s="310"/>
      <c r="AE839" s="310"/>
      <c r="AF839" s="310"/>
      <c r="AG839" s="310"/>
      <c r="AH839" s="310"/>
    </row>
    <row r="840" spans="1:34" x14ac:dyDescent="0.2">
      <c r="A840" s="188">
        <v>2017</v>
      </c>
      <c r="B840" s="195">
        <v>2.5760000000000001</v>
      </c>
      <c r="C840" s="195">
        <v>3.7759999999999998</v>
      </c>
      <c r="D840" s="195">
        <v>0.57288492930119606</v>
      </c>
      <c r="E840" s="195">
        <v>0.79252141864692083</v>
      </c>
      <c r="G840" s="188">
        <v>2017</v>
      </c>
      <c r="H840" s="183">
        <v>926.10799999999995</v>
      </c>
      <c r="I840" s="183">
        <v>449.654</v>
      </c>
      <c r="J840" s="183">
        <v>476.45400000000001</v>
      </c>
      <c r="K840" s="44"/>
      <c r="L84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  <c r="AB840" s="310"/>
      <c r="AC840" s="310"/>
      <c r="AD840" s="310"/>
      <c r="AE840" s="310"/>
      <c r="AF840" s="310"/>
      <c r="AG840" s="310"/>
      <c r="AH840" s="310"/>
    </row>
    <row r="841" spans="1:34" x14ac:dyDescent="0.2">
      <c r="A841" s="188">
        <v>2018</v>
      </c>
      <c r="B841" s="195">
        <v>2.7050000000000001</v>
      </c>
      <c r="C841" s="195">
        <v>3.919</v>
      </c>
      <c r="D841" s="195">
        <v>0.59221861952854582</v>
      </c>
      <c r="E841" s="195">
        <v>0.80942476934801955</v>
      </c>
      <c r="G841" s="188">
        <v>2018</v>
      </c>
      <c r="H841" s="183">
        <v>940.928</v>
      </c>
      <c r="I841" s="183">
        <v>456.75700000000001</v>
      </c>
      <c r="J841" s="183">
        <v>484.17099999999999</v>
      </c>
      <c r="K841" s="44"/>
      <c r="L841"/>
      <c r="M841" s="310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  <c r="X841" s="310"/>
      <c r="Y841" s="310"/>
      <c r="Z841" s="310"/>
      <c r="AA841" s="310"/>
      <c r="AB841" s="310"/>
      <c r="AC841" s="310"/>
      <c r="AD841" s="310"/>
      <c r="AE841" s="310"/>
      <c r="AF841" s="310"/>
      <c r="AG841" s="310"/>
      <c r="AH841" s="310"/>
    </row>
    <row r="842" spans="1:34" x14ac:dyDescent="0.2">
      <c r="A842" s="188">
        <v>2019</v>
      </c>
      <c r="B842" s="195">
        <v>2.8980000000000001</v>
      </c>
      <c r="C842" s="195">
        <v>3.8969999999999998</v>
      </c>
      <c r="D842" s="195">
        <v>0.62604908587760288</v>
      </c>
      <c r="E842" s="195">
        <v>0.79523633640313196</v>
      </c>
      <c r="G842" s="188">
        <v>2019</v>
      </c>
      <c r="H842" s="183">
        <v>952.94600000000003</v>
      </c>
      <c r="I842" s="183">
        <v>462.90300000000002</v>
      </c>
      <c r="J842" s="183">
        <v>490.04300000000001</v>
      </c>
      <c r="K842" s="44"/>
      <c r="L842"/>
      <c r="M842" s="310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  <c r="X842" s="310"/>
      <c r="Y842" s="310"/>
      <c r="Z842" s="310"/>
      <c r="AA842" s="310"/>
      <c r="AB842" s="310"/>
      <c r="AC842" s="310"/>
      <c r="AD842" s="310"/>
      <c r="AE842" s="310"/>
      <c r="AF842" s="310"/>
      <c r="AG842" s="310"/>
      <c r="AH842" s="310"/>
    </row>
    <row r="843" spans="1:34" x14ac:dyDescent="0.2">
      <c r="A843" s="188">
        <v>2020</v>
      </c>
      <c r="B843" s="195">
        <v>1.403</v>
      </c>
      <c r="C843" s="195">
        <v>1.802</v>
      </c>
      <c r="D843" s="195">
        <v>0.30003763836375769</v>
      </c>
      <c r="E843" s="195">
        <v>0.36423171766988721</v>
      </c>
      <c r="G843" s="188">
        <v>2020</v>
      </c>
      <c r="H843" s="183">
        <v>962.34799999999996</v>
      </c>
      <c r="I843" s="183">
        <v>467.608</v>
      </c>
      <c r="J843" s="183">
        <v>494.74</v>
      </c>
      <c r="K843" s="44"/>
      <c r="L843"/>
      <c r="M843" s="310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  <c r="X843" s="310"/>
      <c r="Y843" s="310"/>
      <c r="Z843" s="310"/>
      <c r="AA843" s="310"/>
      <c r="AB843" s="310"/>
      <c r="AC843" s="310"/>
      <c r="AD843" s="310"/>
      <c r="AE843" s="310"/>
      <c r="AF843" s="310"/>
      <c r="AG843" s="310"/>
      <c r="AH843" s="310"/>
    </row>
    <row r="844" spans="1:34" x14ac:dyDescent="0.2">
      <c r="M844" s="276"/>
      <c r="N844" s="276"/>
      <c r="O844" s="310"/>
      <c r="P844" s="310"/>
      <c r="Q844" s="310"/>
      <c r="R844" s="310"/>
      <c r="S844" s="310"/>
      <c r="T844" s="310"/>
      <c r="U844" s="310"/>
      <c r="V844" s="310"/>
      <c r="W844" s="310"/>
      <c r="X844" s="310"/>
      <c r="Y844" s="310"/>
      <c r="Z844" s="310"/>
      <c r="AA844" s="310"/>
      <c r="AB844" s="310"/>
      <c r="AC844" s="310"/>
      <c r="AD844" s="310"/>
      <c r="AE844" s="310"/>
      <c r="AF844" s="310"/>
      <c r="AG844" s="310"/>
      <c r="AH844" s="310"/>
    </row>
    <row r="845" spans="1:34" x14ac:dyDescent="0.2">
      <c r="M845" s="276"/>
      <c r="N845" s="276"/>
      <c r="O845" s="310"/>
      <c r="P845" s="310"/>
      <c r="Q845" s="310"/>
      <c r="R845" s="310"/>
      <c r="S845" s="310"/>
      <c r="T845" s="310"/>
      <c r="U845" s="310"/>
      <c r="V845" s="310"/>
      <c r="W845" s="310"/>
      <c r="X845" s="310"/>
      <c r="Y845" s="310"/>
      <c r="Z845" s="310"/>
      <c r="AA845" s="310"/>
      <c r="AB845" s="310"/>
      <c r="AC845" s="310"/>
      <c r="AD845" s="310"/>
      <c r="AE845" s="310"/>
      <c r="AF845" s="310"/>
      <c r="AG845" s="310"/>
      <c r="AH845" s="310"/>
    </row>
    <row r="846" spans="1:34" x14ac:dyDescent="0.2">
      <c r="M846" s="276"/>
      <c r="N846" s="276"/>
      <c r="O846" s="310"/>
      <c r="P846" s="310"/>
      <c r="Q846" s="310"/>
      <c r="R846" s="310"/>
      <c r="S846" s="310"/>
      <c r="T846" s="310"/>
      <c r="U846" s="310"/>
      <c r="V846" s="310"/>
      <c r="W846" s="310"/>
      <c r="X846" s="310"/>
      <c r="Y846" s="310"/>
      <c r="Z846" s="310"/>
      <c r="AA846" s="310"/>
      <c r="AB846" s="310"/>
      <c r="AC846" s="310"/>
      <c r="AD846" s="310"/>
      <c r="AE846" s="310"/>
      <c r="AF846" s="310"/>
      <c r="AG846" s="310"/>
      <c r="AH846" s="310"/>
    </row>
    <row r="847" spans="1:34" x14ac:dyDescent="0.2">
      <c r="M847" s="276"/>
      <c r="N847" s="276"/>
      <c r="O847" s="310"/>
      <c r="P847" s="310"/>
      <c r="Q847" s="310"/>
      <c r="R847" s="310"/>
      <c r="S847" s="310"/>
      <c r="T847" s="310"/>
      <c r="U847" s="310"/>
      <c r="V847" s="310"/>
      <c r="W847" s="310"/>
      <c r="X847" s="310"/>
      <c r="Y847" s="310"/>
      <c r="Z847" s="310"/>
      <c r="AA847" s="310"/>
      <c r="AB847" s="310"/>
      <c r="AC847" s="310"/>
      <c r="AD847" s="310"/>
      <c r="AE847" s="310"/>
      <c r="AF847" s="310"/>
      <c r="AG847" s="310"/>
      <c r="AH847" s="310"/>
    </row>
    <row r="848" spans="1:34" x14ac:dyDescent="0.2">
      <c r="M848" s="276"/>
      <c r="N848" s="276"/>
      <c r="O848" s="310"/>
      <c r="P848" s="310"/>
      <c r="Q848" s="310"/>
      <c r="R848" s="310"/>
      <c r="S848" s="310"/>
      <c r="T848" s="310"/>
      <c r="U848" s="310"/>
      <c r="V848" s="310"/>
      <c r="W848" s="310"/>
      <c r="X848" s="310"/>
      <c r="Y848" s="310"/>
      <c r="Z848" s="310"/>
      <c r="AA848" s="310"/>
      <c r="AB848" s="310"/>
      <c r="AC848" s="310"/>
      <c r="AD848" s="310"/>
      <c r="AE848" s="310"/>
      <c r="AF848" s="310"/>
      <c r="AG848" s="310"/>
      <c r="AH848" s="310"/>
    </row>
    <row r="849" spans="13:34" x14ac:dyDescent="0.2">
      <c r="M849" s="276"/>
      <c r="N849" s="276"/>
      <c r="O849" s="310"/>
      <c r="P849" s="310"/>
      <c r="Q849" s="310"/>
      <c r="R849" s="310"/>
      <c r="S849" s="310"/>
      <c r="T849" s="310"/>
      <c r="U849" s="310"/>
      <c r="V849" s="310"/>
      <c r="W849" s="310"/>
      <c r="X849" s="310"/>
      <c r="Y849" s="310"/>
      <c r="Z849" s="310"/>
      <c r="AA849" s="310"/>
      <c r="AB849" s="310"/>
      <c r="AC849" s="310"/>
      <c r="AD849" s="310"/>
      <c r="AE849" s="310"/>
      <c r="AF849" s="310"/>
      <c r="AG849" s="310"/>
      <c r="AH849" s="310"/>
    </row>
    <row r="850" spans="13:34" x14ac:dyDescent="0.2">
      <c r="M850" s="276"/>
      <c r="N850" s="276"/>
      <c r="O850" s="310"/>
      <c r="P850" s="310"/>
      <c r="Q850" s="310"/>
      <c r="R850" s="310"/>
      <c r="S850" s="310"/>
      <c r="T850" s="310"/>
      <c r="U850" s="310"/>
      <c r="V850" s="310"/>
      <c r="W850" s="310"/>
      <c r="X850" s="310"/>
      <c r="Y850" s="310"/>
      <c r="Z850" s="310"/>
      <c r="AA850" s="310"/>
      <c r="AB850" s="310"/>
      <c r="AC850" s="310"/>
      <c r="AD850" s="310"/>
      <c r="AE850" s="310"/>
      <c r="AF850" s="310"/>
      <c r="AG850" s="310"/>
      <c r="AH850" s="310"/>
    </row>
    <row r="851" spans="13:34" x14ac:dyDescent="0.2">
      <c r="M851" s="276"/>
      <c r="N851" s="276"/>
      <c r="O851" s="310"/>
      <c r="P851" s="310"/>
      <c r="Q851" s="310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  <c r="AG851" s="310"/>
      <c r="AH851" s="310"/>
    </row>
    <row r="852" spans="13:34" x14ac:dyDescent="0.2">
      <c r="M852" s="276"/>
      <c r="N852" s="276"/>
      <c r="O852" s="310"/>
      <c r="P852" s="310"/>
      <c r="Q852" s="310"/>
      <c r="R852" s="310"/>
      <c r="S852" s="310"/>
      <c r="T852" s="310"/>
      <c r="U852" s="310"/>
      <c r="V852" s="310"/>
      <c r="W852" s="310"/>
      <c r="X852" s="310"/>
      <c r="Y852" s="310"/>
      <c r="Z852" s="310"/>
      <c r="AA852" s="310"/>
      <c r="AB852" s="310"/>
      <c r="AC852" s="310"/>
      <c r="AD852" s="310"/>
      <c r="AE852" s="310"/>
      <c r="AF852" s="310"/>
      <c r="AG852" s="310"/>
      <c r="AH852" s="310"/>
    </row>
    <row r="853" spans="13:34" x14ac:dyDescent="0.2">
      <c r="M853" s="276"/>
      <c r="N853" s="276"/>
      <c r="O853" s="310"/>
      <c r="P853" s="310"/>
      <c r="Q853" s="310"/>
      <c r="R853" s="310"/>
      <c r="S853" s="310"/>
      <c r="T853" s="310"/>
      <c r="U853" s="310"/>
      <c r="V853" s="310"/>
      <c r="W853" s="310"/>
      <c r="X853" s="310"/>
      <c r="Y853" s="310"/>
      <c r="Z853" s="310"/>
      <c r="AA853" s="310"/>
      <c r="AB853" s="310"/>
      <c r="AC853" s="310"/>
      <c r="AD853" s="310"/>
      <c r="AE853" s="310"/>
      <c r="AF853" s="310"/>
      <c r="AG853" s="310"/>
      <c r="AH853" s="310"/>
    </row>
    <row r="854" spans="13:34" x14ac:dyDescent="0.2">
      <c r="M854" s="276"/>
      <c r="N854" s="276"/>
      <c r="O854" s="310"/>
      <c r="P854" s="310"/>
      <c r="Q854" s="310"/>
      <c r="R854" s="310"/>
      <c r="S854" s="310"/>
      <c r="T854" s="310"/>
      <c r="U854" s="310"/>
      <c r="V854" s="310"/>
      <c r="W854" s="310"/>
      <c r="X854" s="310"/>
      <c r="Y854" s="310"/>
      <c r="Z854" s="310"/>
      <c r="AA854" s="310"/>
      <c r="AB854" s="310"/>
      <c r="AC854" s="310"/>
      <c r="AD854" s="310"/>
      <c r="AE854" s="310"/>
      <c r="AF854" s="310"/>
      <c r="AG854" s="310"/>
      <c r="AH854" s="310"/>
    </row>
    <row r="855" spans="13:34" x14ac:dyDescent="0.2">
      <c r="M855" s="276"/>
      <c r="N855" s="276"/>
      <c r="O855" s="310"/>
      <c r="P855" s="310"/>
      <c r="Q855" s="310"/>
      <c r="R855" s="310"/>
      <c r="S855" s="310"/>
      <c r="T855" s="310"/>
      <c r="U855" s="310"/>
      <c r="V855" s="310"/>
      <c r="W855" s="310"/>
      <c r="X855" s="310"/>
      <c r="Y855" s="310"/>
      <c r="Z855" s="310"/>
      <c r="AA855" s="310"/>
      <c r="AB855" s="310"/>
      <c r="AC855" s="310"/>
      <c r="AD855" s="310"/>
      <c r="AE855" s="310"/>
      <c r="AF855" s="310"/>
      <c r="AG855" s="310"/>
      <c r="AH855" s="310"/>
    </row>
    <row r="856" spans="13:34" x14ac:dyDescent="0.2">
      <c r="M856" s="276"/>
      <c r="N856" s="276"/>
      <c r="O856" s="310"/>
      <c r="P856" s="310"/>
      <c r="Q856" s="310"/>
      <c r="R856" s="310"/>
      <c r="S856" s="310"/>
      <c r="T856" s="310"/>
      <c r="U856" s="310"/>
      <c r="V856" s="310"/>
      <c r="W856" s="310"/>
      <c r="X856" s="310"/>
      <c r="Y856" s="310"/>
      <c r="Z856" s="310"/>
      <c r="AA856" s="310"/>
      <c r="AB856" s="310"/>
      <c r="AC856" s="310"/>
      <c r="AD856" s="310"/>
      <c r="AE856" s="310"/>
      <c r="AF856" s="310"/>
      <c r="AG856" s="310"/>
      <c r="AH856" s="310"/>
    </row>
    <row r="857" spans="13:34" x14ac:dyDescent="0.2">
      <c r="M857" s="276"/>
      <c r="N857" s="276"/>
      <c r="O857" s="310"/>
      <c r="P857" s="310"/>
      <c r="Q857" s="310"/>
      <c r="R857" s="310"/>
      <c r="S857" s="310"/>
      <c r="T857" s="310"/>
      <c r="U857" s="310"/>
      <c r="V857" s="310"/>
      <c r="W857" s="310"/>
      <c r="X857" s="310"/>
      <c r="Y857" s="310"/>
      <c r="Z857" s="310"/>
      <c r="AA857" s="310"/>
      <c r="AB857" s="310"/>
      <c r="AC857" s="310"/>
      <c r="AD857" s="310"/>
      <c r="AE857" s="310"/>
      <c r="AF857" s="310"/>
      <c r="AG857" s="310"/>
      <c r="AH857" s="310"/>
    </row>
    <row r="858" spans="13:34" x14ac:dyDescent="0.2">
      <c r="M858" s="276"/>
      <c r="N858" s="276"/>
      <c r="O858" s="310"/>
      <c r="P858" s="310"/>
      <c r="Q858" s="310"/>
      <c r="R858" s="310"/>
      <c r="S858" s="310"/>
      <c r="T858" s="310"/>
      <c r="U858" s="310"/>
      <c r="V858" s="310"/>
      <c r="W858" s="310"/>
      <c r="X858" s="310"/>
      <c r="Y858" s="310"/>
      <c r="Z858" s="310"/>
      <c r="AA858" s="310"/>
      <c r="AB858" s="310"/>
      <c r="AC858" s="310"/>
      <c r="AD858" s="310"/>
      <c r="AE858" s="310"/>
      <c r="AF858" s="310"/>
      <c r="AG858" s="310"/>
      <c r="AH858" s="310"/>
    </row>
    <row r="859" spans="13:34" x14ac:dyDescent="0.2">
      <c r="M859" s="276"/>
      <c r="N859" s="276"/>
      <c r="O859" s="310"/>
      <c r="P859" s="310"/>
      <c r="Q859" s="310"/>
      <c r="R859" s="310"/>
      <c r="S859" s="310"/>
      <c r="T859" s="310"/>
      <c r="U859" s="310"/>
      <c r="V859" s="310"/>
      <c r="W859" s="310"/>
      <c r="X859" s="310"/>
      <c r="Y859" s="310"/>
      <c r="Z859" s="310"/>
      <c r="AA859" s="310"/>
      <c r="AB859" s="310"/>
      <c r="AC859" s="310"/>
      <c r="AD859" s="310"/>
      <c r="AE859" s="310"/>
      <c r="AF859" s="310"/>
      <c r="AG859" s="310"/>
      <c r="AH859" s="310"/>
    </row>
    <row r="860" spans="13:34" x14ac:dyDescent="0.2">
      <c r="M860" s="276"/>
      <c r="N860" s="276"/>
      <c r="O860" s="310"/>
      <c r="P860" s="310"/>
      <c r="Q860" s="310"/>
      <c r="R860" s="310"/>
      <c r="S860" s="310"/>
      <c r="T860" s="310"/>
      <c r="U860" s="310"/>
      <c r="V860" s="310"/>
      <c r="W860" s="310"/>
      <c r="X860" s="310"/>
      <c r="Y860" s="310"/>
      <c r="Z860" s="310"/>
      <c r="AA860" s="310"/>
      <c r="AB860" s="310"/>
      <c r="AC860" s="310"/>
      <c r="AD860" s="310"/>
      <c r="AE860" s="310"/>
      <c r="AF860" s="310"/>
      <c r="AG860" s="310"/>
      <c r="AH860" s="310"/>
    </row>
    <row r="861" spans="13:34" x14ac:dyDescent="0.2">
      <c r="M861" s="276"/>
      <c r="N861" s="276"/>
      <c r="O861" s="310"/>
      <c r="P861" s="310"/>
      <c r="Q861" s="310"/>
      <c r="R861" s="310"/>
      <c r="S861" s="310"/>
      <c r="T861" s="310"/>
      <c r="U861" s="310"/>
      <c r="V861" s="310"/>
      <c r="W861" s="310"/>
      <c r="X861" s="310"/>
      <c r="Y861" s="310"/>
      <c r="Z861" s="310"/>
      <c r="AA861" s="310"/>
      <c r="AB861" s="310"/>
      <c r="AC861" s="310"/>
      <c r="AD861" s="310"/>
      <c r="AE861" s="310"/>
      <c r="AF861" s="310"/>
      <c r="AG861" s="310"/>
      <c r="AH861" s="310"/>
    </row>
    <row r="862" spans="13:34" x14ac:dyDescent="0.2">
      <c r="M862" s="276"/>
      <c r="N862" s="276"/>
      <c r="O862" s="310"/>
      <c r="P862" s="310"/>
      <c r="Q862" s="310"/>
      <c r="R862" s="310"/>
      <c r="S862" s="310"/>
      <c r="T862" s="310"/>
      <c r="U862" s="310"/>
      <c r="V862" s="310"/>
      <c r="W862" s="310"/>
      <c r="X862" s="310"/>
      <c r="Y862" s="310"/>
      <c r="Z862" s="310"/>
      <c r="AA862" s="310"/>
      <c r="AB862" s="310"/>
      <c r="AC862" s="310"/>
      <c r="AD862" s="310"/>
      <c r="AE862" s="310"/>
      <c r="AF862" s="310"/>
      <c r="AG862" s="310"/>
      <c r="AH862" s="310"/>
    </row>
    <row r="863" spans="13:34" x14ac:dyDescent="0.2">
      <c r="M863" s="276"/>
      <c r="N863" s="276"/>
      <c r="O863" s="310"/>
      <c r="P863" s="310"/>
      <c r="Q863" s="310"/>
      <c r="R863" s="310"/>
      <c r="S863" s="310"/>
      <c r="T863" s="310"/>
      <c r="U863" s="310"/>
      <c r="V863" s="310"/>
      <c r="W863" s="310"/>
      <c r="X863" s="310"/>
      <c r="Y863" s="310"/>
      <c r="Z863" s="310"/>
      <c r="AA863" s="310"/>
      <c r="AB863" s="310"/>
      <c r="AC863" s="310"/>
      <c r="AD863" s="310"/>
      <c r="AE863" s="310"/>
      <c r="AF863" s="310"/>
      <c r="AG863" s="310"/>
      <c r="AH863" s="310"/>
    </row>
    <row r="864" spans="13:34" x14ac:dyDescent="0.2">
      <c r="M864" s="276"/>
      <c r="N864" s="276"/>
      <c r="O864" s="310"/>
      <c r="P864" s="310"/>
      <c r="Q864" s="310"/>
      <c r="R864" s="310"/>
      <c r="S864" s="310"/>
      <c r="T864" s="310"/>
      <c r="U864" s="310"/>
      <c r="V864" s="310"/>
      <c r="W864" s="310"/>
      <c r="X864" s="310"/>
      <c r="Y864" s="310"/>
      <c r="Z864" s="310"/>
      <c r="AA864" s="310"/>
      <c r="AB864" s="310"/>
      <c r="AC864" s="310"/>
      <c r="AD864" s="310"/>
      <c r="AE864" s="310"/>
      <c r="AF864" s="310"/>
      <c r="AG864" s="310"/>
      <c r="AH864" s="310"/>
    </row>
    <row r="865" spans="13:34" x14ac:dyDescent="0.2">
      <c r="M865" s="276"/>
      <c r="N865" s="276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  <c r="Z865" s="310"/>
      <c r="AA865" s="310"/>
      <c r="AB865" s="310"/>
      <c r="AC865" s="310"/>
      <c r="AD865" s="310"/>
      <c r="AE865" s="310"/>
      <c r="AF865" s="310"/>
      <c r="AG865" s="310"/>
      <c r="AH865" s="310"/>
    </row>
    <row r="866" spans="13:34" x14ac:dyDescent="0.2">
      <c r="M866" s="276"/>
      <c r="N866" s="276"/>
      <c r="O866" s="310"/>
      <c r="P866" s="310"/>
      <c r="Q866" s="310"/>
      <c r="R866" s="310"/>
      <c r="S866" s="310"/>
      <c r="T866" s="310"/>
      <c r="U866" s="310"/>
      <c r="V866" s="310"/>
      <c r="W866" s="310"/>
      <c r="X866" s="310"/>
      <c r="Y866" s="310"/>
      <c r="Z866" s="310"/>
      <c r="AA866" s="310"/>
      <c r="AB866" s="310"/>
      <c r="AC866" s="310"/>
      <c r="AD866" s="310"/>
      <c r="AE866" s="310"/>
      <c r="AF866" s="310"/>
      <c r="AG866" s="310"/>
      <c r="AH866" s="310"/>
    </row>
    <row r="867" spans="13:34" x14ac:dyDescent="0.2">
      <c r="M867" s="276"/>
      <c r="N867" s="276"/>
      <c r="O867" s="310"/>
      <c r="P867" s="310"/>
      <c r="Q867" s="310"/>
      <c r="R867" s="310"/>
      <c r="S867" s="310"/>
      <c r="T867" s="310"/>
      <c r="U867" s="310"/>
      <c r="V867" s="310"/>
      <c r="W867" s="310"/>
      <c r="X867" s="310"/>
      <c r="Y867" s="310"/>
      <c r="Z867" s="310"/>
      <c r="AA867" s="310"/>
      <c r="AB867" s="310"/>
      <c r="AC867" s="310"/>
      <c r="AD867" s="310"/>
      <c r="AE867" s="310"/>
      <c r="AF867" s="310"/>
      <c r="AG867" s="310"/>
      <c r="AH867" s="310"/>
    </row>
    <row r="868" spans="13:34" x14ac:dyDescent="0.2">
      <c r="M868" s="276"/>
      <c r="N868" s="276"/>
      <c r="O868" s="310"/>
      <c r="P868" s="310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  <c r="AF868" s="310"/>
      <c r="AG868" s="310"/>
      <c r="AH868" s="310"/>
    </row>
    <row r="869" spans="13:34" x14ac:dyDescent="0.2">
      <c r="M869" s="276"/>
      <c r="N869" s="276"/>
      <c r="O869" s="310"/>
      <c r="P869" s="310"/>
      <c r="Q869" s="310"/>
      <c r="R869" s="310"/>
      <c r="S869" s="310"/>
      <c r="T869" s="310"/>
      <c r="U869" s="310"/>
      <c r="V869" s="310"/>
      <c r="W869" s="310"/>
      <c r="X869" s="310"/>
      <c r="Y869" s="310"/>
      <c r="Z869" s="310"/>
      <c r="AA869" s="310"/>
      <c r="AB869" s="310"/>
      <c r="AC869" s="310"/>
      <c r="AD869" s="310"/>
      <c r="AE869" s="310"/>
      <c r="AF869" s="310"/>
      <c r="AG869" s="310"/>
      <c r="AH869" s="310"/>
    </row>
    <row r="870" spans="13:34" x14ac:dyDescent="0.2">
      <c r="M870" s="276"/>
      <c r="N870" s="276"/>
      <c r="O870" s="310"/>
      <c r="P870" s="310"/>
      <c r="Q870" s="310"/>
      <c r="R870" s="310"/>
      <c r="S870" s="310"/>
      <c r="T870" s="310"/>
      <c r="U870" s="310"/>
      <c r="V870" s="310"/>
      <c r="W870" s="310"/>
      <c r="X870" s="310"/>
      <c r="Y870" s="310"/>
      <c r="Z870" s="310"/>
      <c r="AA870" s="310"/>
      <c r="AB870" s="310"/>
      <c r="AC870" s="310"/>
      <c r="AD870" s="310"/>
      <c r="AE870" s="310"/>
      <c r="AF870" s="310"/>
      <c r="AG870" s="310"/>
      <c r="AH870" s="310"/>
    </row>
    <row r="871" spans="13:34" x14ac:dyDescent="0.2">
      <c r="M871" s="276"/>
      <c r="N871" s="276"/>
      <c r="O871" s="310"/>
      <c r="P871" s="310"/>
      <c r="Q871" s="310"/>
      <c r="R871" s="310"/>
      <c r="S871" s="310"/>
      <c r="T871" s="310"/>
      <c r="U871" s="310"/>
      <c r="V871" s="310"/>
      <c r="W871" s="310"/>
      <c r="X871" s="310"/>
      <c r="Y871" s="310"/>
      <c r="Z871" s="310"/>
      <c r="AA871" s="310"/>
      <c r="AB871" s="310"/>
      <c r="AC871" s="310"/>
      <c r="AD871" s="310"/>
      <c r="AE871" s="310"/>
      <c r="AF871" s="310"/>
      <c r="AG871" s="310"/>
      <c r="AH871" s="310"/>
    </row>
    <row r="872" spans="13:34" x14ac:dyDescent="0.2">
      <c r="M872" s="276"/>
      <c r="N872" s="276"/>
      <c r="O872" s="310"/>
      <c r="P872" s="310"/>
      <c r="Q872" s="310"/>
      <c r="R872" s="310"/>
      <c r="S872" s="310"/>
      <c r="T872" s="310"/>
      <c r="U872" s="310"/>
      <c r="V872" s="310"/>
      <c r="W872" s="310"/>
      <c r="X872" s="310"/>
      <c r="Y872" s="310"/>
      <c r="Z872" s="310"/>
      <c r="AA872" s="310"/>
      <c r="AB872" s="310"/>
      <c r="AC872" s="310"/>
      <c r="AD872" s="310"/>
      <c r="AE872" s="310"/>
      <c r="AF872" s="310"/>
      <c r="AG872" s="310"/>
      <c r="AH872" s="310"/>
    </row>
    <row r="873" spans="13:34" x14ac:dyDescent="0.2">
      <c r="M873" s="276"/>
      <c r="N873" s="276"/>
      <c r="O873" s="310"/>
      <c r="P873" s="310"/>
      <c r="Q873" s="310"/>
      <c r="R873" s="310"/>
      <c r="S873" s="310"/>
      <c r="T873" s="310"/>
      <c r="U873" s="310"/>
      <c r="V873" s="310"/>
      <c r="W873" s="310"/>
      <c r="X873" s="310"/>
      <c r="Y873" s="310"/>
      <c r="Z873" s="310"/>
      <c r="AA873" s="310"/>
      <c r="AB873" s="310"/>
      <c r="AC873" s="310"/>
      <c r="AD873" s="310"/>
      <c r="AE873" s="310"/>
      <c r="AF873" s="310"/>
      <c r="AG873" s="310"/>
      <c r="AH873" s="310"/>
    </row>
    <row r="874" spans="13:34" x14ac:dyDescent="0.2">
      <c r="M874" s="276"/>
      <c r="N874" s="276"/>
      <c r="O874" s="310"/>
      <c r="P874" s="310"/>
      <c r="Q874" s="310"/>
      <c r="R874" s="310"/>
      <c r="S874" s="310"/>
      <c r="T874" s="310"/>
      <c r="U874" s="310"/>
      <c r="V874" s="310"/>
      <c r="W874" s="310"/>
      <c r="X874" s="310"/>
      <c r="Y874" s="310"/>
      <c r="Z874" s="310"/>
      <c r="AA874" s="310"/>
      <c r="AB874" s="310"/>
      <c r="AC874" s="310"/>
      <c r="AD874" s="310"/>
      <c r="AE874" s="310"/>
      <c r="AF874" s="310"/>
      <c r="AG874" s="310"/>
      <c r="AH874" s="310"/>
    </row>
    <row r="875" spans="13:34" x14ac:dyDescent="0.2">
      <c r="M875" s="276"/>
      <c r="N875" s="276"/>
      <c r="O875" s="310"/>
      <c r="P875" s="310"/>
      <c r="Q875" s="310"/>
      <c r="R875" s="310"/>
      <c r="S875" s="310"/>
      <c r="T875" s="310"/>
      <c r="U875" s="310"/>
      <c r="V875" s="310"/>
      <c r="W875" s="310"/>
      <c r="X875" s="310"/>
      <c r="Y875" s="310"/>
      <c r="Z875" s="310"/>
      <c r="AA875" s="310"/>
      <c r="AB875" s="310"/>
      <c r="AC875" s="310"/>
      <c r="AD875" s="310"/>
      <c r="AE875" s="310"/>
      <c r="AF875" s="310"/>
      <c r="AG875" s="310"/>
      <c r="AH875" s="310"/>
    </row>
    <row r="876" spans="13:34" x14ac:dyDescent="0.2">
      <c r="M876" s="276"/>
      <c r="N876" s="276"/>
      <c r="O876" s="310"/>
      <c r="P876" s="310"/>
      <c r="Q876" s="310"/>
      <c r="R876" s="310"/>
      <c r="S876" s="310"/>
      <c r="T876" s="310"/>
      <c r="U876" s="310"/>
      <c r="V876" s="310"/>
      <c r="W876" s="310"/>
      <c r="X876" s="310"/>
      <c r="Y876" s="310"/>
      <c r="Z876" s="310"/>
      <c r="AA876" s="310"/>
      <c r="AB876" s="310"/>
      <c r="AC876" s="310"/>
      <c r="AD876" s="310"/>
      <c r="AE876" s="310"/>
      <c r="AF876" s="310"/>
      <c r="AG876" s="310"/>
      <c r="AH876" s="310"/>
    </row>
    <row r="877" spans="13:34" x14ac:dyDescent="0.2">
      <c r="M877" s="276"/>
      <c r="N877" s="276"/>
      <c r="O877" s="310"/>
      <c r="P877" s="310"/>
      <c r="Q877" s="310"/>
      <c r="R877" s="310"/>
      <c r="S877" s="310"/>
      <c r="T877" s="310"/>
      <c r="U877" s="310"/>
      <c r="V877" s="310"/>
      <c r="W877" s="310"/>
      <c r="X877" s="310"/>
      <c r="Y877" s="310"/>
      <c r="Z877" s="310"/>
      <c r="AA877" s="310"/>
      <c r="AB877" s="310"/>
      <c r="AC877" s="310"/>
      <c r="AD877" s="310"/>
      <c r="AE877" s="310"/>
      <c r="AF877" s="310"/>
      <c r="AG877" s="310"/>
      <c r="AH877" s="310"/>
    </row>
    <row r="878" spans="13:34" x14ac:dyDescent="0.2">
      <c r="M878" s="276"/>
      <c r="N878" s="276"/>
      <c r="O878" s="310"/>
      <c r="P878" s="310"/>
      <c r="Q878" s="310"/>
      <c r="R878" s="310"/>
      <c r="S878" s="310"/>
      <c r="T878" s="310"/>
      <c r="U878" s="310"/>
      <c r="V878" s="310"/>
      <c r="W878" s="310"/>
      <c r="X878" s="310"/>
      <c r="Y878" s="310"/>
      <c r="Z878" s="310"/>
      <c r="AA878" s="310"/>
      <c r="AB878" s="310"/>
      <c r="AC878" s="310"/>
      <c r="AD878" s="310"/>
      <c r="AE878" s="310"/>
      <c r="AF878" s="310"/>
      <c r="AG878" s="310"/>
      <c r="AH878" s="310"/>
    </row>
    <row r="879" spans="13:34" x14ac:dyDescent="0.2">
      <c r="M879" s="276"/>
      <c r="N879" s="276"/>
      <c r="O879" s="310"/>
      <c r="P879" s="310"/>
      <c r="Q879" s="310"/>
      <c r="R879" s="310"/>
      <c r="S879" s="310"/>
      <c r="T879" s="310"/>
      <c r="U879" s="310"/>
      <c r="V879" s="310"/>
      <c r="W879" s="310"/>
      <c r="X879" s="310"/>
      <c r="Y879" s="310"/>
      <c r="Z879" s="310"/>
      <c r="AA879" s="310"/>
      <c r="AB879" s="310"/>
      <c r="AC879" s="310"/>
      <c r="AD879" s="310"/>
      <c r="AE879" s="310"/>
      <c r="AF879" s="310"/>
      <c r="AG879" s="310"/>
      <c r="AH879" s="310"/>
    </row>
    <row r="880" spans="13:34" x14ac:dyDescent="0.2">
      <c r="M880" s="276"/>
      <c r="N880" s="276"/>
      <c r="O880" s="310"/>
      <c r="P880" s="310"/>
      <c r="Q880" s="310"/>
      <c r="R880" s="310"/>
      <c r="S880" s="310"/>
      <c r="T880" s="310"/>
      <c r="U880" s="310"/>
      <c r="V880" s="310"/>
      <c r="W880" s="310"/>
      <c r="X880" s="310"/>
      <c r="Y880" s="310"/>
      <c r="Z880" s="310"/>
      <c r="AA880" s="310"/>
      <c r="AB880" s="310"/>
      <c r="AC880" s="310"/>
      <c r="AD880" s="310"/>
      <c r="AE880" s="310"/>
      <c r="AF880" s="310"/>
      <c r="AG880" s="310"/>
      <c r="AH880" s="310"/>
    </row>
    <row r="881" spans="13:34" x14ac:dyDescent="0.2">
      <c r="M881" s="276"/>
      <c r="N881" s="276"/>
      <c r="O881" s="310"/>
      <c r="P881" s="310"/>
      <c r="Q881" s="310"/>
      <c r="R881" s="310"/>
      <c r="S881" s="310"/>
      <c r="T881" s="310"/>
      <c r="U881" s="310"/>
      <c r="V881" s="310"/>
      <c r="W881" s="310"/>
      <c r="X881" s="310"/>
      <c r="Y881" s="310"/>
      <c r="Z881" s="310"/>
      <c r="AA881" s="310"/>
      <c r="AB881" s="310"/>
      <c r="AC881" s="310"/>
      <c r="AD881" s="310"/>
      <c r="AE881" s="310"/>
      <c r="AF881" s="310"/>
      <c r="AG881" s="310"/>
      <c r="AH881" s="310"/>
    </row>
    <row r="882" spans="13:34" x14ac:dyDescent="0.2">
      <c r="M882" s="276"/>
      <c r="N882" s="276"/>
      <c r="O882" s="310"/>
      <c r="P882" s="310"/>
      <c r="Q882" s="310"/>
      <c r="R882" s="310"/>
      <c r="S882" s="310"/>
      <c r="T882" s="310"/>
      <c r="U882" s="310"/>
      <c r="V882" s="310"/>
      <c r="W882" s="310"/>
      <c r="X882" s="310"/>
      <c r="Y882" s="310"/>
      <c r="Z882" s="310"/>
      <c r="AA882" s="310"/>
      <c r="AB882" s="310"/>
      <c r="AC882" s="310"/>
      <c r="AD882" s="310"/>
      <c r="AE882" s="310"/>
      <c r="AF882" s="310"/>
      <c r="AG882" s="310"/>
      <c r="AH882" s="310"/>
    </row>
    <row r="883" spans="13:34" x14ac:dyDescent="0.2">
      <c r="M883" s="276"/>
      <c r="N883" s="276"/>
      <c r="O883" s="310"/>
      <c r="P883" s="310"/>
      <c r="Q883" s="310"/>
      <c r="R883" s="310"/>
      <c r="S883" s="310"/>
      <c r="T883" s="310"/>
      <c r="U883" s="310"/>
      <c r="V883" s="310"/>
      <c r="W883" s="310"/>
      <c r="X883" s="310"/>
      <c r="Y883" s="310"/>
      <c r="Z883" s="310"/>
      <c r="AA883" s="310"/>
      <c r="AB883" s="310"/>
      <c r="AC883" s="310"/>
      <c r="AD883" s="310"/>
      <c r="AE883" s="310"/>
      <c r="AF883" s="310"/>
      <c r="AG883" s="310"/>
      <c r="AH883" s="310"/>
    </row>
    <row r="884" spans="13:34" x14ac:dyDescent="0.2">
      <c r="M884" s="276"/>
      <c r="N884" s="276"/>
      <c r="O884" s="310"/>
      <c r="P884" s="310"/>
      <c r="Q884" s="310"/>
      <c r="R884" s="310"/>
      <c r="S884" s="310"/>
      <c r="T884" s="310"/>
      <c r="U884" s="310"/>
      <c r="V884" s="310"/>
      <c r="W884" s="310"/>
      <c r="X884" s="310"/>
      <c r="Y884" s="310"/>
      <c r="Z884" s="310"/>
      <c r="AA884" s="310"/>
      <c r="AB884" s="310"/>
      <c r="AC884" s="310"/>
      <c r="AD884" s="310"/>
      <c r="AE884" s="310"/>
      <c r="AF884" s="310"/>
      <c r="AG884" s="310"/>
      <c r="AH884" s="310"/>
    </row>
    <row r="885" spans="13:34" x14ac:dyDescent="0.2">
      <c r="M885" s="276"/>
      <c r="N885" s="276"/>
      <c r="O885" s="310"/>
      <c r="P885" s="310"/>
      <c r="Q885" s="310"/>
      <c r="R885" s="310"/>
      <c r="S885" s="310"/>
      <c r="T885" s="310"/>
      <c r="U885" s="310"/>
      <c r="V885" s="310"/>
      <c r="W885" s="310"/>
      <c r="X885" s="310"/>
      <c r="Y885" s="310"/>
      <c r="Z885" s="310"/>
      <c r="AA885" s="310"/>
      <c r="AB885" s="310"/>
      <c r="AC885" s="310"/>
      <c r="AD885" s="310"/>
      <c r="AE885" s="310"/>
      <c r="AF885" s="310"/>
      <c r="AG885" s="310"/>
      <c r="AH885" s="310"/>
    </row>
    <row r="886" spans="13:34" x14ac:dyDescent="0.2">
      <c r="M886" s="276"/>
      <c r="N886" s="276"/>
      <c r="O886" s="310"/>
      <c r="P886" s="310"/>
      <c r="Q886" s="310"/>
      <c r="R886" s="310"/>
      <c r="S886" s="310"/>
      <c r="T886" s="310"/>
      <c r="U886" s="310"/>
      <c r="V886" s="310"/>
      <c r="W886" s="310"/>
      <c r="X886" s="310"/>
      <c r="Y886" s="310"/>
      <c r="Z886" s="310"/>
      <c r="AA886" s="310"/>
      <c r="AB886" s="310"/>
      <c r="AC886" s="310"/>
      <c r="AD886" s="310"/>
      <c r="AE886" s="310"/>
      <c r="AF886" s="310"/>
      <c r="AG886" s="310"/>
      <c r="AH886" s="310"/>
    </row>
    <row r="887" spans="13:34" x14ac:dyDescent="0.2">
      <c r="M887" s="276"/>
      <c r="N887" s="276"/>
      <c r="O887" s="310"/>
      <c r="P887" s="310"/>
      <c r="Q887" s="310"/>
      <c r="R887" s="310"/>
      <c r="S887" s="310"/>
      <c r="T887" s="310"/>
      <c r="U887" s="310"/>
      <c r="V887" s="310"/>
      <c r="W887" s="310"/>
      <c r="X887" s="310"/>
      <c r="Y887" s="310"/>
      <c r="Z887" s="310"/>
      <c r="AA887" s="310"/>
      <c r="AB887" s="310"/>
      <c r="AC887" s="310"/>
      <c r="AD887" s="310"/>
      <c r="AE887" s="310"/>
      <c r="AF887" s="310"/>
      <c r="AG887" s="310"/>
      <c r="AH887" s="310"/>
    </row>
    <row r="888" spans="13:34" x14ac:dyDescent="0.2">
      <c r="M888" s="276"/>
      <c r="N888" s="276"/>
      <c r="O888" s="310"/>
      <c r="P888" s="310"/>
      <c r="Q888" s="310"/>
      <c r="R888" s="310"/>
      <c r="S888" s="310"/>
      <c r="T888" s="310"/>
      <c r="U888" s="310"/>
      <c r="V888" s="310"/>
      <c r="W888" s="310"/>
      <c r="X888" s="310"/>
      <c r="Y888" s="310"/>
      <c r="Z888" s="310"/>
      <c r="AA888" s="310"/>
      <c r="AB888" s="310"/>
      <c r="AC888" s="310"/>
      <c r="AD888" s="310"/>
      <c r="AE888" s="310"/>
      <c r="AF888" s="310"/>
      <c r="AG888" s="310"/>
      <c r="AH888" s="310"/>
    </row>
    <row r="889" spans="13:34" x14ac:dyDescent="0.2">
      <c r="M889" s="276"/>
      <c r="N889" s="276"/>
      <c r="O889" s="310"/>
      <c r="P889" s="310"/>
      <c r="Q889" s="310"/>
      <c r="R889" s="310"/>
      <c r="S889" s="310"/>
      <c r="T889" s="310"/>
      <c r="U889" s="310"/>
      <c r="V889" s="310"/>
      <c r="W889" s="310"/>
      <c r="X889" s="310"/>
      <c r="Y889" s="310"/>
      <c r="Z889" s="310"/>
      <c r="AA889" s="310"/>
      <c r="AB889" s="310"/>
      <c r="AC889" s="310"/>
      <c r="AD889" s="310"/>
      <c r="AE889" s="310"/>
      <c r="AF889" s="310"/>
      <c r="AG889" s="310"/>
      <c r="AH889" s="310"/>
    </row>
    <row r="890" spans="13:34" x14ac:dyDescent="0.2">
      <c r="M890" s="276"/>
      <c r="N890" s="276"/>
      <c r="O890" s="310"/>
      <c r="P890" s="310"/>
      <c r="Q890" s="310"/>
      <c r="R890" s="310"/>
      <c r="S890" s="310"/>
      <c r="T890" s="310"/>
      <c r="U890" s="310"/>
      <c r="V890" s="310"/>
      <c r="W890" s="310"/>
      <c r="X890" s="310"/>
      <c r="Y890" s="310"/>
      <c r="Z890" s="310"/>
      <c r="AA890" s="310"/>
      <c r="AB890" s="310"/>
      <c r="AC890" s="310"/>
      <c r="AD890" s="310"/>
      <c r="AE890" s="310"/>
      <c r="AF890" s="310"/>
      <c r="AG890" s="310"/>
      <c r="AH890" s="310"/>
    </row>
    <row r="891" spans="13:34" x14ac:dyDescent="0.2">
      <c r="M891" s="276"/>
      <c r="N891" s="276"/>
      <c r="O891" s="310"/>
      <c r="P891" s="310"/>
      <c r="Q891" s="310"/>
      <c r="R891" s="310"/>
      <c r="S891" s="310"/>
      <c r="T891" s="310"/>
      <c r="U891" s="310"/>
      <c r="V891" s="310"/>
      <c r="W891" s="310"/>
      <c r="X891" s="310"/>
      <c r="Y891" s="310"/>
      <c r="Z891" s="310"/>
      <c r="AA891" s="310"/>
      <c r="AB891" s="310"/>
      <c r="AC891" s="310"/>
      <c r="AD891" s="310"/>
      <c r="AE891" s="310"/>
      <c r="AF891" s="310"/>
      <c r="AG891" s="310"/>
      <c r="AH891" s="310"/>
    </row>
    <row r="892" spans="13:34" x14ac:dyDescent="0.2">
      <c r="M892" s="276"/>
      <c r="N892" s="276"/>
      <c r="O892" s="310"/>
      <c r="P892" s="310"/>
      <c r="Q892" s="310"/>
      <c r="R892" s="310"/>
      <c r="S892" s="310"/>
      <c r="T892" s="310"/>
      <c r="U892" s="310"/>
      <c r="V892" s="310"/>
      <c r="W892" s="310"/>
      <c r="X892" s="310"/>
      <c r="Y892" s="310"/>
      <c r="Z892" s="310"/>
      <c r="AA892" s="310"/>
      <c r="AB892" s="310"/>
      <c r="AC892" s="310"/>
      <c r="AD892" s="310"/>
      <c r="AE892" s="310"/>
      <c r="AF892" s="310"/>
      <c r="AG892" s="310"/>
      <c r="AH892" s="310"/>
    </row>
    <row r="893" spans="13:34" x14ac:dyDescent="0.2">
      <c r="M893" s="276"/>
      <c r="N893" s="276"/>
      <c r="O893" s="310"/>
      <c r="P893" s="310"/>
      <c r="Q893" s="310"/>
      <c r="R893" s="310"/>
      <c r="S893" s="310"/>
      <c r="T893" s="310"/>
      <c r="U893" s="310"/>
      <c r="V893" s="310"/>
      <c r="W893" s="310"/>
      <c r="X893" s="310"/>
      <c r="Y893" s="310"/>
      <c r="Z893" s="310"/>
      <c r="AA893" s="310"/>
      <c r="AB893" s="310"/>
      <c r="AC893" s="310"/>
      <c r="AD893" s="310"/>
      <c r="AE893" s="310"/>
      <c r="AF893" s="310"/>
      <c r="AG893" s="310"/>
      <c r="AH893" s="310"/>
    </row>
    <row r="894" spans="13:34" x14ac:dyDescent="0.2">
      <c r="M894" s="276"/>
      <c r="N894" s="276"/>
      <c r="O894" s="310"/>
      <c r="P894" s="310"/>
      <c r="Q894" s="310"/>
      <c r="R894" s="310"/>
      <c r="S894" s="310"/>
      <c r="T894" s="310"/>
      <c r="U894" s="310"/>
      <c r="V894" s="310"/>
      <c r="W894" s="310"/>
      <c r="X894" s="310"/>
      <c r="Y894" s="310"/>
      <c r="Z894" s="310"/>
      <c r="AA894" s="310"/>
      <c r="AB894" s="310"/>
      <c r="AC894" s="310"/>
      <c r="AD894" s="310"/>
      <c r="AE894" s="310"/>
      <c r="AF894" s="310"/>
      <c r="AG894" s="310"/>
      <c r="AH894" s="310"/>
    </row>
    <row r="895" spans="13:34" x14ac:dyDescent="0.2">
      <c r="M895" s="276"/>
      <c r="N895" s="276"/>
      <c r="O895" s="310"/>
      <c r="P895" s="310"/>
      <c r="Q895" s="310"/>
      <c r="R895" s="310"/>
      <c r="S895" s="310"/>
      <c r="T895" s="310"/>
      <c r="U895" s="310"/>
      <c r="V895" s="310"/>
      <c r="W895" s="310"/>
      <c r="X895" s="310"/>
      <c r="Y895" s="310"/>
      <c r="Z895" s="310"/>
      <c r="AA895" s="310"/>
      <c r="AB895" s="310"/>
      <c r="AC895" s="310"/>
      <c r="AD895" s="310"/>
      <c r="AE895" s="310"/>
      <c r="AF895" s="310"/>
      <c r="AG895" s="310"/>
      <c r="AH895" s="310"/>
    </row>
    <row r="896" spans="13:34" x14ac:dyDescent="0.2">
      <c r="M896" s="276"/>
      <c r="N896" s="276"/>
      <c r="O896" s="310"/>
      <c r="P896" s="310"/>
      <c r="Q896" s="310"/>
      <c r="R896" s="310"/>
      <c r="S896" s="310"/>
      <c r="T896" s="310"/>
      <c r="U896" s="310"/>
      <c r="V896" s="310"/>
      <c r="W896" s="310"/>
      <c r="X896" s="310"/>
      <c r="Y896" s="310"/>
      <c r="Z896" s="310"/>
      <c r="AA896" s="310"/>
      <c r="AB896" s="310"/>
      <c r="AC896" s="310"/>
      <c r="AD896" s="310"/>
      <c r="AE896" s="310"/>
      <c r="AF896" s="310"/>
      <c r="AG896" s="310"/>
      <c r="AH896" s="310"/>
    </row>
    <row r="897" spans="13:34" x14ac:dyDescent="0.2">
      <c r="M897" s="276"/>
      <c r="N897" s="276"/>
      <c r="O897" s="310"/>
      <c r="P897" s="310"/>
      <c r="Q897" s="310"/>
      <c r="R897" s="310"/>
      <c r="S897" s="310"/>
      <c r="T897" s="310"/>
      <c r="U897" s="310"/>
      <c r="V897" s="310"/>
      <c r="W897" s="310"/>
      <c r="X897" s="310"/>
      <c r="Y897" s="310"/>
      <c r="Z897" s="310"/>
      <c r="AA897" s="310"/>
      <c r="AB897" s="310"/>
      <c r="AC897" s="310"/>
      <c r="AD897" s="310"/>
      <c r="AE897" s="310"/>
      <c r="AF897" s="310"/>
      <c r="AG897" s="310"/>
      <c r="AH897" s="310"/>
    </row>
    <row r="898" spans="13:34" x14ac:dyDescent="0.2">
      <c r="M898" s="276"/>
      <c r="N898" s="276"/>
      <c r="O898" s="310"/>
      <c r="P898" s="310"/>
      <c r="Q898" s="310"/>
      <c r="R898" s="310"/>
      <c r="S898" s="310"/>
      <c r="T898" s="310"/>
      <c r="U898" s="310"/>
      <c r="V898" s="310"/>
      <c r="W898" s="310"/>
      <c r="X898" s="310"/>
      <c r="Y898" s="310"/>
      <c r="Z898" s="310"/>
      <c r="AA898" s="310"/>
      <c r="AB898" s="310"/>
      <c r="AC898" s="310"/>
      <c r="AD898" s="310"/>
      <c r="AE898" s="310"/>
      <c r="AF898" s="310"/>
      <c r="AG898" s="310"/>
      <c r="AH898" s="310"/>
    </row>
    <row r="899" spans="13:34" x14ac:dyDescent="0.2">
      <c r="M899" s="276"/>
      <c r="N899" s="276"/>
      <c r="O899" s="310"/>
      <c r="P899" s="310"/>
      <c r="Q899" s="310"/>
      <c r="R899" s="310"/>
      <c r="S899" s="310"/>
      <c r="T899" s="310"/>
      <c r="U899" s="310"/>
      <c r="V899" s="310"/>
      <c r="W899" s="310"/>
      <c r="X899" s="310"/>
      <c r="Y899" s="310"/>
      <c r="Z899" s="310"/>
      <c r="AA899" s="310"/>
      <c r="AB899" s="310"/>
      <c r="AC899" s="310"/>
      <c r="AD899" s="310"/>
      <c r="AE899" s="310"/>
      <c r="AF899" s="310"/>
      <c r="AG899" s="310"/>
      <c r="AH899" s="310"/>
    </row>
    <row r="900" spans="13:34" x14ac:dyDescent="0.2">
      <c r="M900" s="276"/>
      <c r="N900" s="276"/>
      <c r="O900" s="310"/>
      <c r="P900" s="310"/>
      <c r="Q900" s="310"/>
      <c r="R900" s="310"/>
      <c r="S900" s="310"/>
      <c r="T900" s="310"/>
      <c r="U900" s="310"/>
      <c r="V900" s="310"/>
      <c r="W900" s="310"/>
      <c r="X900" s="310"/>
      <c r="Y900" s="310"/>
      <c r="Z900" s="310"/>
      <c r="AA900" s="310"/>
      <c r="AB900" s="310"/>
      <c r="AC900" s="310"/>
      <c r="AD900" s="310"/>
      <c r="AE900" s="310"/>
      <c r="AF900" s="310"/>
      <c r="AG900" s="310"/>
      <c r="AH900" s="310"/>
    </row>
    <row r="901" spans="13:34" x14ac:dyDescent="0.2">
      <c r="M901" s="276"/>
      <c r="N901" s="276"/>
      <c r="O901" s="310"/>
      <c r="P901" s="310"/>
      <c r="Q901" s="310"/>
      <c r="R901" s="310"/>
      <c r="S901" s="310"/>
      <c r="T901" s="310"/>
      <c r="U901" s="310"/>
      <c r="V901" s="310"/>
      <c r="W901" s="310"/>
      <c r="X901" s="310"/>
      <c r="Y901" s="310"/>
      <c r="Z901" s="310"/>
      <c r="AA901" s="310"/>
      <c r="AB901" s="310"/>
      <c r="AC901" s="310"/>
      <c r="AD901" s="310"/>
      <c r="AE901" s="310"/>
      <c r="AF901" s="310"/>
      <c r="AG901" s="310"/>
      <c r="AH901" s="310"/>
    </row>
    <row r="902" spans="13:34" x14ac:dyDescent="0.2">
      <c r="M902" s="276"/>
      <c r="N902" s="276"/>
      <c r="O902" s="310"/>
      <c r="P902" s="310"/>
      <c r="Q902" s="310"/>
      <c r="R902" s="310"/>
      <c r="S902" s="310"/>
      <c r="T902" s="310"/>
      <c r="U902" s="310"/>
      <c r="V902" s="310"/>
      <c r="W902" s="310"/>
      <c r="X902" s="310"/>
      <c r="Y902" s="310"/>
      <c r="Z902" s="310"/>
      <c r="AA902" s="310"/>
      <c r="AB902" s="310"/>
      <c r="AC902" s="310"/>
      <c r="AD902" s="310"/>
      <c r="AE902" s="310"/>
      <c r="AF902" s="310"/>
      <c r="AG902" s="310"/>
      <c r="AH902" s="310"/>
    </row>
    <row r="903" spans="13:34" x14ac:dyDescent="0.2">
      <c r="M903" s="276"/>
      <c r="N903" s="276"/>
      <c r="O903" s="310"/>
      <c r="P903" s="310"/>
      <c r="Q903" s="310"/>
      <c r="R903" s="310"/>
      <c r="S903" s="310"/>
      <c r="T903" s="310"/>
      <c r="U903" s="310"/>
      <c r="V903" s="310"/>
      <c r="W903" s="310"/>
      <c r="X903" s="310"/>
      <c r="Y903" s="310"/>
      <c r="Z903" s="310"/>
      <c r="AA903" s="310"/>
      <c r="AB903" s="310"/>
      <c r="AC903" s="310"/>
      <c r="AD903" s="310"/>
      <c r="AE903" s="310"/>
      <c r="AF903" s="310"/>
      <c r="AG903" s="310"/>
      <c r="AH903" s="310"/>
    </row>
    <row r="904" spans="13:34" x14ac:dyDescent="0.2">
      <c r="M904" s="276"/>
      <c r="N904" s="276"/>
      <c r="O904" s="310"/>
      <c r="P904" s="310"/>
      <c r="Q904" s="310"/>
      <c r="R904" s="310"/>
      <c r="S904" s="310"/>
      <c r="T904" s="310"/>
      <c r="U904" s="310"/>
      <c r="V904" s="310"/>
      <c r="W904" s="310"/>
      <c r="X904" s="310"/>
      <c r="Y904" s="310"/>
      <c r="Z904" s="310"/>
      <c r="AA904" s="310"/>
      <c r="AB904" s="310"/>
      <c r="AC904" s="310"/>
      <c r="AD904" s="310"/>
      <c r="AE904" s="310"/>
      <c r="AF904" s="310"/>
      <c r="AG904" s="310"/>
      <c r="AH904" s="310"/>
    </row>
    <row r="905" spans="13:34" x14ac:dyDescent="0.2">
      <c r="M905" s="276"/>
      <c r="N905" s="276"/>
      <c r="O905" s="310"/>
      <c r="P905" s="310"/>
      <c r="Q905" s="310"/>
      <c r="R905" s="310"/>
      <c r="S905" s="310"/>
      <c r="T905" s="310"/>
      <c r="U905" s="310"/>
      <c r="V905" s="310"/>
      <c r="W905" s="310"/>
      <c r="X905" s="310"/>
      <c r="Y905" s="310"/>
      <c r="Z905" s="310"/>
      <c r="AA905" s="310"/>
      <c r="AB905" s="310"/>
      <c r="AC905" s="310"/>
      <c r="AD905" s="310"/>
      <c r="AE905" s="310"/>
      <c r="AF905" s="310"/>
      <c r="AG905" s="310"/>
      <c r="AH905" s="310"/>
    </row>
    <row r="906" spans="13:34" x14ac:dyDescent="0.2">
      <c r="M906" s="276"/>
      <c r="N906" s="276"/>
      <c r="O906" s="310"/>
      <c r="P906" s="310"/>
      <c r="Q906" s="310"/>
      <c r="R906" s="310"/>
      <c r="S906" s="310"/>
      <c r="T906" s="310"/>
      <c r="U906" s="310"/>
      <c r="V906" s="310"/>
      <c r="W906" s="310"/>
      <c r="X906" s="310"/>
      <c r="Y906" s="310"/>
      <c r="Z906" s="310"/>
      <c r="AA906" s="310"/>
      <c r="AB906" s="310"/>
      <c r="AC906" s="310"/>
      <c r="AD906" s="310"/>
      <c r="AE906" s="310"/>
      <c r="AF906" s="310"/>
      <c r="AG906" s="310"/>
      <c r="AH906" s="310"/>
    </row>
    <row r="907" spans="13:34" x14ac:dyDescent="0.2">
      <c r="M907" s="276"/>
      <c r="N907" s="276"/>
      <c r="O907" s="310"/>
      <c r="P907" s="310"/>
      <c r="Q907" s="310"/>
      <c r="R907" s="310"/>
      <c r="S907" s="310"/>
      <c r="T907" s="310"/>
      <c r="U907" s="310"/>
      <c r="V907" s="310"/>
      <c r="W907" s="310"/>
      <c r="X907" s="310"/>
      <c r="Y907" s="310"/>
      <c r="Z907" s="310"/>
      <c r="AA907" s="310"/>
      <c r="AB907" s="310"/>
      <c r="AC907" s="310"/>
      <c r="AD907" s="310"/>
      <c r="AE907" s="310"/>
      <c r="AF907" s="310"/>
      <c r="AG907" s="310"/>
      <c r="AH907" s="310"/>
    </row>
    <row r="908" spans="13:34" x14ac:dyDescent="0.2">
      <c r="M908" s="276"/>
      <c r="N908" s="276"/>
      <c r="O908" s="310"/>
      <c r="P908" s="310"/>
      <c r="Q908" s="310"/>
      <c r="R908" s="310"/>
      <c r="S908" s="310"/>
      <c r="T908" s="310"/>
      <c r="U908" s="310"/>
      <c r="V908" s="310"/>
      <c r="W908" s="310"/>
      <c r="X908" s="310"/>
      <c r="Y908" s="310"/>
      <c r="Z908" s="310"/>
      <c r="AA908" s="310"/>
      <c r="AB908" s="310"/>
      <c r="AC908" s="310"/>
      <c r="AD908" s="310"/>
      <c r="AE908" s="310"/>
      <c r="AF908" s="310"/>
      <c r="AG908" s="310"/>
      <c r="AH908" s="310"/>
    </row>
    <row r="909" spans="13:34" x14ac:dyDescent="0.2">
      <c r="M909" s="276"/>
      <c r="N909" s="276"/>
      <c r="O909" s="310"/>
      <c r="P909" s="310"/>
      <c r="Q909" s="310"/>
      <c r="R909" s="310"/>
      <c r="S909" s="310"/>
      <c r="T909" s="310"/>
      <c r="U909" s="310"/>
      <c r="V909" s="310"/>
      <c r="W909" s="310"/>
      <c r="X909" s="310"/>
      <c r="Y909" s="310"/>
      <c r="Z909" s="310"/>
      <c r="AA909" s="310"/>
      <c r="AB909" s="310"/>
      <c r="AC909" s="310"/>
      <c r="AD909" s="310"/>
      <c r="AE909" s="310"/>
      <c r="AF909" s="310"/>
      <c r="AG909" s="310"/>
      <c r="AH909" s="310"/>
    </row>
    <row r="910" spans="13:34" x14ac:dyDescent="0.2">
      <c r="M910" s="276"/>
      <c r="N910" s="276"/>
      <c r="O910" s="310"/>
      <c r="P910" s="310"/>
      <c r="Q910" s="310"/>
      <c r="R910" s="310"/>
      <c r="S910" s="310"/>
      <c r="T910" s="310"/>
      <c r="U910" s="310"/>
      <c r="V910" s="310"/>
      <c r="W910" s="310"/>
      <c r="X910" s="310"/>
      <c r="Y910" s="310"/>
      <c r="Z910" s="310"/>
      <c r="AA910" s="310"/>
      <c r="AB910" s="310"/>
      <c r="AC910" s="310"/>
      <c r="AD910" s="310"/>
      <c r="AE910" s="310"/>
      <c r="AF910" s="310"/>
      <c r="AG910" s="310"/>
      <c r="AH910" s="310"/>
    </row>
    <row r="911" spans="13:34" x14ac:dyDescent="0.2">
      <c r="M911" s="276"/>
      <c r="N911" s="276"/>
      <c r="O911" s="310"/>
      <c r="P911" s="310"/>
      <c r="Q911" s="310"/>
      <c r="R911" s="310"/>
      <c r="S911" s="310"/>
      <c r="T911" s="310"/>
      <c r="U911" s="310"/>
      <c r="V911" s="310"/>
      <c r="W911" s="310"/>
      <c r="X911" s="310"/>
      <c r="Y911" s="310"/>
      <c r="Z911" s="310"/>
      <c r="AA911" s="310"/>
      <c r="AB911" s="310"/>
      <c r="AC911" s="310"/>
      <c r="AD911" s="310"/>
      <c r="AE911" s="310"/>
      <c r="AF911" s="310"/>
      <c r="AG911" s="310"/>
      <c r="AH911" s="310"/>
    </row>
    <row r="912" spans="13:34" x14ac:dyDescent="0.2">
      <c r="M912" s="276"/>
      <c r="N912" s="276"/>
      <c r="O912" s="310"/>
      <c r="P912" s="310"/>
      <c r="Q912" s="310"/>
      <c r="R912" s="310"/>
      <c r="S912" s="310"/>
      <c r="T912" s="310"/>
      <c r="U912" s="310"/>
      <c r="V912" s="310"/>
      <c r="W912" s="310"/>
      <c r="X912" s="310"/>
      <c r="Y912" s="310"/>
      <c r="Z912" s="310"/>
      <c r="AA912" s="310"/>
      <c r="AB912" s="310"/>
      <c r="AC912" s="310"/>
      <c r="AD912" s="310"/>
      <c r="AE912" s="310"/>
      <c r="AF912" s="310"/>
      <c r="AG912" s="310"/>
      <c r="AH912" s="310"/>
    </row>
    <row r="913" spans="13:34" x14ac:dyDescent="0.2">
      <c r="M913" s="276"/>
      <c r="N913" s="276"/>
      <c r="O913" s="310"/>
      <c r="P913" s="310"/>
      <c r="Q913" s="310"/>
      <c r="R913" s="310"/>
      <c r="S913" s="310"/>
      <c r="T913" s="310"/>
      <c r="U913" s="310"/>
      <c r="V913" s="310"/>
      <c r="W913" s="310"/>
      <c r="X913" s="310"/>
      <c r="Y913" s="310"/>
      <c r="Z913" s="310"/>
      <c r="AA913" s="310"/>
      <c r="AB913" s="310"/>
      <c r="AC913" s="310"/>
      <c r="AD913" s="310"/>
      <c r="AE913" s="310"/>
      <c r="AF913" s="310"/>
      <c r="AG913" s="310"/>
      <c r="AH913" s="310"/>
    </row>
    <row r="914" spans="13:34" x14ac:dyDescent="0.2">
      <c r="M914" s="276"/>
      <c r="N914" s="276"/>
      <c r="O914" s="310"/>
      <c r="P914" s="310"/>
      <c r="Q914" s="310"/>
      <c r="R914" s="310"/>
      <c r="S914" s="310"/>
      <c r="T914" s="310"/>
      <c r="U914" s="310"/>
      <c r="V914" s="310"/>
      <c r="W914" s="310"/>
      <c r="X914" s="310"/>
      <c r="Y914" s="310"/>
      <c r="Z914" s="310"/>
      <c r="AA914" s="310"/>
      <c r="AB914" s="310"/>
      <c r="AC914" s="310"/>
      <c r="AD914" s="310"/>
      <c r="AE914" s="310"/>
      <c r="AF914" s="310"/>
      <c r="AG914" s="310"/>
      <c r="AH914" s="310"/>
    </row>
    <row r="915" spans="13:34" x14ac:dyDescent="0.2">
      <c r="M915" s="276"/>
      <c r="N915" s="276"/>
      <c r="O915" s="310"/>
      <c r="P915" s="310"/>
      <c r="Q915" s="310"/>
      <c r="R915" s="310"/>
      <c r="S915" s="310"/>
      <c r="T915" s="310"/>
      <c r="U915" s="310"/>
      <c r="V915" s="310"/>
      <c r="W915" s="310"/>
      <c r="X915" s="310"/>
      <c r="Y915" s="310"/>
      <c r="Z915" s="310"/>
      <c r="AA915" s="310"/>
      <c r="AB915" s="310"/>
      <c r="AC915" s="310"/>
      <c r="AD915" s="310"/>
      <c r="AE915" s="310"/>
      <c r="AF915" s="310"/>
      <c r="AG915" s="310"/>
      <c r="AH915" s="310"/>
    </row>
    <row r="916" spans="13:34" x14ac:dyDescent="0.2">
      <c r="M916" s="276"/>
      <c r="N916" s="276"/>
      <c r="O916" s="310"/>
      <c r="P916" s="310"/>
      <c r="Q916" s="310"/>
      <c r="R916" s="310"/>
      <c r="S916" s="310"/>
      <c r="T916" s="310"/>
      <c r="U916" s="310"/>
      <c r="V916" s="310"/>
      <c r="W916" s="310"/>
      <c r="X916" s="310"/>
      <c r="Y916" s="310"/>
      <c r="Z916" s="310"/>
      <c r="AA916" s="310"/>
      <c r="AB916" s="310"/>
      <c r="AC916" s="310"/>
      <c r="AD916" s="310"/>
      <c r="AE916" s="310"/>
      <c r="AF916" s="310"/>
      <c r="AG916" s="310"/>
      <c r="AH916" s="310"/>
    </row>
    <row r="917" spans="13:34" x14ac:dyDescent="0.2">
      <c r="M917" s="276"/>
      <c r="N917" s="276"/>
      <c r="O917" s="310"/>
      <c r="P917" s="310"/>
      <c r="Q917" s="310"/>
      <c r="R917" s="310"/>
      <c r="S917" s="310"/>
      <c r="T917" s="310"/>
      <c r="U917" s="310"/>
      <c r="V917" s="310"/>
      <c r="W917" s="310"/>
      <c r="X917" s="310"/>
      <c r="Y917" s="310"/>
      <c r="Z917" s="310"/>
      <c r="AA917" s="310"/>
      <c r="AB917" s="310"/>
      <c r="AC917" s="310"/>
      <c r="AD917" s="310"/>
      <c r="AE917" s="310"/>
      <c r="AF917" s="310"/>
      <c r="AG917" s="310"/>
      <c r="AH917" s="310"/>
    </row>
    <row r="918" spans="13:34" x14ac:dyDescent="0.2">
      <c r="M918" s="276"/>
      <c r="N918" s="276"/>
      <c r="O918" s="310"/>
      <c r="P918" s="310"/>
      <c r="Q918" s="310"/>
      <c r="R918" s="310"/>
      <c r="S918" s="310"/>
      <c r="T918" s="310"/>
      <c r="U918" s="310"/>
      <c r="V918" s="310"/>
      <c r="W918" s="310"/>
      <c r="X918" s="310"/>
      <c r="Y918" s="310"/>
      <c r="Z918" s="310"/>
      <c r="AA918" s="310"/>
      <c r="AB918" s="310"/>
      <c r="AC918" s="310"/>
      <c r="AD918" s="310"/>
      <c r="AE918" s="310"/>
      <c r="AF918" s="310"/>
      <c r="AG918" s="310"/>
      <c r="AH918" s="310"/>
    </row>
    <row r="919" spans="13:34" x14ac:dyDescent="0.2">
      <c r="M919" s="276"/>
      <c r="N919" s="276"/>
      <c r="O919" s="310"/>
      <c r="P919" s="310"/>
      <c r="Q919" s="310"/>
      <c r="R919" s="310"/>
      <c r="S919" s="310"/>
      <c r="T919" s="310"/>
      <c r="U919" s="310"/>
      <c r="V919" s="310"/>
      <c r="W919" s="310"/>
      <c r="X919" s="310"/>
      <c r="Y919" s="310"/>
      <c r="Z919" s="310"/>
      <c r="AA919" s="310"/>
      <c r="AB919" s="310"/>
      <c r="AC919" s="310"/>
      <c r="AD919" s="310"/>
      <c r="AE919" s="310"/>
      <c r="AF919" s="310"/>
      <c r="AG919" s="310"/>
      <c r="AH919" s="310"/>
    </row>
    <row r="920" spans="13:34" x14ac:dyDescent="0.2">
      <c r="M920" s="276"/>
      <c r="N920" s="276"/>
      <c r="O920" s="310"/>
      <c r="P920" s="310"/>
      <c r="Q920" s="310"/>
      <c r="R920" s="310"/>
      <c r="S920" s="310"/>
      <c r="T920" s="310"/>
      <c r="U920" s="310"/>
      <c r="V920" s="310"/>
      <c r="W920" s="310"/>
      <c r="X920" s="310"/>
      <c r="Y920" s="310"/>
      <c r="Z920" s="310"/>
      <c r="AA920" s="310"/>
      <c r="AB920" s="310"/>
      <c r="AC920" s="310"/>
      <c r="AD920" s="310"/>
      <c r="AE920" s="310"/>
      <c r="AF920" s="310"/>
      <c r="AG920" s="310"/>
      <c r="AH920" s="310"/>
    </row>
    <row r="921" spans="13:34" x14ac:dyDescent="0.2">
      <c r="M921" s="276"/>
      <c r="N921" s="276"/>
      <c r="O921" s="310"/>
      <c r="P921" s="310"/>
      <c r="Q921" s="310"/>
      <c r="R921" s="310"/>
      <c r="S921" s="310"/>
      <c r="T921" s="310"/>
      <c r="U921" s="310"/>
      <c r="V921" s="310"/>
      <c r="W921" s="310"/>
      <c r="X921" s="310"/>
      <c r="Y921" s="310"/>
      <c r="Z921" s="310"/>
      <c r="AA921" s="310"/>
      <c r="AB921" s="310"/>
      <c r="AC921" s="310"/>
      <c r="AD921" s="310"/>
      <c r="AE921" s="310"/>
      <c r="AF921" s="310"/>
      <c r="AG921" s="310"/>
      <c r="AH921" s="310"/>
    </row>
    <row r="922" spans="13:34" x14ac:dyDescent="0.2">
      <c r="M922" s="276"/>
      <c r="N922" s="276"/>
      <c r="O922" s="310"/>
      <c r="P922" s="310"/>
      <c r="Q922" s="310"/>
      <c r="R922" s="310"/>
      <c r="S922" s="310"/>
      <c r="T922" s="310"/>
      <c r="U922" s="310"/>
      <c r="V922" s="310"/>
      <c r="W922" s="310"/>
      <c r="X922" s="310"/>
      <c r="Y922" s="310"/>
      <c r="Z922" s="310"/>
      <c r="AA922" s="310"/>
      <c r="AB922" s="310"/>
      <c r="AC922" s="310"/>
      <c r="AD922" s="310"/>
      <c r="AE922" s="310"/>
      <c r="AF922" s="310"/>
      <c r="AG922" s="310"/>
      <c r="AH922" s="310"/>
    </row>
    <row r="923" spans="13:34" x14ac:dyDescent="0.2">
      <c r="M923" s="276"/>
      <c r="N923" s="276"/>
      <c r="O923" s="310"/>
      <c r="P923" s="310"/>
      <c r="Q923" s="310"/>
      <c r="R923" s="310"/>
      <c r="S923" s="310"/>
      <c r="T923" s="310"/>
      <c r="U923" s="310"/>
      <c r="V923" s="310"/>
      <c r="W923" s="310"/>
      <c r="X923" s="310"/>
      <c r="Y923" s="310"/>
      <c r="Z923" s="310"/>
      <c r="AA923" s="310"/>
      <c r="AB923" s="310"/>
      <c r="AC923" s="310"/>
      <c r="AD923" s="310"/>
      <c r="AE923" s="310"/>
      <c r="AF923" s="310"/>
      <c r="AG923" s="310"/>
      <c r="AH923" s="310"/>
    </row>
    <row r="924" spans="13:34" x14ac:dyDescent="0.2">
      <c r="M924" s="276"/>
      <c r="N924" s="276"/>
      <c r="O924" s="310"/>
      <c r="P924" s="310"/>
      <c r="Q924" s="310"/>
      <c r="R924" s="310"/>
      <c r="S924" s="310"/>
      <c r="T924" s="310"/>
      <c r="U924" s="310"/>
      <c r="V924" s="310"/>
      <c r="W924" s="310"/>
      <c r="X924" s="310"/>
      <c r="Y924" s="310"/>
      <c r="Z924" s="310"/>
      <c r="AA924" s="310"/>
      <c r="AB924" s="310"/>
      <c r="AC924" s="310"/>
      <c r="AD924" s="310"/>
      <c r="AE924" s="310"/>
      <c r="AF924" s="310"/>
      <c r="AG924" s="310"/>
      <c r="AH924" s="310"/>
    </row>
    <row r="925" spans="13:34" x14ac:dyDescent="0.2">
      <c r="M925" s="276"/>
      <c r="N925" s="276"/>
      <c r="O925" s="310"/>
      <c r="P925" s="310"/>
      <c r="Q925" s="310"/>
      <c r="R925" s="310"/>
      <c r="S925" s="310"/>
      <c r="T925" s="310"/>
      <c r="U925" s="310"/>
      <c r="V925" s="310"/>
      <c r="W925" s="310"/>
      <c r="X925" s="310"/>
      <c r="Y925" s="310"/>
      <c r="Z925" s="310"/>
      <c r="AA925" s="310"/>
      <c r="AB925" s="310"/>
      <c r="AC925" s="310"/>
      <c r="AD925" s="310"/>
      <c r="AE925" s="310"/>
      <c r="AF925" s="310"/>
      <c r="AG925" s="310"/>
      <c r="AH925" s="310"/>
    </row>
    <row r="926" spans="13:34" x14ac:dyDescent="0.2">
      <c r="M926" s="276"/>
      <c r="N926" s="276"/>
      <c r="O926" s="310"/>
      <c r="P926" s="310"/>
      <c r="Q926" s="310"/>
      <c r="R926" s="310"/>
      <c r="S926" s="310"/>
      <c r="T926" s="310"/>
      <c r="U926" s="310"/>
      <c r="V926" s="310"/>
      <c r="W926" s="310"/>
      <c r="X926" s="310"/>
      <c r="Y926" s="310"/>
      <c r="Z926" s="310"/>
      <c r="AA926" s="310"/>
      <c r="AB926" s="310"/>
      <c r="AC926" s="310"/>
      <c r="AD926" s="310"/>
      <c r="AE926" s="310"/>
      <c r="AF926" s="310"/>
      <c r="AG926" s="310"/>
      <c r="AH926" s="310"/>
    </row>
    <row r="927" spans="13:34" x14ac:dyDescent="0.2">
      <c r="M927" s="276"/>
      <c r="N927" s="276"/>
      <c r="O927" s="310"/>
      <c r="P927" s="310"/>
      <c r="Q927" s="310"/>
      <c r="R927" s="310"/>
      <c r="S927" s="310"/>
      <c r="T927" s="310"/>
      <c r="U927" s="310"/>
      <c r="V927" s="310"/>
      <c r="W927" s="310"/>
      <c r="X927" s="310"/>
      <c r="Y927" s="310"/>
      <c r="Z927" s="310"/>
      <c r="AA927" s="310"/>
      <c r="AB927" s="310"/>
      <c r="AC927" s="310"/>
      <c r="AD927" s="310"/>
      <c r="AE927" s="310"/>
      <c r="AF927" s="310"/>
      <c r="AG927" s="310"/>
      <c r="AH927" s="310"/>
    </row>
    <row r="928" spans="13:34" x14ac:dyDescent="0.2">
      <c r="M928" s="276"/>
      <c r="N928" s="276"/>
      <c r="O928" s="310"/>
      <c r="P928" s="310"/>
      <c r="Q928" s="310"/>
      <c r="R928" s="310"/>
      <c r="S928" s="310"/>
      <c r="T928" s="310"/>
      <c r="U928" s="310"/>
      <c r="V928" s="310"/>
      <c r="W928" s="310"/>
      <c r="X928" s="310"/>
      <c r="Y928" s="310"/>
      <c r="Z928" s="310"/>
      <c r="AA928" s="310"/>
      <c r="AB928" s="310"/>
      <c r="AC928" s="310"/>
      <c r="AD928" s="310"/>
      <c r="AE928" s="310"/>
      <c r="AF928" s="310"/>
      <c r="AG928" s="310"/>
      <c r="AH928" s="310"/>
    </row>
    <row r="929" spans="13:34" x14ac:dyDescent="0.2">
      <c r="M929" s="276"/>
      <c r="N929" s="276"/>
      <c r="O929" s="310"/>
      <c r="P929" s="310"/>
      <c r="Q929" s="310"/>
      <c r="R929" s="310"/>
      <c r="S929" s="310"/>
      <c r="T929" s="310"/>
      <c r="U929" s="310"/>
      <c r="V929" s="310"/>
      <c r="W929" s="310"/>
      <c r="X929" s="310"/>
      <c r="Y929" s="310"/>
      <c r="Z929" s="310"/>
      <c r="AA929" s="310"/>
      <c r="AB929" s="310"/>
      <c r="AC929" s="310"/>
      <c r="AD929" s="310"/>
      <c r="AE929" s="310"/>
      <c r="AF929" s="310"/>
      <c r="AG929" s="310"/>
      <c r="AH929" s="310"/>
    </row>
    <row r="930" spans="13:34" x14ac:dyDescent="0.2">
      <c r="M930" s="276"/>
      <c r="N930" s="276"/>
      <c r="O930" s="310"/>
      <c r="P930" s="310"/>
      <c r="Q930" s="310"/>
      <c r="R930" s="310"/>
      <c r="S930" s="310"/>
      <c r="T930" s="310"/>
      <c r="U930" s="310"/>
      <c r="V930" s="310"/>
      <c r="W930" s="310"/>
      <c r="X930" s="310"/>
      <c r="Y930" s="310"/>
      <c r="Z930" s="310"/>
      <c r="AA930" s="310"/>
      <c r="AB930" s="310"/>
      <c r="AC930" s="310"/>
      <c r="AD930" s="310"/>
      <c r="AE930" s="310"/>
      <c r="AF930" s="310"/>
      <c r="AG930" s="310"/>
      <c r="AH930" s="310"/>
    </row>
    <row r="931" spans="13:34" x14ac:dyDescent="0.2">
      <c r="M931" s="276"/>
      <c r="N931" s="276"/>
      <c r="O931" s="310"/>
      <c r="P931" s="310"/>
      <c r="Q931" s="310"/>
      <c r="R931" s="310"/>
      <c r="S931" s="310"/>
      <c r="T931" s="310"/>
      <c r="U931" s="310"/>
      <c r="V931" s="310"/>
      <c r="W931" s="310"/>
      <c r="X931" s="310"/>
      <c r="Y931" s="310"/>
      <c r="Z931" s="310"/>
      <c r="AA931" s="310"/>
      <c r="AB931" s="310"/>
      <c r="AC931" s="310"/>
      <c r="AD931" s="310"/>
      <c r="AE931" s="310"/>
      <c r="AF931" s="310"/>
      <c r="AG931" s="310"/>
      <c r="AH931" s="310"/>
    </row>
    <row r="932" spans="13:34" x14ac:dyDescent="0.2">
      <c r="M932" s="276"/>
      <c r="N932" s="276"/>
      <c r="O932" s="310"/>
      <c r="P932" s="310"/>
      <c r="Q932" s="310"/>
      <c r="R932" s="310"/>
      <c r="S932" s="310"/>
      <c r="T932" s="310"/>
      <c r="U932" s="310"/>
      <c r="V932" s="310"/>
      <c r="W932" s="310"/>
      <c r="X932" s="310"/>
      <c r="Y932" s="310"/>
      <c r="Z932" s="310"/>
      <c r="AA932" s="310"/>
      <c r="AB932" s="310"/>
      <c r="AC932" s="310"/>
      <c r="AD932" s="310"/>
      <c r="AE932" s="310"/>
      <c r="AF932" s="310"/>
      <c r="AG932" s="310"/>
      <c r="AH932" s="310"/>
    </row>
    <row r="933" spans="13:34" x14ac:dyDescent="0.2">
      <c r="M933" s="276"/>
      <c r="N933" s="276"/>
      <c r="O933" s="310"/>
      <c r="P933" s="310"/>
      <c r="Q933" s="310"/>
      <c r="R933" s="310"/>
      <c r="S933" s="310"/>
      <c r="T933" s="310"/>
      <c r="U933" s="310"/>
      <c r="V933" s="310"/>
      <c r="W933" s="310"/>
      <c r="X933" s="310"/>
      <c r="Y933" s="310"/>
      <c r="Z933" s="310"/>
      <c r="AA933" s="310"/>
      <c r="AB933" s="310"/>
      <c r="AC933" s="310"/>
      <c r="AD933" s="310"/>
      <c r="AE933" s="310"/>
      <c r="AF933" s="310"/>
      <c r="AG933" s="310"/>
      <c r="AH933" s="310"/>
    </row>
    <row r="934" spans="13:34" x14ac:dyDescent="0.2">
      <c r="M934" s="276"/>
      <c r="N934" s="276"/>
      <c r="O934" s="310"/>
      <c r="P934" s="310"/>
      <c r="Q934" s="310"/>
      <c r="R934" s="310"/>
      <c r="S934" s="310"/>
      <c r="T934" s="310"/>
      <c r="U934" s="310"/>
      <c r="V934" s="310"/>
      <c r="W934" s="310"/>
      <c r="X934" s="310"/>
      <c r="Y934" s="310"/>
      <c r="Z934" s="310"/>
      <c r="AA934" s="310"/>
      <c r="AB934" s="310"/>
      <c r="AC934" s="310"/>
      <c r="AD934" s="310"/>
      <c r="AE934" s="310"/>
      <c r="AF934" s="310"/>
      <c r="AG934" s="310"/>
      <c r="AH934" s="310"/>
    </row>
    <row r="1010" spans="1:11" x14ac:dyDescent="0.2">
      <c r="A1010" s="52" t="s">
        <v>1131</v>
      </c>
      <c r="B1010" s="103"/>
      <c r="C1010" s="103"/>
      <c r="D1010" s="39"/>
    </row>
    <row r="1011" spans="1:11" x14ac:dyDescent="0.2">
      <c r="A1011" s="31" t="s">
        <v>1028</v>
      </c>
      <c r="B1011" s="103"/>
      <c r="C1011" s="103"/>
      <c r="D1011" s="39"/>
    </row>
    <row r="1012" spans="1:11" x14ac:dyDescent="0.2">
      <c r="A1012" s="113" t="s">
        <v>658</v>
      </c>
      <c r="B1012" s="271" t="s">
        <v>1029</v>
      </c>
      <c r="C1012" s="272"/>
      <c r="D1012" s="273" t="s">
        <v>1030</v>
      </c>
    </row>
    <row r="1013" spans="1:11" x14ac:dyDescent="0.2">
      <c r="A1013" s="274" t="s">
        <v>659</v>
      </c>
      <c r="B1013" s="275" t="s">
        <v>660</v>
      </c>
      <c r="C1013" s="276" t="s">
        <v>661</v>
      </c>
      <c r="D1013" s="277">
        <v>0.60179865872457539</v>
      </c>
    </row>
    <row r="1014" spans="1:11" x14ac:dyDescent="0.2">
      <c r="A1014" s="274" t="s">
        <v>566</v>
      </c>
      <c r="B1014" s="31" t="s">
        <v>662</v>
      </c>
      <c r="C1014" s="276" t="s">
        <v>663</v>
      </c>
      <c r="D1014" s="277">
        <v>0.58979409633969027</v>
      </c>
      <c r="I1014" s="277"/>
      <c r="J1014" s="277"/>
      <c r="K1014" s="545"/>
    </row>
    <row r="1015" spans="1:11" x14ac:dyDescent="0.2">
      <c r="A1015" s="274" t="s">
        <v>552</v>
      </c>
      <c r="B1015" s="31" t="s">
        <v>579</v>
      </c>
      <c r="C1015" s="276" t="s">
        <v>666</v>
      </c>
      <c r="D1015" s="277">
        <v>0.58744874309146011</v>
      </c>
      <c r="I1015" s="277"/>
      <c r="J1015" s="277"/>
      <c r="K1015" s="545"/>
    </row>
    <row r="1016" spans="1:11" x14ac:dyDescent="0.2">
      <c r="A1016" s="274" t="s">
        <v>571</v>
      </c>
      <c r="B1016" s="31" t="s">
        <v>664</v>
      </c>
      <c r="C1016" s="276" t="s">
        <v>665</v>
      </c>
      <c r="D1016" s="277">
        <v>0.58545449290859564</v>
      </c>
      <c r="I1016" s="277"/>
      <c r="J1016" s="277"/>
      <c r="K1016" s="545"/>
    </row>
    <row r="1017" spans="1:11" x14ac:dyDescent="0.2">
      <c r="A1017" s="274" t="s">
        <v>667</v>
      </c>
      <c r="B1017" s="31" t="s">
        <v>597</v>
      </c>
      <c r="C1017" s="276" t="s">
        <v>668</v>
      </c>
      <c r="D1017" s="277">
        <v>0.57314148681055155</v>
      </c>
      <c r="I1017" s="277"/>
      <c r="J1017" s="277"/>
      <c r="K1017" s="545"/>
    </row>
    <row r="1018" spans="1:11" x14ac:dyDescent="0.2">
      <c r="A1018" s="274" t="s">
        <v>677</v>
      </c>
      <c r="B1018" s="31" t="s">
        <v>678</v>
      </c>
      <c r="C1018" s="276" t="s">
        <v>679</v>
      </c>
      <c r="D1018" s="277">
        <v>0.57268329341036117</v>
      </c>
      <c r="I1018" s="277"/>
      <c r="J1018" s="277"/>
      <c r="K1018" s="545"/>
    </row>
    <row r="1019" spans="1:11" x14ac:dyDescent="0.2">
      <c r="A1019" s="145" t="s">
        <v>669</v>
      </c>
      <c r="B1019" s="278" t="s">
        <v>670</v>
      </c>
      <c r="C1019" s="276" t="s">
        <v>671</v>
      </c>
      <c r="D1019" s="277">
        <v>0.57228062143082525</v>
      </c>
      <c r="I1019" s="277"/>
      <c r="J1019" s="277"/>
      <c r="K1019" s="545"/>
    </row>
    <row r="1020" spans="1:11" x14ac:dyDescent="0.2">
      <c r="A1020" s="274" t="s">
        <v>675</v>
      </c>
      <c r="B1020" s="31" t="s">
        <v>675</v>
      </c>
      <c r="C1020" s="276" t="s">
        <v>676</v>
      </c>
      <c r="D1020" s="277">
        <v>0.570280888993139</v>
      </c>
      <c r="I1020" s="277"/>
      <c r="J1020" s="277"/>
      <c r="K1020" s="545"/>
    </row>
    <row r="1021" spans="1:11" x14ac:dyDescent="0.2">
      <c r="A1021" s="274" t="s">
        <v>672</v>
      </c>
      <c r="B1021" s="31" t="s">
        <v>673</v>
      </c>
      <c r="C1021" s="276" t="s">
        <v>674</v>
      </c>
      <c r="D1021" s="277">
        <v>0.56954804050470853</v>
      </c>
      <c r="I1021" s="277"/>
      <c r="J1021" s="277"/>
      <c r="K1021" s="545"/>
    </row>
    <row r="1022" spans="1:11" x14ac:dyDescent="0.2">
      <c r="A1022" s="274" t="s">
        <v>680</v>
      </c>
      <c r="B1022" s="31" t="s">
        <v>681</v>
      </c>
      <c r="C1022" s="276" t="s">
        <v>682</v>
      </c>
      <c r="D1022" s="277">
        <v>0.56890700577313158</v>
      </c>
      <c r="I1022" s="277"/>
      <c r="J1022" s="277"/>
      <c r="K1022" s="545"/>
    </row>
    <row r="1023" spans="1:11" x14ac:dyDescent="0.2">
      <c r="A1023" s="274" t="s">
        <v>686</v>
      </c>
      <c r="B1023" s="31" t="s">
        <v>687</v>
      </c>
      <c r="C1023" s="276" t="s">
        <v>688</v>
      </c>
      <c r="D1023" s="277">
        <v>0.56049201747502408</v>
      </c>
      <c r="I1023" s="277"/>
      <c r="J1023" s="277"/>
      <c r="K1023" s="545"/>
    </row>
    <row r="1024" spans="1:11" x14ac:dyDescent="0.2">
      <c r="A1024" s="274" t="s">
        <v>557</v>
      </c>
      <c r="B1024" s="31" t="s">
        <v>689</v>
      </c>
      <c r="C1024" s="276" t="s">
        <v>690</v>
      </c>
      <c r="D1024" s="277">
        <v>0.55789583054292757</v>
      </c>
      <c r="I1024" s="277"/>
      <c r="J1024" s="277"/>
      <c r="K1024" s="545"/>
    </row>
    <row r="1025" spans="1:11" x14ac:dyDescent="0.2">
      <c r="A1025" s="274" t="s">
        <v>683</v>
      </c>
      <c r="B1025" s="31" t="s">
        <v>684</v>
      </c>
      <c r="C1025" s="276" t="s">
        <v>685</v>
      </c>
      <c r="D1025" s="277">
        <v>0.55756346967559944</v>
      </c>
      <c r="I1025" s="277"/>
      <c r="J1025" s="277"/>
      <c r="K1025" s="545"/>
    </row>
    <row r="1026" spans="1:11" x14ac:dyDescent="0.2">
      <c r="A1026" s="274" t="s">
        <v>694</v>
      </c>
      <c r="B1026" s="31" t="s">
        <v>695</v>
      </c>
      <c r="C1026" s="276" t="s">
        <v>696</v>
      </c>
      <c r="D1026" s="277">
        <v>0.54902873285723586</v>
      </c>
      <c r="I1026" s="277"/>
      <c r="J1026" s="277"/>
      <c r="K1026" s="545"/>
    </row>
    <row r="1027" spans="1:11" x14ac:dyDescent="0.2">
      <c r="A1027" s="274" t="s">
        <v>691</v>
      </c>
      <c r="B1027" s="31" t="s">
        <v>692</v>
      </c>
      <c r="C1027" s="276" t="s">
        <v>693</v>
      </c>
      <c r="D1027" s="277">
        <v>0.54596456095078405</v>
      </c>
      <c r="I1027" s="277"/>
      <c r="J1027" s="277"/>
      <c r="K1027" s="545"/>
    </row>
    <row r="1028" spans="1:11" x14ac:dyDescent="0.2">
      <c r="A1028" s="274" t="s">
        <v>715</v>
      </c>
      <c r="B1028" s="31" t="s">
        <v>716</v>
      </c>
      <c r="C1028" s="276" t="s">
        <v>717</v>
      </c>
      <c r="D1028" s="277">
        <v>0.54143480222589868</v>
      </c>
      <c r="I1028" s="277"/>
      <c r="J1028" s="277"/>
      <c r="K1028" s="545"/>
    </row>
    <row r="1029" spans="1:11" x14ac:dyDescent="0.2">
      <c r="A1029" s="274" t="s">
        <v>706</v>
      </c>
      <c r="B1029" s="31" t="s">
        <v>707</v>
      </c>
      <c r="C1029" s="276" t="s">
        <v>708</v>
      </c>
      <c r="D1029" s="277">
        <v>0.54067457126702478</v>
      </c>
      <c r="I1029" s="277"/>
      <c r="J1029" s="277"/>
      <c r="K1029" s="545"/>
    </row>
    <row r="1030" spans="1:11" x14ac:dyDescent="0.2">
      <c r="A1030" s="274" t="s">
        <v>704</v>
      </c>
      <c r="B1030" s="31" t="s">
        <v>705</v>
      </c>
      <c r="C1030" s="276" t="s">
        <v>109</v>
      </c>
      <c r="D1030" s="277">
        <v>0.54011541612725333</v>
      </c>
      <c r="I1030" s="277"/>
      <c r="J1030" s="277"/>
      <c r="K1030" s="545"/>
    </row>
    <row r="1031" spans="1:11" x14ac:dyDescent="0.2">
      <c r="A1031" s="274" t="s">
        <v>697</v>
      </c>
      <c r="B1031" s="31" t="s">
        <v>576</v>
      </c>
      <c r="C1031" s="276" t="s">
        <v>698</v>
      </c>
      <c r="D1031" s="277">
        <v>0.54002065240415165</v>
      </c>
      <c r="I1031" s="277"/>
      <c r="J1031" s="277"/>
      <c r="K1031" s="545"/>
    </row>
    <row r="1032" spans="1:11" x14ac:dyDescent="0.2">
      <c r="A1032" s="274" t="s">
        <v>699</v>
      </c>
      <c r="B1032" s="31" t="s">
        <v>588</v>
      </c>
      <c r="C1032" s="276" t="s">
        <v>700</v>
      </c>
      <c r="D1032" s="277">
        <v>0.53982673354144017</v>
      </c>
      <c r="I1032" s="277"/>
      <c r="J1032" s="277"/>
      <c r="K1032" s="545"/>
    </row>
    <row r="1033" spans="1:11" x14ac:dyDescent="0.2">
      <c r="A1033" s="274" t="s">
        <v>712</v>
      </c>
      <c r="B1033" s="31" t="s">
        <v>713</v>
      </c>
      <c r="C1033" s="276" t="s">
        <v>714</v>
      </c>
      <c r="D1033" s="277">
        <v>0.53872278017328779</v>
      </c>
      <c r="I1033" s="277"/>
      <c r="J1033" s="277"/>
      <c r="K1033" s="545"/>
    </row>
    <row r="1034" spans="1:11" x14ac:dyDescent="0.2">
      <c r="A1034" s="274" t="s">
        <v>701</v>
      </c>
      <c r="B1034" s="31" t="s">
        <v>702</v>
      </c>
      <c r="C1034" s="276" t="s">
        <v>703</v>
      </c>
      <c r="D1034" s="277">
        <v>0.53788315120912067</v>
      </c>
      <c r="I1034" s="277"/>
      <c r="J1034" s="277"/>
      <c r="K1034" s="545"/>
    </row>
    <row r="1035" spans="1:11" x14ac:dyDescent="0.2">
      <c r="A1035" s="274" t="s">
        <v>709</v>
      </c>
      <c r="B1035" s="31" t="s">
        <v>710</v>
      </c>
      <c r="C1035" s="276" t="s">
        <v>711</v>
      </c>
      <c r="D1035" s="277">
        <v>0.53693449059429288</v>
      </c>
      <c r="I1035" s="277"/>
      <c r="J1035" s="277"/>
      <c r="K1035" s="545"/>
    </row>
    <row r="1036" spans="1:11" x14ac:dyDescent="0.2">
      <c r="A1036" s="274" t="s">
        <v>718</v>
      </c>
      <c r="B1036" s="31" t="s">
        <v>719</v>
      </c>
      <c r="C1036" s="276" t="s">
        <v>720</v>
      </c>
      <c r="D1036" s="277">
        <v>0.5326683481412946</v>
      </c>
      <c r="I1036" s="277"/>
      <c r="J1036" s="277"/>
      <c r="K1036" s="545"/>
    </row>
    <row r="1037" spans="1:11" x14ac:dyDescent="0.2">
      <c r="A1037" s="274" t="s">
        <v>561</v>
      </c>
      <c r="B1037" s="31" t="s">
        <v>723</v>
      </c>
      <c r="C1037" s="276" t="s">
        <v>724</v>
      </c>
      <c r="D1037" s="277">
        <v>0.52834497581945195</v>
      </c>
      <c r="I1037" s="277"/>
      <c r="J1037" s="277"/>
      <c r="K1037" s="545"/>
    </row>
    <row r="1038" spans="1:11" x14ac:dyDescent="0.2">
      <c r="A1038" s="274" t="s">
        <v>721</v>
      </c>
      <c r="B1038" s="31" t="s">
        <v>590</v>
      </c>
      <c r="C1038" s="276" t="s">
        <v>722</v>
      </c>
      <c r="D1038" s="277">
        <v>0.52591951748467336</v>
      </c>
      <c r="I1038" s="277"/>
      <c r="J1038" s="277"/>
      <c r="K1038" s="545"/>
    </row>
    <row r="1039" spans="1:11" x14ac:dyDescent="0.2">
      <c r="A1039" s="274" t="s">
        <v>570</v>
      </c>
      <c r="B1039" s="31" t="s">
        <v>725</v>
      </c>
      <c r="C1039" s="276" t="s">
        <v>726</v>
      </c>
      <c r="D1039" s="277">
        <v>0.49544284708330999</v>
      </c>
      <c r="I1039" s="277"/>
      <c r="J1039" s="277"/>
      <c r="K1039" s="545"/>
    </row>
    <row r="1040" spans="1:11" x14ac:dyDescent="0.2">
      <c r="A1040" s="274" t="s">
        <v>727</v>
      </c>
      <c r="B1040" s="31" t="s">
        <v>728</v>
      </c>
      <c r="C1040" s="276" t="s">
        <v>729</v>
      </c>
      <c r="D1040" s="277">
        <v>0.49172447098077093</v>
      </c>
      <c r="I1040" s="277"/>
      <c r="J1040" s="277"/>
      <c r="K1040" s="545"/>
    </row>
    <row r="1041" spans="1:11" x14ac:dyDescent="0.2">
      <c r="I1041" s="277"/>
      <c r="J1041" s="277"/>
      <c r="K1041" s="545"/>
    </row>
    <row r="1042" spans="1:11" x14ac:dyDescent="0.2">
      <c r="A1042" s="52" t="s">
        <v>1135</v>
      </c>
      <c r="B1042" s="103"/>
      <c r="C1042" s="103"/>
      <c r="D1042" s="39"/>
    </row>
    <row r="1043" spans="1:11" x14ac:dyDescent="0.2">
      <c r="A1043" s="31" t="s">
        <v>1022</v>
      </c>
      <c r="B1043" s="103"/>
      <c r="C1043" s="103"/>
      <c r="D1043" s="39"/>
    </row>
    <row r="1044" spans="1:11" x14ac:dyDescent="0.2">
      <c r="A1044" s="113" t="s">
        <v>658</v>
      </c>
      <c r="B1044" s="271" t="s">
        <v>1029</v>
      </c>
      <c r="C1044" s="272"/>
      <c r="D1044" s="273" t="s">
        <v>1030</v>
      </c>
    </row>
    <row r="1045" spans="1:11" x14ac:dyDescent="0.2">
      <c r="A1045" s="113" t="s">
        <v>677</v>
      </c>
      <c r="B1045" s="279" t="s">
        <v>585</v>
      </c>
      <c r="C1045" s="103" t="s">
        <v>679</v>
      </c>
      <c r="D1045" s="39">
        <v>0.96548496548496554</v>
      </c>
    </row>
    <row r="1046" spans="1:11" x14ac:dyDescent="0.2">
      <c r="A1046" s="113" t="s">
        <v>699</v>
      </c>
      <c r="B1046" s="279" t="s">
        <v>731</v>
      </c>
      <c r="C1046" s="103" t="s">
        <v>700</v>
      </c>
      <c r="D1046" s="39">
        <v>0.9561940775458031</v>
      </c>
    </row>
    <row r="1047" spans="1:11" x14ac:dyDescent="0.2">
      <c r="A1047" s="113" t="s">
        <v>557</v>
      </c>
      <c r="B1047" s="279" t="s">
        <v>583</v>
      </c>
      <c r="C1047" s="103" t="s">
        <v>690</v>
      </c>
      <c r="D1047" s="39">
        <v>0.95579972183588313</v>
      </c>
    </row>
    <row r="1048" spans="1:11" x14ac:dyDescent="0.2">
      <c r="A1048" s="113" t="s">
        <v>672</v>
      </c>
      <c r="B1048" s="279" t="s">
        <v>673</v>
      </c>
      <c r="C1048" s="103" t="s">
        <v>674</v>
      </c>
      <c r="D1048" s="39">
        <v>0.94309919706644751</v>
      </c>
    </row>
    <row r="1049" spans="1:11" x14ac:dyDescent="0.2">
      <c r="A1049" s="113" t="s">
        <v>669</v>
      </c>
      <c r="B1049" s="279" t="s">
        <v>670</v>
      </c>
      <c r="C1049" s="103" t="s">
        <v>671</v>
      </c>
      <c r="D1049" s="39">
        <v>0.93556048131728942</v>
      </c>
    </row>
    <row r="1050" spans="1:11" x14ac:dyDescent="0.2">
      <c r="A1050" s="113" t="s">
        <v>697</v>
      </c>
      <c r="B1050" s="279" t="s">
        <v>576</v>
      </c>
      <c r="C1050" s="103" t="s">
        <v>698</v>
      </c>
      <c r="D1050" s="39">
        <v>0.93142345568487017</v>
      </c>
    </row>
    <row r="1051" spans="1:11" x14ac:dyDescent="0.2">
      <c r="A1051" s="113" t="s">
        <v>683</v>
      </c>
      <c r="B1051" s="279" t="s">
        <v>684</v>
      </c>
      <c r="C1051" s="103" t="s">
        <v>685</v>
      </c>
      <c r="D1051" s="39">
        <v>0.92206177680022949</v>
      </c>
    </row>
    <row r="1052" spans="1:11" x14ac:dyDescent="0.2">
      <c r="A1052" s="113" t="s">
        <v>709</v>
      </c>
      <c r="B1052" s="279" t="s">
        <v>710</v>
      </c>
      <c r="C1052" s="103" t="s">
        <v>711</v>
      </c>
      <c r="D1052" s="39">
        <v>0.91928711393113749</v>
      </c>
    </row>
    <row r="1053" spans="1:11" x14ac:dyDescent="0.2">
      <c r="A1053" s="113" t="s">
        <v>691</v>
      </c>
      <c r="B1053" s="279" t="s">
        <v>692</v>
      </c>
      <c r="C1053" s="103" t="s">
        <v>693</v>
      </c>
      <c r="D1053" s="39">
        <v>0.91101784283123133</v>
      </c>
    </row>
    <row r="1054" spans="1:11" x14ac:dyDescent="0.2">
      <c r="A1054" s="113" t="s">
        <v>571</v>
      </c>
      <c r="B1054" s="279" t="s">
        <v>664</v>
      </c>
      <c r="C1054" s="103" t="s">
        <v>665</v>
      </c>
      <c r="D1054" s="39">
        <v>0.90648203893237</v>
      </c>
    </row>
    <row r="1055" spans="1:11" x14ac:dyDescent="0.2">
      <c r="A1055" s="113" t="s">
        <v>552</v>
      </c>
      <c r="B1055" s="279" t="s">
        <v>732</v>
      </c>
      <c r="C1055" s="103" t="s">
        <v>666</v>
      </c>
      <c r="D1055" s="39">
        <v>0.9018817204301075</v>
      </c>
    </row>
    <row r="1056" spans="1:11" x14ac:dyDescent="0.2">
      <c r="A1056" s="113" t="s">
        <v>715</v>
      </c>
      <c r="B1056" s="279" t="s">
        <v>716</v>
      </c>
      <c r="C1056" s="103" t="s">
        <v>717</v>
      </c>
      <c r="D1056" s="39">
        <v>0.89837795583349622</v>
      </c>
    </row>
    <row r="1057" spans="1:4" x14ac:dyDescent="0.2">
      <c r="A1057" s="113" t="s">
        <v>667</v>
      </c>
      <c r="B1057" s="279" t="s">
        <v>597</v>
      </c>
      <c r="C1057" s="103" t="s">
        <v>668</v>
      </c>
      <c r="D1057" s="39">
        <v>0.88203238530205519</v>
      </c>
    </row>
    <row r="1058" spans="1:4" x14ac:dyDescent="0.2">
      <c r="A1058" s="113" t="s">
        <v>565</v>
      </c>
      <c r="B1058" s="279" t="s">
        <v>590</v>
      </c>
      <c r="C1058" s="103" t="s">
        <v>722</v>
      </c>
      <c r="D1058" s="39">
        <v>0.87409067673312102</v>
      </c>
    </row>
    <row r="1059" spans="1:4" x14ac:dyDescent="0.2">
      <c r="A1059" s="113" t="s">
        <v>727</v>
      </c>
      <c r="B1059" s="279" t="s">
        <v>728</v>
      </c>
      <c r="C1059" s="103" t="s">
        <v>729</v>
      </c>
      <c r="D1059" s="39">
        <v>0.87405846659552422</v>
      </c>
    </row>
    <row r="1060" spans="1:4" x14ac:dyDescent="0.2">
      <c r="A1060" s="113" t="s">
        <v>566</v>
      </c>
      <c r="B1060" s="279" t="s">
        <v>662</v>
      </c>
      <c r="C1060" s="103" t="s">
        <v>663</v>
      </c>
      <c r="D1060" s="39">
        <v>0.87105949452189391</v>
      </c>
    </row>
    <row r="1061" spans="1:4" x14ac:dyDescent="0.2">
      <c r="A1061" s="113" t="s">
        <v>675</v>
      </c>
      <c r="B1061" s="279" t="s">
        <v>675</v>
      </c>
      <c r="C1061" s="103" t="s">
        <v>676</v>
      </c>
      <c r="D1061" s="39">
        <v>0.86187587494167051</v>
      </c>
    </row>
    <row r="1062" spans="1:4" x14ac:dyDescent="0.2">
      <c r="A1062" s="274" t="s">
        <v>704</v>
      </c>
      <c r="B1062" s="31" t="s">
        <v>705</v>
      </c>
      <c r="C1062" s="103" t="s">
        <v>109</v>
      </c>
      <c r="D1062" s="39">
        <v>0.85624656927417875</v>
      </c>
    </row>
    <row r="1063" spans="1:4" x14ac:dyDescent="0.2">
      <c r="A1063" s="113" t="s">
        <v>556</v>
      </c>
      <c r="B1063" s="279" t="s">
        <v>582</v>
      </c>
      <c r="C1063" s="103" t="s">
        <v>720</v>
      </c>
      <c r="D1063" s="39">
        <v>0.84584687756018917</v>
      </c>
    </row>
    <row r="1064" spans="1:4" x14ac:dyDescent="0.2">
      <c r="A1064" s="113" t="s">
        <v>694</v>
      </c>
      <c r="B1064" s="279" t="s">
        <v>581</v>
      </c>
      <c r="C1064" s="103" t="s">
        <v>696</v>
      </c>
      <c r="D1064" s="39">
        <v>0.83878142781460163</v>
      </c>
    </row>
    <row r="1065" spans="1:4" x14ac:dyDescent="0.2">
      <c r="A1065" s="113" t="s">
        <v>686</v>
      </c>
      <c r="B1065" s="279" t="s">
        <v>687</v>
      </c>
      <c r="C1065" s="103" t="s">
        <v>688</v>
      </c>
      <c r="D1065" s="39">
        <v>0.82871813923865878</v>
      </c>
    </row>
    <row r="1066" spans="1:4" x14ac:dyDescent="0.2">
      <c r="A1066" s="113" t="s">
        <v>659</v>
      </c>
      <c r="B1066" s="279" t="s">
        <v>660</v>
      </c>
      <c r="C1066" s="103" t="s">
        <v>661</v>
      </c>
      <c r="D1066" s="39">
        <v>0.81566040926771521</v>
      </c>
    </row>
    <row r="1067" spans="1:4" x14ac:dyDescent="0.2">
      <c r="A1067" s="113" t="s">
        <v>567</v>
      </c>
      <c r="B1067" s="279" t="s">
        <v>702</v>
      </c>
      <c r="C1067" s="103" t="s">
        <v>703</v>
      </c>
      <c r="D1067" s="39">
        <v>0.81174053419430581</v>
      </c>
    </row>
    <row r="1068" spans="1:4" x14ac:dyDescent="0.2">
      <c r="A1068" s="113" t="s">
        <v>712</v>
      </c>
      <c r="B1068" s="279" t="s">
        <v>713</v>
      </c>
      <c r="C1068" s="103" t="s">
        <v>714</v>
      </c>
      <c r="D1068" s="39">
        <v>0.79163738580463805</v>
      </c>
    </row>
    <row r="1069" spans="1:4" x14ac:dyDescent="0.2">
      <c r="A1069" s="113" t="s">
        <v>706</v>
      </c>
      <c r="B1069" s="279" t="s">
        <v>707</v>
      </c>
      <c r="C1069" s="103" t="s">
        <v>708</v>
      </c>
      <c r="D1069" s="39">
        <v>0.77429709984502992</v>
      </c>
    </row>
    <row r="1070" spans="1:4" x14ac:dyDescent="0.2">
      <c r="A1070" s="113" t="s">
        <v>561</v>
      </c>
      <c r="B1070" s="279" t="s">
        <v>723</v>
      </c>
      <c r="C1070" s="103" t="s">
        <v>724</v>
      </c>
      <c r="D1070" s="39">
        <v>0.75424236374525855</v>
      </c>
    </row>
    <row r="1071" spans="1:4" x14ac:dyDescent="0.2">
      <c r="A1071" s="113" t="s">
        <v>570</v>
      </c>
      <c r="B1071" s="279" t="s">
        <v>725</v>
      </c>
      <c r="C1071" s="103" t="s">
        <v>726</v>
      </c>
      <c r="D1071" s="39">
        <v>0.73092948505972144</v>
      </c>
    </row>
    <row r="1072" spans="1:4" x14ac:dyDescent="0.2">
      <c r="A1072" s="113" t="s">
        <v>680</v>
      </c>
      <c r="B1072" s="279" t="s">
        <v>681</v>
      </c>
      <c r="C1072" s="103" t="s">
        <v>682</v>
      </c>
      <c r="D1072" s="39">
        <v>0.68402475258584094</v>
      </c>
    </row>
    <row r="1074" spans="1:4" x14ac:dyDescent="0.2">
      <c r="A1074" s="52" t="s">
        <v>1134</v>
      </c>
      <c r="B1074" s="103"/>
      <c r="C1074" s="103"/>
      <c r="D1074" s="39"/>
    </row>
    <row r="1075" spans="1:4" x14ac:dyDescent="0.2">
      <c r="A1075" s="31" t="s">
        <v>1031</v>
      </c>
      <c r="B1075" s="103"/>
      <c r="C1075" s="103"/>
      <c r="D1075" s="39"/>
    </row>
    <row r="1076" spans="1:4" x14ac:dyDescent="0.2">
      <c r="A1076" s="113" t="s">
        <v>658</v>
      </c>
      <c r="B1076" s="271" t="s">
        <v>1029</v>
      </c>
      <c r="C1076" s="272"/>
      <c r="D1076" s="273" t="s">
        <v>1030</v>
      </c>
    </row>
    <row r="1077" spans="1:4" x14ac:dyDescent="0.2">
      <c r="A1077" s="113" t="s">
        <v>733</v>
      </c>
      <c r="B1077" s="279" t="s">
        <v>734</v>
      </c>
      <c r="C1077" s="103" t="s">
        <v>679</v>
      </c>
      <c r="D1077" s="39">
        <v>0.59126242251303751</v>
      </c>
    </row>
    <row r="1078" spans="1:4" x14ac:dyDescent="0.2">
      <c r="A1078" s="113" t="s">
        <v>735</v>
      </c>
      <c r="B1078" s="279" t="s">
        <v>736</v>
      </c>
      <c r="C1078" s="103" t="s">
        <v>685</v>
      </c>
      <c r="D1078" s="39">
        <v>0.54599192618223757</v>
      </c>
    </row>
    <row r="1079" spans="1:4" x14ac:dyDescent="0.2">
      <c r="A1079" s="113" t="s">
        <v>755</v>
      </c>
      <c r="B1079" s="279" t="s">
        <v>756</v>
      </c>
      <c r="C1079" s="103" t="s">
        <v>720</v>
      </c>
      <c r="D1079" s="39">
        <v>0.53563342318059304</v>
      </c>
    </row>
    <row r="1080" spans="1:4" x14ac:dyDescent="0.2">
      <c r="A1080" s="113" t="s">
        <v>737</v>
      </c>
      <c r="B1080" s="279" t="s">
        <v>738</v>
      </c>
      <c r="C1080" s="103" t="s">
        <v>714</v>
      </c>
      <c r="D1080" s="39">
        <v>0.52652101256421369</v>
      </c>
    </row>
    <row r="1081" spans="1:4" x14ac:dyDescent="0.2">
      <c r="A1081" s="113" t="s">
        <v>739</v>
      </c>
      <c r="B1081" s="279" t="s">
        <v>740</v>
      </c>
      <c r="C1081" s="103" t="s">
        <v>693</v>
      </c>
      <c r="D1081" s="39">
        <v>0.51727269287525068</v>
      </c>
    </row>
    <row r="1082" spans="1:4" x14ac:dyDescent="0.2">
      <c r="A1082" s="113" t="s">
        <v>743</v>
      </c>
      <c r="B1082" s="279" t="s">
        <v>744</v>
      </c>
      <c r="C1082" s="103" t="s">
        <v>688</v>
      </c>
      <c r="D1082" s="39">
        <v>0.50673361583560694</v>
      </c>
    </row>
    <row r="1083" spans="1:4" x14ac:dyDescent="0.2">
      <c r="A1083" s="113" t="s">
        <v>741</v>
      </c>
      <c r="B1083" s="279" t="s">
        <v>742</v>
      </c>
      <c r="C1083" s="103" t="s">
        <v>698</v>
      </c>
      <c r="D1083" s="39">
        <v>0.50512108739351014</v>
      </c>
    </row>
    <row r="1084" spans="1:4" x14ac:dyDescent="0.2">
      <c r="A1084" s="113" t="s">
        <v>745</v>
      </c>
      <c r="B1084" s="279" t="s">
        <v>746</v>
      </c>
      <c r="C1084" s="103" t="s">
        <v>671</v>
      </c>
      <c r="D1084" s="39">
        <v>0.50052292618484062</v>
      </c>
    </row>
    <row r="1085" spans="1:4" x14ac:dyDescent="0.2">
      <c r="A1085" s="113" t="s">
        <v>747</v>
      </c>
      <c r="B1085" s="279" t="s">
        <v>748</v>
      </c>
      <c r="C1085" s="103" t="s">
        <v>666</v>
      </c>
      <c r="D1085" s="39">
        <v>0.48891537544696068</v>
      </c>
    </row>
    <row r="1086" spans="1:4" x14ac:dyDescent="0.2">
      <c r="A1086" s="113" t="s">
        <v>753</v>
      </c>
      <c r="B1086" s="279" t="s">
        <v>754</v>
      </c>
      <c r="C1086" s="103" t="s">
        <v>663</v>
      </c>
      <c r="D1086" s="39">
        <v>0.47348504430360117</v>
      </c>
    </row>
    <row r="1087" spans="1:4" x14ac:dyDescent="0.2">
      <c r="A1087" s="113" t="s">
        <v>751</v>
      </c>
      <c r="B1087" s="279" t="s">
        <v>752</v>
      </c>
      <c r="C1087" s="103" t="s">
        <v>722</v>
      </c>
      <c r="D1087" s="39">
        <v>0.46780521262002744</v>
      </c>
    </row>
    <row r="1088" spans="1:4" x14ac:dyDescent="0.2">
      <c r="A1088" s="113" t="s">
        <v>749</v>
      </c>
      <c r="B1088" s="279" t="s">
        <v>750</v>
      </c>
      <c r="C1088" s="103" t="s">
        <v>665</v>
      </c>
      <c r="D1088" s="39">
        <v>0.46616923859589621</v>
      </c>
    </row>
    <row r="1089" spans="1:4" x14ac:dyDescent="0.2">
      <c r="A1089" s="113" t="s">
        <v>757</v>
      </c>
      <c r="B1089" s="279" t="s">
        <v>758</v>
      </c>
      <c r="C1089" s="103" t="s">
        <v>661</v>
      </c>
      <c r="D1089" s="39">
        <v>0.46253818532611607</v>
      </c>
    </row>
    <row r="1090" spans="1:4" x14ac:dyDescent="0.2">
      <c r="A1090" s="113" t="s">
        <v>759</v>
      </c>
      <c r="B1090" s="279" t="s">
        <v>760</v>
      </c>
      <c r="C1090" s="103" t="s">
        <v>703</v>
      </c>
      <c r="D1090" s="39">
        <v>0.45804382683057188</v>
      </c>
    </row>
    <row r="1091" spans="1:4" x14ac:dyDescent="0.2">
      <c r="A1091" s="113" t="s">
        <v>761</v>
      </c>
      <c r="B1091" s="279" t="s">
        <v>762</v>
      </c>
      <c r="C1091" s="103" t="s">
        <v>696</v>
      </c>
      <c r="D1091" s="39">
        <v>0.4533920917181663</v>
      </c>
    </row>
    <row r="1092" spans="1:4" x14ac:dyDescent="0.2">
      <c r="A1092" s="113" t="s">
        <v>763</v>
      </c>
      <c r="B1092" s="279" t="s">
        <v>764</v>
      </c>
      <c r="C1092" s="103" t="s">
        <v>708</v>
      </c>
      <c r="D1092" s="39">
        <v>0.44936264062758902</v>
      </c>
    </row>
    <row r="1093" spans="1:4" x14ac:dyDescent="0.2">
      <c r="A1093" s="113" t="s">
        <v>765</v>
      </c>
      <c r="B1093" s="279" t="s">
        <v>766</v>
      </c>
      <c r="C1093" s="103" t="s">
        <v>682</v>
      </c>
      <c r="D1093" s="39">
        <v>0.44791502132364558</v>
      </c>
    </row>
    <row r="1094" spans="1:4" x14ac:dyDescent="0.2">
      <c r="A1094" s="113" t="s">
        <v>769</v>
      </c>
      <c r="B1094" s="279" t="s">
        <v>770</v>
      </c>
      <c r="C1094" s="103" t="s">
        <v>711</v>
      </c>
      <c r="D1094" s="39">
        <v>0.43726746255136045</v>
      </c>
    </row>
    <row r="1095" spans="1:4" x14ac:dyDescent="0.2">
      <c r="A1095" s="113" t="s">
        <v>600</v>
      </c>
      <c r="B1095" s="279" t="s">
        <v>109</v>
      </c>
      <c r="C1095" s="103" t="s">
        <v>109</v>
      </c>
      <c r="D1095" s="39">
        <v>0.43566390540606709</v>
      </c>
    </row>
    <row r="1096" spans="1:4" x14ac:dyDescent="0.2">
      <c r="A1096" s="113" t="s">
        <v>767</v>
      </c>
      <c r="B1096" s="279" t="s">
        <v>768</v>
      </c>
      <c r="C1096" s="103" t="s">
        <v>717</v>
      </c>
      <c r="D1096" s="39">
        <v>0.43343741129718988</v>
      </c>
    </row>
    <row r="1097" spans="1:4" x14ac:dyDescent="0.2">
      <c r="A1097" s="113" t="s">
        <v>771</v>
      </c>
      <c r="B1097" s="279" t="s">
        <v>772</v>
      </c>
      <c r="C1097" s="103" t="s">
        <v>668</v>
      </c>
      <c r="D1097" s="39">
        <v>0.41998658618376927</v>
      </c>
    </row>
    <row r="1098" spans="1:4" x14ac:dyDescent="0.2">
      <c r="A1098" s="113" t="s">
        <v>773</v>
      </c>
      <c r="B1098" s="279" t="s">
        <v>774</v>
      </c>
      <c r="C1098" s="103" t="s">
        <v>700</v>
      </c>
      <c r="D1098" s="39">
        <v>0.41078096448716928</v>
      </c>
    </row>
    <row r="1099" spans="1:4" x14ac:dyDescent="0.2">
      <c r="A1099" s="113" t="s">
        <v>775</v>
      </c>
      <c r="B1099" s="279" t="s">
        <v>776</v>
      </c>
      <c r="C1099" s="103" t="s">
        <v>729</v>
      </c>
      <c r="D1099" s="39">
        <v>0.39954443706061349</v>
      </c>
    </row>
    <row r="1100" spans="1:4" x14ac:dyDescent="0.2">
      <c r="A1100" s="113" t="s">
        <v>779</v>
      </c>
      <c r="B1100" s="279" t="s">
        <v>780</v>
      </c>
      <c r="C1100" s="103" t="s">
        <v>690</v>
      </c>
      <c r="D1100" s="39">
        <v>0.37933962166471669</v>
      </c>
    </row>
    <row r="1101" spans="1:4" x14ac:dyDescent="0.2">
      <c r="A1101" s="113" t="s">
        <v>777</v>
      </c>
      <c r="B1101" s="279" t="s">
        <v>778</v>
      </c>
      <c r="C1101" s="103" t="s">
        <v>674</v>
      </c>
      <c r="D1101" s="39">
        <v>0.37929589270746017</v>
      </c>
    </row>
    <row r="1102" spans="1:4" x14ac:dyDescent="0.2">
      <c r="A1102" s="113" t="s">
        <v>781</v>
      </c>
      <c r="B1102" s="279" t="s">
        <v>781</v>
      </c>
      <c r="C1102" s="103" t="s">
        <v>676</v>
      </c>
      <c r="D1102" s="39">
        <v>0.36690647482014388</v>
      </c>
    </row>
    <row r="1103" spans="1:4" x14ac:dyDescent="0.2">
      <c r="A1103" s="113" t="s">
        <v>782</v>
      </c>
      <c r="B1103" s="279" t="s">
        <v>783</v>
      </c>
      <c r="C1103" s="103" t="s">
        <v>726</v>
      </c>
      <c r="D1103" s="39">
        <v>0.36635579799401724</v>
      </c>
    </row>
    <row r="1104" spans="1:4" x14ac:dyDescent="0.2">
      <c r="A1104" s="113" t="s">
        <v>784</v>
      </c>
      <c r="B1104" s="279" t="s">
        <v>785</v>
      </c>
      <c r="C1104" s="103" t="s">
        <v>724</v>
      </c>
      <c r="D1104" s="39">
        <v>0.35818815331010451</v>
      </c>
    </row>
    <row r="1106" spans="1:5" x14ac:dyDescent="0.2">
      <c r="A1106" s="52" t="s">
        <v>1133</v>
      </c>
      <c r="B1106" s="279"/>
      <c r="C1106" s="103"/>
      <c r="D1106" s="39"/>
    </row>
    <row r="1107" spans="1:5" x14ac:dyDescent="0.2">
      <c r="A1107" s="31" t="s">
        <v>1032</v>
      </c>
      <c r="B1107" s="279"/>
      <c r="C1107" s="103"/>
      <c r="D1107" s="39"/>
    </row>
    <row r="1108" spans="1:5" ht="22.5" x14ac:dyDescent="0.2">
      <c r="A1108" s="113" t="s">
        <v>658</v>
      </c>
      <c r="B1108" s="271" t="s">
        <v>1029</v>
      </c>
      <c r="C1108" s="219"/>
      <c r="D1108" s="280" t="s">
        <v>1033</v>
      </c>
      <c r="E1108" s="280" t="s">
        <v>1034</v>
      </c>
    </row>
    <row r="1109" spans="1:5" x14ac:dyDescent="0.2">
      <c r="A1109" s="113" t="s">
        <v>557</v>
      </c>
      <c r="B1109" s="279" t="s">
        <v>583</v>
      </c>
      <c r="C1109" s="103" t="s">
        <v>690</v>
      </c>
      <c r="D1109" s="281">
        <v>54.609253846761483</v>
      </c>
      <c r="E1109" s="85">
        <v>40.68147082621595</v>
      </c>
    </row>
    <row r="1110" spans="1:5" x14ac:dyDescent="0.2">
      <c r="A1110" s="113" t="s">
        <v>677</v>
      </c>
      <c r="B1110" s="279" t="s">
        <v>585</v>
      </c>
      <c r="C1110" s="103" t="s">
        <v>679</v>
      </c>
      <c r="D1110" s="281">
        <v>53.017450315075131</v>
      </c>
      <c r="E1110" s="85">
        <v>32.20338983050847</v>
      </c>
    </row>
    <row r="1111" spans="1:5" x14ac:dyDescent="0.2">
      <c r="A1111" s="113" t="s">
        <v>697</v>
      </c>
      <c r="B1111" s="279" t="s">
        <v>576</v>
      </c>
      <c r="C1111" s="103" t="s">
        <v>698</v>
      </c>
      <c r="D1111" s="281">
        <v>49.231064975009616</v>
      </c>
      <c r="E1111" s="85">
        <v>57.049608355091387</v>
      </c>
    </row>
    <row r="1112" spans="1:5" x14ac:dyDescent="0.2">
      <c r="A1112" s="113" t="s">
        <v>552</v>
      </c>
      <c r="B1112" s="279" t="s">
        <v>732</v>
      </c>
      <c r="C1112" s="103" t="s">
        <v>666</v>
      </c>
      <c r="D1112" s="281">
        <v>47.798401300636769</v>
      </c>
      <c r="E1112" s="85">
        <v>38.605230386052305</v>
      </c>
    </row>
    <row r="1113" spans="1:5" x14ac:dyDescent="0.2">
      <c r="A1113" s="113" t="s">
        <v>683</v>
      </c>
      <c r="B1113" s="279" t="s">
        <v>684</v>
      </c>
      <c r="C1113" s="103" t="s">
        <v>685</v>
      </c>
      <c r="D1113" s="281">
        <v>47.41754822650902</v>
      </c>
      <c r="E1113" s="85">
        <v>39.018404907975466</v>
      </c>
    </row>
    <row r="1114" spans="1:5" x14ac:dyDescent="0.2">
      <c r="A1114" s="113" t="s">
        <v>567</v>
      </c>
      <c r="B1114" s="279" t="s">
        <v>702</v>
      </c>
      <c r="C1114" s="103" t="s">
        <v>703</v>
      </c>
      <c r="D1114" s="281">
        <v>45.786327258702144</v>
      </c>
      <c r="E1114" s="85">
        <v>50.285833073485087</v>
      </c>
    </row>
    <row r="1115" spans="1:5" x14ac:dyDescent="0.2">
      <c r="A1115" s="113" t="s">
        <v>699</v>
      </c>
      <c r="B1115" s="279" t="s">
        <v>731</v>
      </c>
      <c r="C1115" s="103" t="s">
        <v>700</v>
      </c>
      <c r="D1115" s="281">
        <v>45.740384883170414</v>
      </c>
      <c r="E1115" s="85">
        <v>43.221884498480243</v>
      </c>
    </row>
    <row r="1116" spans="1:5" x14ac:dyDescent="0.2">
      <c r="A1116" s="113" t="s">
        <v>672</v>
      </c>
      <c r="B1116" s="279" t="s">
        <v>673</v>
      </c>
      <c r="C1116" s="103" t="s">
        <v>674</v>
      </c>
      <c r="D1116" s="281">
        <v>43.909633304283702</v>
      </c>
      <c r="E1116" s="85">
        <v>41.611111111111107</v>
      </c>
    </row>
    <row r="1117" spans="1:5" x14ac:dyDescent="0.2">
      <c r="A1117" s="113" t="s">
        <v>566</v>
      </c>
      <c r="B1117" s="279" t="s">
        <v>662</v>
      </c>
      <c r="C1117" s="103" t="s">
        <v>663</v>
      </c>
      <c r="D1117" s="281">
        <v>43.323381734292305</v>
      </c>
      <c r="E1117" s="85">
        <v>32.819572566320979</v>
      </c>
    </row>
    <row r="1118" spans="1:5" x14ac:dyDescent="0.2">
      <c r="A1118" s="113" t="s">
        <v>570</v>
      </c>
      <c r="B1118" s="279" t="s">
        <v>725</v>
      </c>
      <c r="C1118" s="103" t="s">
        <v>726</v>
      </c>
      <c r="D1118" s="281">
        <v>37.972095043341355</v>
      </c>
      <c r="E1118" s="85">
        <v>64.629829908563565</v>
      </c>
    </row>
    <row r="1119" spans="1:5" x14ac:dyDescent="0.2">
      <c r="A1119" s="113" t="s">
        <v>727</v>
      </c>
      <c r="B1119" s="279" t="s">
        <v>728</v>
      </c>
      <c r="C1119" s="103" t="s">
        <v>729</v>
      </c>
      <c r="D1119" s="281">
        <v>36.884036983402027</v>
      </c>
      <c r="E1119" s="85">
        <v>39.212048118254636</v>
      </c>
    </row>
    <row r="1120" spans="1:5" x14ac:dyDescent="0.2">
      <c r="A1120" s="113" t="s">
        <v>704</v>
      </c>
      <c r="B1120" s="279" t="s">
        <v>705</v>
      </c>
      <c r="C1120" s="103" t="s">
        <v>109</v>
      </c>
      <c r="D1120" s="281">
        <v>36.674533238609555</v>
      </c>
      <c r="E1120" s="85">
        <v>36.090362678873817</v>
      </c>
    </row>
    <row r="1121" spans="1:5" x14ac:dyDescent="0.2">
      <c r="A1121" s="113" t="s">
        <v>659</v>
      </c>
      <c r="B1121" s="279" t="s">
        <v>660</v>
      </c>
      <c r="C1121" s="103" t="s">
        <v>661</v>
      </c>
      <c r="D1121" s="281">
        <v>36.362222682977404</v>
      </c>
      <c r="E1121" s="85">
        <v>33.814984709480122</v>
      </c>
    </row>
    <row r="1122" spans="1:5" x14ac:dyDescent="0.2">
      <c r="A1122" s="113" t="s">
        <v>669</v>
      </c>
      <c r="B1122" s="279" t="s">
        <v>670</v>
      </c>
      <c r="C1122" s="103" t="s">
        <v>671</v>
      </c>
      <c r="D1122" s="281">
        <v>35.809781688949059</v>
      </c>
      <c r="E1122" s="85">
        <v>36.855036855036857</v>
      </c>
    </row>
    <row r="1123" spans="1:5" x14ac:dyDescent="0.2">
      <c r="A1123" s="113" t="s">
        <v>709</v>
      </c>
      <c r="B1123" s="279" t="s">
        <v>710</v>
      </c>
      <c r="C1123" s="103" t="s">
        <v>711</v>
      </c>
      <c r="D1123" s="281">
        <v>35.437812965218569</v>
      </c>
      <c r="E1123" s="85">
        <v>35.028901734104046</v>
      </c>
    </row>
    <row r="1124" spans="1:5" x14ac:dyDescent="0.2">
      <c r="A1124" s="113" t="s">
        <v>571</v>
      </c>
      <c r="B1124" s="279" t="s">
        <v>664</v>
      </c>
      <c r="C1124" s="103" t="s">
        <v>665</v>
      </c>
      <c r="D1124" s="281">
        <v>35.266769980075267</v>
      </c>
      <c r="E1124" s="85">
        <v>30.472103004291846</v>
      </c>
    </row>
    <row r="1125" spans="1:5" x14ac:dyDescent="0.2">
      <c r="A1125" s="113" t="s">
        <v>712</v>
      </c>
      <c r="B1125" s="279" t="s">
        <v>713</v>
      </c>
      <c r="C1125" s="103" t="s">
        <v>714</v>
      </c>
      <c r="D1125" s="281">
        <v>33.581890812250329</v>
      </c>
      <c r="E1125" s="85">
        <v>37.841483979763915</v>
      </c>
    </row>
    <row r="1126" spans="1:5" x14ac:dyDescent="0.2">
      <c r="A1126" s="113" t="s">
        <v>667</v>
      </c>
      <c r="B1126" s="279" t="s">
        <v>597</v>
      </c>
      <c r="C1126" s="103" t="s">
        <v>668</v>
      </c>
      <c r="D1126" s="281">
        <v>32.60370697263901</v>
      </c>
      <c r="E1126" s="85">
        <v>33.128024637043559</v>
      </c>
    </row>
    <row r="1127" spans="1:5" x14ac:dyDescent="0.2">
      <c r="A1127" s="113" t="s">
        <v>680</v>
      </c>
      <c r="B1127" s="279" t="s">
        <v>681</v>
      </c>
      <c r="C1127" s="103" t="s">
        <v>682</v>
      </c>
      <c r="D1127" s="281">
        <v>32.110780887684115</v>
      </c>
      <c r="E1127" s="85">
        <v>27.969457013574662</v>
      </c>
    </row>
    <row r="1128" spans="1:5" x14ac:dyDescent="0.2">
      <c r="A1128" s="113" t="s">
        <v>706</v>
      </c>
      <c r="B1128" s="279" t="s">
        <v>707</v>
      </c>
      <c r="C1128" s="103" t="s">
        <v>708</v>
      </c>
      <c r="D1128" s="281">
        <v>32.089954363006548</v>
      </c>
      <c r="E1128" s="85">
        <v>29.165880710755648</v>
      </c>
    </row>
    <row r="1129" spans="1:5" x14ac:dyDescent="0.2">
      <c r="A1129" s="113" t="s">
        <v>565</v>
      </c>
      <c r="B1129" s="279" t="s">
        <v>590</v>
      </c>
      <c r="C1129" s="103" t="s">
        <v>722</v>
      </c>
      <c r="D1129" s="281">
        <v>32.029106122632598</v>
      </c>
      <c r="E1129" s="85">
        <v>36.469394128669578</v>
      </c>
    </row>
    <row r="1130" spans="1:5" x14ac:dyDescent="0.2">
      <c r="A1130" s="113" t="s">
        <v>691</v>
      </c>
      <c r="B1130" s="279" t="s">
        <v>692</v>
      </c>
      <c r="C1130" s="103" t="s">
        <v>693</v>
      </c>
      <c r="D1130" s="281">
        <v>27.996295867577263</v>
      </c>
      <c r="E1130" s="85">
        <v>49.656316662716279</v>
      </c>
    </row>
    <row r="1131" spans="1:5" x14ac:dyDescent="0.2">
      <c r="A1131" s="113" t="s">
        <v>686</v>
      </c>
      <c r="B1131" s="279" t="s">
        <v>687</v>
      </c>
      <c r="C1131" s="103" t="s">
        <v>688</v>
      </c>
      <c r="D1131" s="281">
        <v>23.093919113644368</v>
      </c>
      <c r="E1131" s="85">
        <v>28.507243008753587</v>
      </c>
    </row>
    <row r="1132" spans="1:5" x14ac:dyDescent="0.2">
      <c r="A1132" s="113" t="s">
        <v>694</v>
      </c>
      <c r="B1132" s="279" t="s">
        <v>581</v>
      </c>
      <c r="C1132" s="103" t="s">
        <v>696</v>
      </c>
      <c r="D1132" s="281">
        <v>22.125472498650005</v>
      </c>
      <c r="E1132" s="85">
        <v>32.098331870061457</v>
      </c>
    </row>
    <row r="1133" spans="1:5" x14ac:dyDescent="0.2">
      <c r="A1133" s="113" t="s">
        <v>556</v>
      </c>
      <c r="B1133" s="279" t="s">
        <v>582</v>
      </c>
      <c r="C1133" s="103" t="s">
        <v>720</v>
      </c>
      <c r="D1133" s="281">
        <v>17.12491407861026</v>
      </c>
      <c r="E1133" s="85">
        <v>16.595234013372192</v>
      </c>
    </row>
    <row r="1134" spans="1:5" x14ac:dyDescent="0.2">
      <c r="A1134" s="113" t="s">
        <v>561</v>
      </c>
      <c r="B1134" s="279" t="s">
        <v>723</v>
      </c>
      <c r="C1134" s="103" t="s">
        <v>724</v>
      </c>
      <c r="D1134" s="281">
        <v>13.816834303864479</v>
      </c>
      <c r="E1134" s="85">
        <v>14.865962632006498</v>
      </c>
    </row>
    <row r="1135" spans="1:5" x14ac:dyDescent="0.2">
      <c r="A1135" s="113" t="s">
        <v>715</v>
      </c>
      <c r="B1135" s="279" t="s">
        <v>716</v>
      </c>
      <c r="C1135" s="103" t="s">
        <v>717</v>
      </c>
      <c r="D1135" s="281">
        <v>12.790950619969546</v>
      </c>
      <c r="E1135" s="85">
        <v>15.769230769230768</v>
      </c>
    </row>
    <row r="1136" spans="1:5" x14ac:dyDescent="0.2">
      <c r="A1136" s="113" t="s">
        <v>675</v>
      </c>
      <c r="B1136" s="279" t="s">
        <v>675</v>
      </c>
      <c r="C1136" s="103" t="s">
        <v>676</v>
      </c>
      <c r="D1136" s="281">
        <v>11.965349214943151</v>
      </c>
      <c r="E1136" s="85">
        <v>17.22972972972973</v>
      </c>
    </row>
    <row r="1138" spans="1:5" x14ac:dyDescent="0.2">
      <c r="A1138" s="52" t="s">
        <v>1132</v>
      </c>
      <c r="B1138" s="279"/>
      <c r="C1138" s="103"/>
      <c r="D1138" s="39"/>
    </row>
    <row r="1139" spans="1:5" x14ac:dyDescent="0.2">
      <c r="A1139" s="31" t="s">
        <v>1035</v>
      </c>
      <c r="B1139" s="279"/>
      <c r="C1139" s="103"/>
      <c r="D1139" s="39"/>
    </row>
    <row r="1140" spans="1:5" ht="22.5" x14ac:dyDescent="0.2">
      <c r="A1140" s="113" t="s">
        <v>658</v>
      </c>
      <c r="B1140" s="271" t="s">
        <v>1029</v>
      </c>
      <c r="C1140" s="272"/>
      <c r="D1140" s="280" t="s">
        <v>1033</v>
      </c>
      <c r="E1140" s="280" t="s">
        <v>1034</v>
      </c>
    </row>
    <row r="1141" spans="1:5" x14ac:dyDescent="0.2">
      <c r="A1141" s="113" t="s">
        <v>677</v>
      </c>
      <c r="B1141" s="279" t="s">
        <v>585</v>
      </c>
      <c r="C1141" s="103" t="s">
        <v>679</v>
      </c>
      <c r="D1141" s="281">
        <v>59.978463747307963</v>
      </c>
      <c r="E1141" s="85">
        <v>55.439739413680776</v>
      </c>
    </row>
    <row r="1142" spans="1:5" x14ac:dyDescent="0.2">
      <c r="A1142" s="113" t="s">
        <v>683</v>
      </c>
      <c r="B1142" s="279" t="s">
        <v>684</v>
      </c>
      <c r="C1142" s="103" t="s">
        <v>685</v>
      </c>
      <c r="D1142" s="281">
        <v>59.311198185192829</v>
      </c>
      <c r="E1142" s="85">
        <v>47.421808960270504</v>
      </c>
    </row>
    <row r="1143" spans="1:5" x14ac:dyDescent="0.2">
      <c r="A1143" s="113" t="s">
        <v>557</v>
      </c>
      <c r="B1143" s="279" t="s">
        <v>583</v>
      </c>
      <c r="C1143" s="103" t="s">
        <v>690</v>
      </c>
      <c r="D1143" s="281">
        <v>55.512447118348604</v>
      </c>
      <c r="E1143" s="85">
        <v>53.7492674486749</v>
      </c>
    </row>
    <row r="1144" spans="1:5" x14ac:dyDescent="0.2">
      <c r="A1144" s="113" t="s">
        <v>570</v>
      </c>
      <c r="B1144" s="279" t="s">
        <v>725</v>
      </c>
      <c r="C1144" s="103" t="s">
        <v>726</v>
      </c>
      <c r="D1144" s="281">
        <v>55.159368202024027</v>
      </c>
      <c r="E1144" s="85">
        <v>67.416479718668526</v>
      </c>
    </row>
    <row r="1145" spans="1:5" x14ac:dyDescent="0.2">
      <c r="A1145" s="113" t="s">
        <v>552</v>
      </c>
      <c r="B1145" s="279" t="s">
        <v>732</v>
      </c>
      <c r="C1145" s="103" t="s">
        <v>666</v>
      </c>
      <c r="D1145" s="281">
        <v>54.094461433910979</v>
      </c>
      <c r="E1145" s="85">
        <v>47.309236947791163</v>
      </c>
    </row>
    <row r="1146" spans="1:5" x14ac:dyDescent="0.2">
      <c r="A1146" s="113" t="s">
        <v>672</v>
      </c>
      <c r="B1146" s="279" t="s">
        <v>673</v>
      </c>
      <c r="C1146" s="103" t="s">
        <v>674</v>
      </c>
      <c r="D1146" s="281">
        <v>51.348021795782998</v>
      </c>
      <c r="E1146" s="85">
        <v>55.221323831711665</v>
      </c>
    </row>
    <row r="1147" spans="1:5" x14ac:dyDescent="0.2">
      <c r="A1147" s="113" t="s">
        <v>697</v>
      </c>
      <c r="B1147" s="279" t="s">
        <v>576</v>
      </c>
      <c r="C1147" s="103" t="s">
        <v>698</v>
      </c>
      <c r="D1147" s="281">
        <v>49.108713498299515</v>
      </c>
      <c r="E1147" s="85">
        <v>53.516462107929087</v>
      </c>
    </row>
    <row r="1148" spans="1:5" x14ac:dyDescent="0.2">
      <c r="A1148" s="113" t="s">
        <v>567</v>
      </c>
      <c r="B1148" s="279" t="s">
        <v>702</v>
      </c>
      <c r="C1148" s="103" t="s">
        <v>703</v>
      </c>
      <c r="D1148" s="281">
        <v>47.94889502762431</v>
      </c>
      <c r="E1148" s="85">
        <v>44.142084000304898</v>
      </c>
    </row>
    <row r="1149" spans="1:5" x14ac:dyDescent="0.2">
      <c r="A1149" s="113" t="s">
        <v>667</v>
      </c>
      <c r="B1149" s="279" t="s">
        <v>597</v>
      </c>
      <c r="C1149" s="103" t="s">
        <v>668</v>
      </c>
      <c r="D1149" s="281">
        <v>47.631516305641512</v>
      </c>
      <c r="E1149" s="85">
        <v>49.97608799617408</v>
      </c>
    </row>
    <row r="1150" spans="1:5" x14ac:dyDescent="0.2">
      <c r="A1150" s="113" t="s">
        <v>712</v>
      </c>
      <c r="B1150" s="279" t="s">
        <v>713</v>
      </c>
      <c r="C1150" s="103" t="s">
        <v>714</v>
      </c>
      <c r="D1150" s="281">
        <v>47.528483786152499</v>
      </c>
      <c r="E1150" s="85">
        <v>54.915072890196605</v>
      </c>
    </row>
    <row r="1151" spans="1:5" x14ac:dyDescent="0.2">
      <c r="A1151" s="113" t="s">
        <v>571</v>
      </c>
      <c r="B1151" s="279" t="s">
        <v>664</v>
      </c>
      <c r="C1151" s="103" t="s">
        <v>665</v>
      </c>
      <c r="D1151" s="281">
        <v>45.793175306069287</v>
      </c>
      <c r="E1151" s="85">
        <v>46.160355405119525</v>
      </c>
    </row>
    <row r="1152" spans="1:5" x14ac:dyDescent="0.2">
      <c r="A1152" s="113" t="s">
        <v>709</v>
      </c>
      <c r="B1152" s="279" t="s">
        <v>710</v>
      </c>
      <c r="C1152" s="103" t="s">
        <v>711</v>
      </c>
      <c r="D1152" s="281">
        <v>45.173422482239864</v>
      </c>
      <c r="E1152" s="85">
        <v>50.472618154538637</v>
      </c>
    </row>
    <row r="1153" spans="1:5" x14ac:dyDescent="0.2">
      <c r="A1153" s="113" t="s">
        <v>659</v>
      </c>
      <c r="B1153" s="279" t="s">
        <v>660</v>
      </c>
      <c r="C1153" s="103" t="s">
        <v>661</v>
      </c>
      <c r="D1153" s="281">
        <v>42.893021009418014</v>
      </c>
      <c r="E1153" s="85">
        <v>46.546836017237467</v>
      </c>
    </row>
    <row r="1154" spans="1:5" x14ac:dyDescent="0.2">
      <c r="A1154" s="113" t="s">
        <v>727</v>
      </c>
      <c r="B1154" s="279" t="s">
        <v>728</v>
      </c>
      <c r="C1154" s="103" t="s">
        <v>729</v>
      </c>
      <c r="D1154" s="281">
        <v>42.740596927843555</v>
      </c>
      <c r="E1154" s="85">
        <v>45.49738566417367</v>
      </c>
    </row>
    <row r="1155" spans="1:5" x14ac:dyDescent="0.2">
      <c r="A1155" s="113" t="s">
        <v>699</v>
      </c>
      <c r="B1155" s="279" t="s">
        <v>731</v>
      </c>
      <c r="C1155" s="103" t="s">
        <v>700</v>
      </c>
      <c r="D1155" s="281">
        <v>41.854395052804882</v>
      </c>
      <c r="E1155" s="85">
        <v>49.316221333894383</v>
      </c>
    </row>
    <row r="1156" spans="1:5" x14ac:dyDescent="0.2">
      <c r="A1156" s="113" t="s">
        <v>704</v>
      </c>
      <c r="B1156" s="279" t="s">
        <v>705</v>
      </c>
      <c r="C1156" s="103" t="s">
        <v>109</v>
      </c>
      <c r="D1156" s="281">
        <v>41.785345823704198</v>
      </c>
      <c r="E1156" s="85">
        <v>45.194668825996217</v>
      </c>
    </row>
    <row r="1157" spans="1:5" x14ac:dyDescent="0.2">
      <c r="A1157" s="113" t="s">
        <v>565</v>
      </c>
      <c r="B1157" s="279" t="s">
        <v>590</v>
      </c>
      <c r="C1157" s="103" t="s">
        <v>722</v>
      </c>
      <c r="D1157" s="281">
        <v>38.361827789866339</v>
      </c>
      <c r="E1157" s="85">
        <v>49.943726471843831</v>
      </c>
    </row>
    <row r="1158" spans="1:5" x14ac:dyDescent="0.2">
      <c r="A1158" s="113" t="s">
        <v>706</v>
      </c>
      <c r="B1158" s="279" t="s">
        <v>707</v>
      </c>
      <c r="C1158" s="103" t="s">
        <v>708</v>
      </c>
      <c r="D1158" s="281">
        <v>37.076644935079166</v>
      </c>
      <c r="E1158" s="85">
        <v>40.76126132492827</v>
      </c>
    </row>
    <row r="1159" spans="1:5" x14ac:dyDescent="0.2">
      <c r="A1159" s="113" t="s">
        <v>680</v>
      </c>
      <c r="B1159" s="279" t="s">
        <v>681</v>
      </c>
      <c r="C1159" s="103" t="s">
        <v>682</v>
      </c>
      <c r="D1159" s="281">
        <v>36.377186789048402</v>
      </c>
      <c r="E1159" s="85">
        <v>44.201920787364074</v>
      </c>
    </row>
    <row r="1160" spans="1:5" x14ac:dyDescent="0.2">
      <c r="A1160" s="113" t="s">
        <v>566</v>
      </c>
      <c r="B1160" s="279" t="s">
        <v>662</v>
      </c>
      <c r="C1160" s="103" t="s">
        <v>663</v>
      </c>
      <c r="D1160" s="281">
        <v>35.132903340995824</v>
      </c>
      <c r="E1160" s="85">
        <v>39.906484189849905</v>
      </c>
    </row>
    <row r="1161" spans="1:5" x14ac:dyDescent="0.2">
      <c r="A1161" s="113" t="s">
        <v>694</v>
      </c>
      <c r="B1161" s="279" t="s">
        <v>581</v>
      </c>
      <c r="C1161" s="103" t="s">
        <v>696</v>
      </c>
      <c r="D1161" s="281">
        <v>33.076548561377059</v>
      </c>
      <c r="E1161" s="85">
        <v>36.8975850520007</v>
      </c>
    </row>
    <row r="1162" spans="1:5" x14ac:dyDescent="0.2">
      <c r="A1162" s="113" t="s">
        <v>691</v>
      </c>
      <c r="B1162" s="279" t="s">
        <v>692</v>
      </c>
      <c r="C1162" s="103" t="s">
        <v>693</v>
      </c>
      <c r="D1162" s="281">
        <v>32.913764720780044</v>
      </c>
      <c r="E1162" s="85">
        <v>44.178834474738338</v>
      </c>
    </row>
    <row r="1163" spans="1:5" x14ac:dyDescent="0.2">
      <c r="A1163" s="113" t="s">
        <v>669</v>
      </c>
      <c r="B1163" s="279" t="s">
        <v>670</v>
      </c>
      <c r="C1163" s="103" t="s">
        <v>671</v>
      </c>
      <c r="D1163" s="281">
        <v>32.424563260984648</v>
      </c>
      <c r="E1163" s="85">
        <v>36.6316020162174</v>
      </c>
    </row>
    <row r="1164" spans="1:5" x14ac:dyDescent="0.2">
      <c r="A1164" s="113" t="s">
        <v>686</v>
      </c>
      <c r="B1164" s="279" t="s">
        <v>687</v>
      </c>
      <c r="C1164" s="103" t="s">
        <v>688</v>
      </c>
      <c r="D1164" s="281">
        <v>30.168731517810549</v>
      </c>
      <c r="E1164" s="85">
        <v>36.981737025744195</v>
      </c>
    </row>
    <row r="1165" spans="1:5" x14ac:dyDescent="0.2">
      <c r="A1165" s="113" t="s">
        <v>715</v>
      </c>
      <c r="B1165" s="279" t="s">
        <v>716</v>
      </c>
      <c r="C1165" s="103" t="s">
        <v>717</v>
      </c>
      <c r="D1165" s="281">
        <v>26.03626943005181</v>
      </c>
      <c r="E1165" s="85">
        <v>49.36886395511921</v>
      </c>
    </row>
    <row r="1166" spans="1:5" x14ac:dyDescent="0.2">
      <c r="A1166" s="113" t="s">
        <v>556</v>
      </c>
      <c r="B1166" s="279" t="s">
        <v>582</v>
      </c>
      <c r="C1166" s="103" t="s">
        <v>720</v>
      </c>
      <c r="D1166" s="281">
        <v>25.888578274760381</v>
      </c>
      <c r="E1166" s="85">
        <v>26.001545083324135</v>
      </c>
    </row>
    <row r="1167" spans="1:5" x14ac:dyDescent="0.2">
      <c r="A1167" s="113" t="s">
        <v>561</v>
      </c>
      <c r="B1167" s="279" t="s">
        <v>723</v>
      </c>
      <c r="C1167" s="103" t="s">
        <v>724</v>
      </c>
      <c r="D1167" s="281">
        <v>22.555746140651799</v>
      </c>
      <c r="E1167" s="85">
        <v>28.312361213915615</v>
      </c>
    </row>
    <row r="1168" spans="1:5" x14ac:dyDescent="0.2">
      <c r="A1168" s="113" t="s">
        <v>675</v>
      </c>
      <c r="B1168" s="279" t="s">
        <v>675</v>
      </c>
      <c r="C1168" s="103" t="s">
        <v>676</v>
      </c>
      <c r="D1168" s="281">
        <v>13.951935914552738</v>
      </c>
      <c r="E1168" s="85">
        <v>27.399813606710161</v>
      </c>
    </row>
  </sheetData>
  <sortState ref="F1014:I1040">
    <sortCondition descending="1" ref="I1014:I1040"/>
  </sortState>
  <mergeCells count="26">
    <mergeCell ref="H86:J86"/>
    <mergeCell ref="B137:C137"/>
    <mergeCell ref="D137:E137"/>
    <mergeCell ref="H831:J831"/>
    <mergeCell ref="H64:J64"/>
    <mergeCell ref="H110:J110"/>
    <mergeCell ref="H137:J137"/>
    <mergeCell ref="H156:J156"/>
    <mergeCell ref="B64:C64"/>
    <mergeCell ref="D64:E64"/>
    <mergeCell ref="B86:C86"/>
    <mergeCell ref="D86:E86"/>
    <mergeCell ref="D110:E110"/>
    <mergeCell ref="B110:C110"/>
    <mergeCell ref="H351:N351"/>
    <mergeCell ref="B831:C831"/>
    <mergeCell ref="A467:A468"/>
    <mergeCell ref="A469:A470"/>
    <mergeCell ref="A471:A472"/>
    <mergeCell ref="B156:C156"/>
    <mergeCell ref="D156:E156"/>
    <mergeCell ref="D831:E831"/>
    <mergeCell ref="M495:N495"/>
    <mergeCell ref="M522:N522"/>
    <mergeCell ref="M553:N553"/>
    <mergeCell ref="M573:N57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4"/>
  <sheetViews>
    <sheetView zoomScaleNormal="100" workbookViewId="0">
      <selection activeCell="B29" sqref="B29:G29"/>
    </sheetView>
  </sheetViews>
  <sheetFormatPr defaultColWidth="9.140625" defaultRowHeight="12.75" x14ac:dyDescent="0.2"/>
  <cols>
    <col min="1" max="1" width="11.140625" style="2" customWidth="1"/>
    <col min="2" max="7" width="10.42578125" style="2" customWidth="1"/>
    <col min="8" max="8" width="12.85546875" style="2" customWidth="1"/>
    <col min="9" max="16384" width="9.140625" style="2"/>
  </cols>
  <sheetData>
    <row r="1" spans="1:49" ht="15" customHeight="1" x14ac:dyDescent="0.2">
      <c r="A1" s="1" t="s">
        <v>6</v>
      </c>
      <c r="H1" s="3" t="s">
        <v>0</v>
      </c>
      <c r="J1" s="567" t="s">
        <v>910</v>
      </c>
    </row>
    <row r="2" spans="1:49" ht="9" customHeight="1" x14ac:dyDescent="0.2">
      <c r="H2" s="3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</row>
    <row r="3" spans="1:49" ht="15" customHeight="1" x14ac:dyDescent="0.2">
      <c r="A3" s="1" t="s">
        <v>489</v>
      </c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</row>
    <row r="4" spans="1:49" ht="15" customHeight="1" x14ac:dyDescent="0.2">
      <c r="A4" s="238" t="s">
        <v>809</v>
      </c>
      <c r="B4" s="12"/>
      <c r="J4" s="89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</row>
    <row r="5" spans="1:49" ht="15" customHeight="1" x14ac:dyDescent="0.2">
      <c r="A5" s="5" t="s">
        <v>975</v>
      </c>
      <c r="H5" s="6" t="s">
        <v>976</v>
      </c>
      <c r="J5" s="89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</row>
    <row r="6" spans="1:49" ht="12" customHeight="1" thickBot="1" x14ac:dyDescent="0.25">
      <c r="A6" s="5" t="s">
        <v>798</v>
      </c>
      <c r="H6" s="6" t="s">
        <v>799</v>
      </c>
      <c r="J6" s="495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</row>
    <row r="7" spans="1:49" ht="15" customHeight="1" x14ac:dyDescent="0.2">
      <c r="A7" s="593" t="s">
        <v>462</v>
      </c>
      <c r="B7" s="590" t="s">
        <v>7</v>
      </c>
      <c r="C7" s="579"/>
      <c r="D7" s="579"/>
      <c r="E7" s="579"/>
      <c r="F7" s="579"/>
      <c r="G7" s="580"/>
      <c r="H7" s="581" t="s">
        <v>463</v>
      </c>
      <c r="J7" s="89"/>
      <c r="K7" s="492"/>
      <c r="L7" s="492"/>
      <c r="M7" s="492"/>
      <c r="N7" s="492"/>
      <c r="O7" s="491"/>
      <c r="P7" s="491"/>
      <c r="Q7" s="491"/>
      <c r="R7" s="491"/>
      <c r="S7" s="491"/>
      <c r="T7" s="491"/>
      <c r="U7" s="491"/>
      <c r="V7" s="491"/>
      <c r="W7" s="491"/>
      <c r="X7" s="491"/>
      <c r="Y7" s="491"/>
      <c r="Z7" s="491"/>
      <c r="AA7" s="491"/>
      <c r="AB7" s="491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</row>
    <row r="8" spans="1:49" ht="15" customHeight="1" thickBot="1" x14ac:dyDescent="0.25">
      <c r="A8" s="577"/>
      <c r="B8" s="17" t="s">
        <v>10</v>
      </c>
      <c r="C8" s="17" t="s">
        <v>9</v>
      </c>
      <c r="D8" s="17" t="s">
        <v>11</v>
      </c>
      <c r="E8" s="17" t="s">
        <v>50</v>
      </c>
      <c r="F8" s="295" t="s">
        <v>12</v>
      </c>
      <c r="G8" s="303" t="s">
        <v>993</v>
      </c>
      <c r="H8" s="582"/>
      <c r="J8" s="333"/>
      <c r="K8" s="492"/>
      <c r="L8" s="492"/>
      <c r="M8" s="492"/>
      <c r="N8" s="492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</row>
    <row r="9" spans="1:49" ht="14.25" customHeight="1" x14ac:dyDescent="0.2">
      <c r="B9" s="585" t="s">
        <v>486</v>
      </c>
      <c r="C9" s="586"/>
      <c r="D9" s="586"/>
      <c r="E9" s="586"/>
      <c r="F9" s="586"/>
      <c r="G9" s="587"/>
      <c r="H9" s="51"/>
      <c r="J9" s="492"/>
      <c r="K9" s="333"/>
      <c r="L9" s="333"/>
      <c r="M9" s="333"/>
      <c r="N9" s="492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</row>
    <row r="10" spans="1:49" ht="12.75" customHeight="1" x14ac:dyDescent="0.2">
      <c r="A10" s="15" t="s">
        <v>8</v>
      </c>
      <c r="B10" s="241" t="s">
        <v>24</v>
      </c>
      <c r="C10" s="43">
        <v>70723</v>
      </c>
      <c r="D10" s="43">
        <v>78717</v>
      </c>
      <c r="E10" s="43">
        <v>110940</v>
      </c>
      <c r="F10" s="43">
        <v>114108</v>
      </c>
      <c r="G10" s="43">
        <v>111855</v>
      </c>
      <c r="H10" s="67" t="s">
        <v>183</v>
      </c>
      <c r="J10" s="492"/>
      <c r="K10" s="492"/>
      <c r="L10" s="492"/>
      <c r="M10" s="492"/>
      <c r="N10" s="492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</row>
    <row r="11" spans="1:49" ht="12" customHeight="1" x14ac:dyDescent="0.2">
      <c r="A11" s="8" t="s">
        <v>1</v>
      </c>
      <c r="B11" s="242" t="s">
        <v>24</v>
      </c>
      <c r="C11" s="27">
        <v>23553</v>
      </c>
      <c r="D11" s="27">
        <v>25307</v>
      </c>
      <c r="E11" s="27">
        <v>36134</v>
      </c>
      <c r="F11" s="27">
        <v>37532</v>
      </c>
      <c r="G11" s="27">
        <v>37112</v>
      </c>
      <c r="H11" s="9" t="s">
        <v>464</v>
      </c>
      <c r="J11" s="492"/>
      <c r="K11" s="333"/>
      <c r="L11" s="333"/>
      <c r="M11" s="333"/>
      <c r="N11" s="492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</row>
    <row r="12" spans="1:49" ht="12" customHeight="1" x14ac:dyDescent="0.2">
      <c r="A12" s="8" t="s">
        <v>2</v>
      </c>
      <c r="B12" s="242" t="s">
        <v>24</v>
      </c>
      <c r="C12" s="27">
        <v>47170</v>
      </c>
      <c r="D12" s="27">
        <v>53410</v>
      </c>
      <c r="E12" s="27">
        <v>74806</v>
      </c>
      <c r="F12" s="27">
        <v>76576</v>
      </c>
      <c r="G12" s="27">
        <v>74743</v>
      </c>
      <c r="H12" s="86" t="s">
        <v>465</v>
      </c>
      <c r="J12" s="492"/>
      <c r="K12" s="492"/>
      <c r="L12" s="492"/>
      <c r="M12" s="492"/>
      <c r="N12" s="492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</row>
    <row r="13" spans="1:49" ht="12" customHeight="1" x14ac:dyDescent="0.2">
      <c r="A13" s="8" t="s">
        <v>133</v>
      </c>
      <c r="B13" s="237" t="s">
        <v>24</v>
      </c>
      <c r="C13" s="46">
        <f>C11/C10</f>
        <v>0.33303168700422775</v>
      </c>
      <c r="D13" s="46">
        <f t="shared" ref="D13:G13" si="0">D11/D10</f>
        <v>0.32149345122400497</v>
      </c>
      <c r="E13" s="46">
        <f t="shared" si="0"/>
        <v>0.32570758968811969</v>
      </c>
      <c r="F13" s="46">
        <f t="shared" si="0"/>
        <v>0.32891646510323552</v>
      </c>
      <c r="G13" s="46">
        <f t="shared" si="0"/>
        <v>0.33178668812301643</v>
      </c>
      <c r="H13" s="9" t="s">
        <v>466</v>
      </c>
      <c r="J13" s="333"/>
      <c r="K13" s="333"/>
      <c r="L13" s="333"/>
      <c r="M13" s="333"/>
      <c r="N13" s="492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</row>
    <row r="14" spans="1:49" ht="15" customHeight="1" x14ac:dyDescent="0.2">
      <c r="B14" s="585" t="s">
        <v>487</v>
      </c>
      <c r="C14" s="586"/>
      <c r="D14" s="586"/>
      <c r="E14" s="586"/>
      <c r="F14" s="586"/>
      <c r="G14" s="587"/>
      <c r="H14" s="144"/>
      <c r="J14" s="492"/>
      <c r="K14" s="492"/>
      <c r="L14" s="492"/>
      <c r="M14" s="492"/>
      <c r="N14" s="492"/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492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</row>
    <row r="15" spans="1:49" ht="12.75" customHeight="1" x14ac:dyDescent="0.2">
      <c r="A15" s="15" t="s">
        <v>8</v>
      </c>
      <c r="B15" s="43">
        <v>12279</v>
      </c>
      <c r="C15" s="43">
        <v>14109</v>
      </c>
      <c r="D15" s="43">
        <v>18281</v>
      </c>
      <c r="E15" s="43">
        <v>26527</v>
      </c>
      <c r="F15" s="43">
        <v>28380</v>
      </c>
      <c r="G15" s="43">
        <v>30543</v>
      </c>
      <c r="H15" s="67" t="s">
        <v>183</v>
      </c>
      <c r="J15" s="484"/>
      <c r="K15" s="492"/>
      <c r="L15" s="492"/>
      <c r="M15" s="492"/>
      <c r="N15" s="492"/>
      <c r="O15" s="492"/>
      <c r="P15" s="492"/>
      <c r="Q15" s="492"/>
      <c r="R15" s="492"/>
      <c r="S15" s="492"/>
      <c r="T15" s="492"/>
      <c r="U15" s="492"/>
      <c r="V15" s="492"/>
      <c r="W15" s="492"/>
      <c r="X15" s="492"/>
      <c r="Y15" s="492"/>
      <c r="Z15" s="492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</row>
    <row r="16" spans="1:49" ht="12" customHeight="1" x14ac:dyDescent="0.2">
      <c r="A16" s="8" t="s">
        <v>1</v>
      </c>
      <c r="B16" s="27">
        <v>5839</v>
      </c>
      <c r="C16" s="27">
        <v>6822</v>
      </c>
      <c r="D16" s="27">
        <v>8882</v>
      </c>
      <c r="E16" s="27">
        <v>12831</v>
      </c>
      <c r="F16" s="27">
        <v>13732</v>
      </c>
      <c r="G16" s="27">
        <v>14773</v>
      </c>
      <c r="H16" s="9" t="s">
        <v>464</v>
      </c>
      <c r="J16" s="492"/>
      <c r="K16" s="492"/>
      <c r="L16" s="492"/>
      <c r="M16" s="492"/>
      <c r="N16" s="492"/>
      <c r="O16" s="492"/>
      <c r="P16" s="492"/>
      <c r="Q16" s="492"/>
      <c r="R16" s="492"/>
      <c r="S16" s="492"/>
      <c r="T16" s="492"/>
      <c r="U16" s="492"/>
      <c r="V16" s="492"/>
      <c r="W16" s="492"/>
      <c r="X16" s="492"/>
      <c r="Y16" s="492"/>
      <c r="Z16" s="492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</row>
    <row r="17" spans="1:49" ht="12" customHeight="1" x14ac:dyDescent="0.2">
      <c r="A17" s="8" t="s">
        <v>2</v>
      </c>
      <c r="B17" s="27">
        <v>6440</v>
      </c>
      <c r="C17" s="27">
        <v>7287</v>
      </c>
      <c r="D17" s="27">
        <v>9399</v>
      </c>
      <c r="E17" s="27">
        <v>13696</v>
      </c>
      <c r="F17" s="27">
        <v>14648</v>
      </c>
      <c r="G17" s="27">
        <v>15770</v>
      </c>
      <c r="H17" s="86" t="s">
        <v>465</v>
      </c>
      <c r="J17" s="484"/>
      <c r="K17" s="492"/>
      <c r="L17" s="492"/>
      <c r="M17" s="492"/>
      <c r="N17" s="492"/>
      <c r="O17" s="492"/>
      <c r="P17" s="492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</row>
    <row r="18" spans="1:49" ht="12" customHeight="1" x14ac:dyDescent="0.2">
      <c r="A18" s="8" t="s">
        <v>133</v>
      </c>
      <c r="B18" s="46">
        <f>B16/B15</f>
        <v>0.47552732307191137</v>
      </c>
      <c r="C18" s="46">
        <f t="shared" ref="C18:F18" si="1">C16/C15</f>
        <v>0.48352115670848395</v>
      </c>
      <c r="D18" s="46">
        <f t="shared" si="1"/>
        <v>0.48585963568732565</v>
      </c>
      <c r="E18" s="46">
        <f t="shared" si="1"/>
        <v>0.48369585705130624</v>
      </c>
      <c r="F18" s="46">
        <f t="shared" si="1"/>
        <v>0.48386187455954899</v>
      </c>
      <c r="G18" s="46">
        <f t="shared" ref="G18" si="2">G16/G15</f>
        <v>0.48367874799463051</v>
      </c>
      <c r="H18" s="9" t="s">
        <v>466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</row>
    <row r="19" spans="1:49" ht="13.5" customHeight="1" x14ac:dyDescent="0.2">
      <c r="B19" s="585" t="s">
        <v>794</v>
      </c>
      <c r="C19" s="586"/>
      <c r="D19" s="586"/>
      <c r="E19" s="586"/>
      <c r="F19" s="586"/>
      <c r="G19" s="587"/>
      <c r="H19" s="148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</row>
    <row r="20" spans="1:49" ht="12.75" customHeight="1" x14ac:dyDescent="0.2">
      <c r="A20" s="15" t="s">
        <v>8</v>
      </c>
      <c r="B20" s="43">
        <v>7640.0000000000009</v>
      </c>
      <c r="C20" s="43">
        <v>6541</v>
      </c>
      <c r="D20" s="43">
        <v>6459</v>
      </c>
      <c r="E20" s="43">
        <v>6795</v>
      </c>
      <c r="F20" s="43">
        <v>3205</v>
      </c>
      <c r="G20" s="43">
        <v>8204</v>
      </c>
      <c r="H20" s="67" t="s">
        <v>183</v>
      </c>
      <c r="J20" s="333"/>
      <c r="K20" s="49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</row>
    <row r="21" spans="1:49" ht="12" customHeight="1" x14ac:dyDescent="0.2">
      <c r="A21" s="8" t="s">
        <v>1</v>
      </c>
      <c r="B21" s="27">
        <v>2865</v>
      </c>
      <c r="C21" s="27">
        <v>2518</v>
      </c>
      <c r="D21" s="27">
        <v>2653</v>
      </c>
      <c r="E21" s="27">
        <v>2898</v>
      </c>
      <c r="F21" s="27">
        <v>1403</v>
      </c>
      <c r="G21" s="27">
        <v>3532</v>
      </c>
      <c r="H21" s="9" t="s">
        <v>464</v>
      </c>
      <c r="J21" s="492"/>
      <c r="K21" s="493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</row>
    <row r="22" spans="1:49" ht="12" customHeight="1" x14ac:dyDescent="0.2">
      <c r="A22" s="8" t="s">
        <v>2</v>
      </c>
      <c r="B22" s="27">
        <v>4775</v>
      </c>
      <c r="C22" s="27">
        <v>4023</v>
      </c>
      <c r="D22" s="27">
        <v>3806</v>
      </c>
      <c r="E22" s="27">
        <v>3897</v>
      </c>
      <c r="F22" s="27">
        <v>1802</v>
      </c>
      <c r="G22" s="27">
        <f>G20-G21</f>
        <v>4672</v>
      </c>
      <c r="H22" s="86" t="s">
        <v>465</v>
      </c>
      <c r="J22" s="492"/>
      <c r="K22" s="465"/>
      <c r="L22" s="465"/>
      <c r="M22" s="465"/>
      <c r="N22" s="465"/>
      <c r="O22" s="465"/>
      <c r="P22" s="465"/>
      <c r="Q22" s="465"/>
      <c r="R22" s="492"/>
      <c r="S22" s="492"/>
      <c r="T22" s="492"/>
      <c r="U22" s="492"/>
      <c r="V22" s="492"/>
      <c r="W22" s="492"/>
      <c r="X22" s="492"/>
      <c r="Y22" s="492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</row>
    <row r="23" spans="1:49" ht="12" customHeight="1" x14ac:dyDescent="0.2">
      <c r="A23" s="8" t="s">
        <v>133</v>
      </c>
      <c r="B23" s="46">
        <f>B21/B20</f>
        <v>0.37499999999999994</v>
      </c>
      <c r="C23" s="46">
        <f t="shared" ref="C23:G23" si="3">C21/C20</f>
        <v>0.38495642868062985</v>
      </c>
      <c r="D23" s="46">
        <f t="shared" si="3"/>
        <v>0.41074469732156682</v>
      </c>
      <c r="E23" s="46">
        <f t="shared" si="3"/>
        <v>0.42649006622516555</v>
      </c>
      <c r="F23" s="46">
        <f t="shared" si="3"/>
        <v>0.43775351014040564</v>
      </c>
      <c r="G23" s="46">
        <f t="shared" si="3"/>
        <v>0.43052169673330082</v>
      </c>
      <c r="H23" s="9" t="s">
        <v>466</v>
      </c>
      <c r="J23" s="89"/>
      <c r="K23" s="150"/>
      <c r="L23" s="113"/>
      <c r="M23" s="113"/>
      <c r="N23" s="113"/>
      <c r="O23" s="113"/>
      <c r="P23" s="113"/>
      <c r="Q23" s="113"/>
      <c r="R23" s="278"/>
      <c r="S23" s="492"/>
      <c r="T23" s="492"/>
      <c r="U23" s="492"/>
      <c r="V23" s="492"/>
      <c r="W23" s="492"/>
      <c r="X23" s="492"/>
      <c r="Y23" s="492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</row>
    <row r="24" spans="1:49" ht="22.5" customHeight="1" x14ac:dyDescent="0.2">
      <c r="B24" s="585" t="s">
        <v>926</v>
      </c>
      <c r="C24" s="586"/>
      <c r="D24" s="586"/>
      <c r="E24" s="586"/>
      <c r="F24" s="586"/>
      <c r="G24" s="587"/>
      <c r="H24" s="148"/>
      <c r="J24" s="145"/>
      <c r="K24" s="147"/>
      <c r="L24" s="147"/>
      <c r="M24" s="147"/>
      <c r="N24" s="147"/>
      <c r="O24" s="147"/>
      <c r="P24" s="488"/>
      <c r="Q24" s="488"/>
      <c r="R24" s="375"/>
      <c r="S24" s="491"/>
      <c r="T24" s="491"/>
      <c r="U24" s="491"/>
      <c r="V24" s="491"/>
      <c r="W24" s="491"/>
      <c r="X24" s="491"/>
      <c r="Y24" s="491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</row>
    <row r="25" spans="1:49" ht="12.75" customHeight="1" x14ac:dyDescent="0.2">
      <c r="A25" s="15" t="s">
        <v>8</v>
      </c>
      <c r="B25" s="43">
        <v>10945</v>
      </c>
      <c r="C25" s="43">
        <v>9380</v>
      </c>
      <c r="D25" s="43">
        <v>10395</v>
      </c>
      <c r="E25" s="43">
        <v>10318</v>
      </c>
      <c r="F25" s="43">
        <v>10337</v>
      </c>
      <c r="G25" s="241" t="s">
        <v>24</v>
      </c>
      <c r="H25" s="67" t="s">
        <v>183</v>
      </c>
      <c r="J25" s="45"/>
      <c r="K25" s="248"/>
      <c r="L25" s="248"/>
      <c r="M25" s="248"/>
      <c r="N25" s="248"/>
      <c r="O25" s="248"/>
      <c r="P25" s="489"/>
      <c r="Q25" s="489"/>
      <c r="R25" s="21"/>
      <c r="S25" s="333"/>
      <c r="T25" s="333"/>
      <c r="U25" s="333"/>
      <c r="V25" s="333"/>
      <c r="W25" s="333"/>
      <c r="X25" s="333"/>
      <c r="Y25" s="333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</row>
    <row r="26" spans="1:49" ht="12" customHeight="1" x14ac:dyDescent="0.2">
      <c r="A26" s="8" t="s">
        <v>1</v>
      </c>
      <c r="B26" s="27">
        <v>5900</v>
      </c>
      <c r="C26" s="27">
        <v>5053</v>
      </c>
      <c r="D26" s="27">
        <v>5725</v>
      </c>
      <c r="E26" s="27">
        <v>5547</v>
      </c>
      <c r="F26" s="27">
        <v>5622</v>
      </c>
      <c r="G26" s="242" t="s">
        <v>24</v>
      </c>
      <c r="H26" s="9" t="s">
        <v>464</v>
      </c>
      <c r="J26" s="45"/>
      <c r="K26" s="248"/>
      <c r="L26" s="248"/>
      <c r="M26" s="248"/>
      <c r="N26" s="248"/>
      <c r="O26" s="248"/>
      <c r="P26" s="489"/>
      <c r="Q26" s="489"/>
      <c r="R26" s="322"/>
      <c r="S26" s="485"/>
      <c r="T26" s="485"/>
      <c r="U26" s="485"/>
      <c r="V26" s="485"/>
      <c r="W26" s="485"/>
      <c r="X26" s="485"/>
      <c r="Y26" s="485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</row>
    <row r="27" spans="1:49" ht="12" customHeight="1" x14ac:dyDescent="0.2">
      <c r="A27" s="8" t="s">
        <v>2</v>
      </c>
      <c r="B27" s="27">
        <v>5045</v>
      </c>
      <c r="C27" s="27">
        <v>4327</v>
      </c>
      <c r="D27" s="27">
        <v>4670</v>
      </c>
      <c r="E27" s="27">
        <v>4771</v>
      </c>
      <c r="F27" s="27">
        <f>F25-F26</f>
        <v>4715</v>
      </c>
      <c r="G27" s="242" t="s">
        <v>24</v>
      </c>
      <c r="H27" s="86" t="s">
        <v>465</v>
      </c>
      <c r="J27" s="45"/>
      <c r="K27" s="48"/>
      <c r="L27" s="48"/>
      <c r="M27" s="48"/>
      <c r="N27" s="48"/>
      <c r="O27" s="48"/>
      <c r="P27" s="48"/>
      <c r="Q27" s="282"/>
      <c r="R27" s="21"/>
      <c r="S27" s="485"/>
      <c r="T27" s="485"/>
      <c r="U27" s="485"/>
      <c r="V27" s="485"/>
      <c r="W27" s="485"/>
      <c r="X27" s="485"/>
      <c r="Y27" s="485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</row>
    <row r="28" spans="1:49" ht="12" customHeight="1" x14ac:dyDescent="0.2">
      <c r="A28" s="8" t="s">
        <v>133</v>
      </c>
      <c r="B28" s="46">
        <f>B26/B25</f>
        <v>0.53905893101873004</v>
      </c>
      <c r="C28" s="46">
        <f t="shared" ref="C28:F28" si="4">C26/C25</f>
        <v>0.5386993603411514</v>
      </c>
      <c r="D28" s="46">
        <f t="shared" si="4"/>
        <v>0.55074555074555076</v>
      </c>
      <c r="E28" s="46">
        <f t="shared" si="4"/>
        <v>0.53760418685791822</v>
      </c>
      <c r="F28" s="46">
        <f t="shared" si="4"/>
        <v>0.54387152945728934</v>
      </c>
      <c r="G28" s="237" t="s">
        <v>24</v>
      </c>
      <c r="H28" s="9" t="s">
        <v>466</v>
      </c>
      <c r="J28" s="492"/>
      <c r="K28" s="492"/>
      <c r="L28" s="492"/>
      <c r="M28" s="492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85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</row>
    <row r="29" spans="1:49" ht="21.75" customHeight="1" x14ac:dyDescent="0.2">
      <c r="B29" s="597" t="s">
        <v>1326</v>
      </c>
      <c r="C29" s="598"/>
      <c r="D29" s="598"/>
      <c r="E29" s="598"/>
      <c r="F29" s="598"/>
      <c r="G29" s="599"/>
      <c r="H29" s="148"/>
      <c r="J29" s="494"/>
      <c r="K29" s="492"/>
      <c r="L29" s="89"/>
      <c r="M29" s="150"/>
      <c r="N29" s="113"/>
      <c r="O29" s="113"/>
      <c r="P29" s="351"/>
      <c r="Q29" s="113"/>
      <c r="R29" s="113"/>
      <c r="S29" s="113"/>
      <c r="T29" s="278"/>
      <c r="U29" s="485"/>
      <c r="V29" s="485"/>
      <c r="W29" s="485"/>
      <c r="X29" s="485"/>
      <c r="Y29" s="485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</row>
    <row r="30" spans="1:49" ht="12.75" customHeight="1" x14ac:dyDescent="0.2">
      <c r="A30" s="15" t="s">
        <v>8</v>
      </c>
      <c r="B30" s="43">
        <v>5322</v>
      </c>
      <c r="C30" s="43">
        <v>3852</v>
      </c>
      <c r="D30" s="43">
        <v>3967</v>
      </c>
      <c r="E30" s="43">
        <v>4092</v>
      </c>
      <c r="F30" s="43">
        <v>3413</v>
      </c>
      <c r="G30" s="241" t="s">
        <v>24</v>
      </c>
      <c r="H30" s="67" t="s">
        <v>183</v>
      </c>
      <c r="J30" s="488"/>
      <c r="K30" s="89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</row>
    <row r="31" spans="1:49" ht="12" customHeight="1" x14ac:dyDescent="0.2">
      <c r="A31" s="8" t="s">
        <v>1</v>
      </c>
      <c r="B31" s="27">
        <v>1934</v>
      </c>
      <c r="C31" s="27">
        <v>1453</v>
      </c>
      <c r="D31" s="27">
        <v>1557</v>
      </c>
      <c r="E31" s="27">
        <v>1636</v>
      </c>
      <c r="F31" s="27">
        <v>1381</v>
      </c>
      <c r="G31" s="242" t="s">
        <v>24</v>
      </c>
      <c r="H31" s="9" t="s">
        <v>464</v>
      </c>
      <c r="J31" s="489"/>
      <c r="K31" s="89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</row>
    <row r="32" spans="1:49" ht="12" customHeight="1" x14ac:dyDescent="0.2">
      <c r="A32" s="8" t="s">
        <v>2</v>
      </c>
      <c r="B32" s="27">
        <v>3388</v>
      </c>
      <c r="C32" s="27">
        <v>2399</v>
      </c>
      <c r="D32" s="27">
        <v>2410</v>
      </c>
      <c r="E32" s="27">
        <f>E30-E31</f>
        <v>2456</v>
      </c>
      <c r="F32" s="27">
        <v>2032</v>
      </c>
      <c r="G32" s="242" t="s">
        <v>24</v>
      </c>
      <c r="H32" s="86" t="s">
        <v>465</v>
      </c>
      <c r="J32" s="489"/>
      <c r="K32" s="89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</row>
    <row r="33" spans="1:49" ht="12" customHeight="1" x14ac:dyDescent="0.2">
      <c r="A33" s="8" t="s">
        <v>133</v>
      </c>
      <c r="B33" s="46">
        <f>B31/B30</f>
        <v>0.36339721909056744</v>
      </c>
      <c r="C33" s="46">
        <f t="shared" ref="C33:E33" si="5">C31/C30</f>
        <v>0.37720664589823466</v>
      </c>
      <c r="D33" s="46">
        <f t="shared" si="5"/>
        <v>0.39248802621628437</v>
      </c>
      <c r="E33" s="46">
        <f t="shared" si="5"/>
        <v>0.39980449657869011</v>
      </c>
      <c r="F33" s="46">
        <v>0.4</v>
      </c>
      <c r="G33" s="237" t="s">
        <v>24</v>
      </c>
      <c r="H33" s="9" t="s">
        <v>466</v>
      </c>
      <c r="J33" s="282"/>
      <c r="K33" s="89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</row>
    <row r="34" spans="1:49" ht="18.75" customHeight="1" x14ac:dyDescent="0.2">
      <c r="A34" s="45"/>
      <c r="B34" s="48"/>
      <c r="C34" s="48"/>
      <c r="D34" s="48"/>
      <c r="E34" s="48"/>
      <c r="F34" s="48"/>
      <c r="G34" s="48"/>
      <c r="H34" s="21"/>
      <c r="J34" s="89"/>
      <c r="K34" s="89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</row>
    <row r="35" spans="1:49" ht="15" customHeight="1" x14ac:dyDescent="0.2">
      <c r="A35" s="583" t="s">
        <v>927</v>
      </c>
      <c r="B35" s="583"/>
      <c r="C35" s="583"/>
      <c r="D35" s="583"/>
      <c r="E35" s="583"/>
      <c r="F35" s="583"/>
      <c r="G35" s="583"/>
      <c r="H35" s="583"/>
      <c r="J35" s="89"/>
      <c r="K35" s="89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</row>
    <row r="36" spans="1:49" ht="15" customHeight="1" x14ac:dyDescent="0.2">
      <c r="A36" s="600" t="s">
        <v>928</v>
      </c>
      <c r="B36" s="584"/>
      <c r="C36" s="584"/>
      <c r="D36" s="584"/>
      <c r="E36" s="584"/>
      <c r="F36" s="584"/>
      <c r="G36" s="584"/>
      <c r="H36" s="584"/>
      <c r="J36" s="89"/>
      <c r="K36" s="89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</row>
    <row r="37" spans="1:49" ht="7.5" customHeight="1" x14ac:dyDescent="0.2">
      <c r="A37" s="541"/>
      <c r="B37" s="540"/>
      <c r="C37" s="540"/>
      <c r="D37" s="540"/>
      <c r="E37" s="238"/>
      <c r="F37" s="540"/>
      <c r="G37" s="540"/>
      <c r="H37" s="540"/>
      <c r="J37" s="89"/>
      <c r="K37" s="89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</row>
    <row r="38" spans="1:49" ht="13.5" customHeight="1" x14ac:dyDescent="0.2">
      <c r="A38" s="583" t="s">
        <v>1274</v>
      </c>
      <c r="B38" s="583"/>
      <c r="C38" s="583"/>
      <c r="D38" s="583"/>
      <c r="E38" s="583" t="s">
        <v>396</v>
      </c>
      <c r="F38" s="583"/>
      <c r="G38" s="583"/>
      <c r="H38" s="583"/>
      <c r="J38" s="89"/>
      <c r="K38" s="89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</row>
    <row r="39" spans="1:49" ht="28.5" customHeight="1" x14ac:dyDescent="0.2">
      <c r="A39" s="595" t="s">
        <v>1275</v>
      </c>
      <c r="B39" s="595"/>
      <c r="C39" s="595"/>
      <c r="D39" s="595"/>
      <c r="E39" s="596" t="s">
        <v>1325</v>
      </c>
      <c r="F39" s="596"/>
      <c r="G39" s="596"/>
      <c r="H39" s="596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</row>
    <row r="40" spans="1:49" ht="5.45" customHeight="1" x14ac:dyDescent="0.2"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</row>
    <row r="41" spans="1:49" ht="12.75" customHeight="1" x14ac:dyDescent="0.2"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</row>
    <row r="42" spans="1:49" ht="12.75" customHeight="1" x14ac:dyDescent="0.2"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</row>
    <row r="43" spans="1:49" ht="12.75" customHeight="1" x14ac:dyDescent="0.2"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</row>
    <row r="44" spans="1:49" ht="12.75" customHeight="1" x14ac:dyDescent="0.2"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</row>
    <row r="45" spans="1:49" ht="12.75" customHeight="1" x14ac:dyDescent="0.2"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</row>
    <row r="46" spans="1:49" ht="12.75" customHeight="1" x14ac:dyDescent="0.2"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</row>
    <row r="47" spans="1:49" ht="12.75" customHeight="1" x14ac:dyDescent="0.2"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</row>
    <row r="48" spans="1:49" ht="12.75" customHeight="1" x14ac:dyDescent="0.2"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</row>
    <row r="49" spans="1:49" ht="12.75" customHeight="1" x14ac:dyDescent="0.2">
      <c r="J49" s="492"/>
      <c r="K49" s="492"/>
      <c r="L49" s="492"/>
      <c r="M49" s="492"/>
      <c r="N49" s="492"/>
      <c r="O49" s="492"/>
      <c r="P49" s="492"/>
      <c r="Q49" s="492"/>
      <c r="R49" s="492"/>
      <c r="S49" s="492"/>
      <c r="T49" s="492"/>
      <c r="U49" s="492"/>
      <c r="V49" s="492"/>
      <c r="W49" s="492"/>
      <c r="X49" s="492"/>
      <c r="Y49" s="492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</row>
    <row r="50" spans="1:49" ht="12.75" customHeight="1" x14ac:dyDescent="0.2"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</row>
    <row r="51" spans="1:49" ht="12.75" customHeight="1" x14ac:dyDescent="0.2">
      <c r="J51" s="492"/>
      <c r="K51" s="492"/>
      <c r="L51" s="492"/>
      <c r="M51" s="492"/>
      <c r="N51" s="492"/>
      <c r="O51" s="492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</row>
    <row r="52" spans="1:49" ht="12.75" customHeight="1" x14ac:dyDescent="0.2">
      <c r="J52" s="333"/>
      <c r="K52" s="333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</row>
    <row r="53" spans="1:49" ht="12.75" customHeight="1" x14ac:dyDescent="0.2">
      <c r="J53" s="492"/>
      <c r="K53" s="492"/>
      <c r="L53" s="492"/>
      <c r="M53" s="492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</row>
    <row r="54" spans="1:49" ht="12.75" customHeight="1" x14ac:dyDescent="0.2">
      <c r="J54" s="333"/>
      <c r="K54" s="333"/>
      <c r="L54" s="333"/>
      <c r="M54" s="492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</row>
    <row r="55" spans="1:49" ht="12.75" customHeight="1" x14ac:dyDescent="0.2"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</row>
    <row r="56" spans="1:49" ht="12.75" customHeight="1" x14ac:dyDescent="0.2"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</row>
    <row r="57" spans="1:49" ht="12.75" customHeight="1" x14ac:dyDescent="0.2"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</row>
    <row r="58" spans="1:49" ht="12.75" customHeight="1" x14ac:dyDescent="0.2">
      <c r="A58" s="161"/>
      <c r="J58" s="492"/>
      <c r="K58" s="492"/>
      <c r="L58" s="492"/>
      <c r="M58" s="492"/>
      <c r="N58" s="492"/>
      <c r="O58" s="492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</row>
    <row r="59" spans="1:49" ht="12.75" customHeight="1" x14ac:dyDescent="0.2"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</row>
    <row r="60" spans="1:49" ht="12.75" customHeight="1" x14ac:dyDescent="0.2">
      <c r="J60" s="492"/>
      <c r="K60" s="492"/>
      <c r="L60" s="492"/>
      <c r="M60" s="492"/>
      <c r="N60" s="485"/>
      <c r="O60" s="485"/>
      <c r="P60" s="485"/>
      <c r="Q60" s="485"/>
      <c r="R60" s="485"/>
      <c r="S60" s="485"/>
      <c r="T60" s="485"/>
      <c r="U60" s="485"/>
      <c r="V60" s="485"/>
      <c r="W60" s="485"/>
      <c r="X60" s="485"/>
      <c r="Y60" s="485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</row>
    <row r="61" spans="1:49" ht="12.75" customHeight="1" x14ac:dyDescent="0.2">
      <c r="J61" s="333"/>
      <c r="K61" s="333"/>
      <c r="L61" s="333"/>
      <c r="M61" s="492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</row>
    <row r="62" spans="1:49" ht="12.75" customHeight="1" x14ac:dyDescent="0.2"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</row>
    <row r="63" spans="1:49" ht="12.75" customHeight="1" x14ac:dyDescent="0.2"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</row>
    <row r="64" spans="1:49" ht="12.75" customHeight="1" x14ac:dyDescent="0.2"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</row>
  </sheetData>
  <mergeCells count="14">
    <mergeCell ref="A39:D39"/>
    <mergeCell ref="E39:H39"/>
    <mergeCell ref="B24:G24"/>
    <mergeCell ref="B29:G29"/>
    <mergeCell ref="A35:H35"/>
    <mergeCell ref="A36:H36"/>
    <mergeCell ref="A38:D38"/>
    <mergeCell ref="E38:H38"/>
    <mergeCell ref="B19:G19"/>
    <mergeCell ref="A7:A8"/>
    <mergeCell ref="B7:G7"/>
    <mergeCell ref="H7:H8"/>
    <mergeCell ref="B9:G9"/>
    <mergeCell ref="B14:G14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"/>
  <sheetViews>
    <sheetView workbookViewId="0"/>
  </sheetViews>
  <sheetFormatPr defaultRowHeight="12.75" x14ac:dyDescent="0.2"/>
  <cols>
    <col min="9" max="9" width="18" customWidth="1"/>
  </cols>
  <sheetData>
    <row r="1" spans="1:15" ht="15" customHeight="1" x14ac:dyDescent="0.2">
      <c r="A1" s="1" t="s">
        <v>6</v>
      </c>
      <c r="B1" s="2"/>
      <c r="C1" s="2"/>
      <c r="D1" s="2"/>
      <c r="E1" s="2"/>
      <c r="F1" s="2"/>
      <c r="G1" s="2"/>
      <c r="I1" s="3" t="s">
        <v>0</v>
      </c>
      <c r="K1" s="567" t="s">
        <v>910</v>
      </c>
    </row>
    <row r="2" spans="1:15" ht="9" customHeight="1" x14ac:dyDescent="0.2"/>
    <row r="3" spans="1:15" x14ac:dyDescent="0.2">
      <c r="A3" s="601" t="s">
        <v>1067</v>
      </c>
      <c r="B3" s="601"/>
      <c r="C3" s="601"/>
      <c r="D3" s="601"/>
      <c r="E3" s="601"/>
      <c r="F3" s="601"/>
      <c r="G3" s="601"/>
      <c r="H3" s="601"/>
      <c r="I3" s="601"/>
    </row>
    <row r="4" spans="1:15" x14ac:dyDescent="0.2">
      <c r="A4" s="602" t="s">
        <v>1314</v>
      </c>
      <c r="B4" s="602"/>
      <c r="C4" s="602"/>
      <c r="D4" s="602"/>
      <c r="E4" s="602"/>
      <c r="F4" s="602"/>
      <c r="G4" s="602"/>
      <c r="H4" s="602"/>
      <c r="I4" s="602"/>
    </row>
    <row r="5" spans="1:15" ht="12.75" customHeight="1" x14ac:dyDescent="0.2"/>
    <row r="6" spans="1:15" ht="12.75" customHeight="1" x14ac:dyDescent="0.2"/>
    <row r="7" spans="1:15" ht="12.75" customHeight="1" x14ac:dyDescent="0.2"/>
    <row r="8" spans="1:15" x14ac:dyDescent="0.2">
      <c r="K8" s="268"/>
      <c r="L8" s="268"/>
      <c r="M8" s="268"/>
      <c r="N8" s="268"/>
      <c r="O8" s="268"/>
    </row>
    <row r="10" spans="1:15" ht="12.75" customHeight="1" x14ac:dyDescent="0.2"/>
    <row r="31" spans="1:9" ht="12.75" customHeight="1" x14ac:dyDescent="0.2">
      <c r="A31" s="601" t="s">
        <v>1068</v>
      </c>
      <c r="B31" s="601"/>
      <c r="C31" s="601"/>
      <c r="D31" s="601"/>
      <c r="E31" s="601"/>
      <c r="F31" s="601"/>
      <c r="G31" s="601"/>
      <c r="H31" s="601"/>
      <c r="I31" s="601"/>
    </row>
    <row r="32" spans="1:9" ht="12.75" customHeight="1" x14ac:dyDescent="0.2">
      <c r="A32" s="602" t="s">
        <v>1315</v>
      </c>
      <c r="B32" s="602"/>
      <c r="C32" s="602"/>
      <c r="D32" s="602"/>
      <c r="E32" s="602"/>
      <c r="F32" s="602"/>
      <c r="G32" s="602"/>
      <c r="H32" s="602"/>
      <c r="I32" s="602"/>
    </row>
    <row r="33" ht="12.75" customHeight="1" x14ac:dyDescent="0.2"/>
    <row r="36" ht="12.75" customHeight="1" x14ac:dyDescent="0.2"/>
    <row r="58" spans="1:9" x14ac:dyDescent="0.2">
      <c r="A58" s="570" t="s">
        <v>977</v>
      </c>
      <c r="B58" s="570"/>
      <c r="C58" s="570"/>
      <c r="D58" s="570"/>
      <c r="E58" s="570"/>
      <c r="F58" s="570"/>
      <c r="I58" s="571" t="s">
        <v>1347</v>
      </c>
    </row>
  </sheetData>
  <mergeCells count="4">
    <mergeCell ref="A3:I3"/>
    <mergeCell ref="A4:I4"/>
    <mergeCell ref="A31:I31"/>
    <mergeCell ref="A32:I32"/>
  </mergeCells>
  <hyperlinks>
    <hyperlink ref="K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zoomScaleNormal="100" workbookViewId="0">
      <selection activeCell="J33" sqref="J33"/>
    </sheetView>
  </sheetViews>
  <sheetFormatPr defaultColWidth="9.140625" defaultRowHeight="12.75" x14ac:dyDescent="0.2"/>
  <cols>
    <col min="1" max="1" width="11" style="2" customWidth="1"/>
    <col min="2" max="7" width="10.5703125" style="2" customWidth="1"/>
    <col min="8" max="8" width="12.28515625" style="2" customWidth="1"/>
    <col min="9" max="16384" width="9.140625" style="2"/>
  </cols>
  <sheetData>
    <row r="1" spans="1:17" ht="15" customHeight="1" x14ac:dyDescent="0.2">
      <c r="A1" s="1" t="s">
        <v>6</v>
      </c>
      <c r="H1" s="3" t="s">
        <v>0</v>
      </c>
      <c r="J1" s="567" t="s">
        <v>910</v>
      </c>
    </row>
    <row r="2" spans="1:17" ht="9" customHeight="1" x14ac:dyDescent="0.2">
      <c r="H2" s="3"/>
    </row>
    <row r="3" spans="1:17" ht="15" customHeight="1" x14ac:dyDescent="0.2">
      <c r="A3" s="1" t="s">
        <v>402</v>
      </c>
    </row>
    <row r="4" spans="1:17" ht="15" customHeight="1" x14ac:dyDescent="0.2">
      <c r="A4" s="238" t="s">
        <v>505</v>
      </c>
      <c r="B4" s="12"/>
    </row>
    <row r="5" spans="1:17" ht="15" customHeight="1" x14ac:dyDescent="0.2">
      <c r="A5" s="5" t="s">
        <v>975</v>
      </c>
      <c r="H5" s="6" t="s">
        <v>976</v>
      </c>
    </row>
    <row r="6" spans="1:17" ht="15" customHeight="1" thickBot="1" x14ac:dyDescent="0.25">
      <c r="A6" s="5" t="s">
        <v>798</v>
      </c>
      <c r="H6" s="6" t="s">
        <v>799</v>
      </c>
      <c r="K6" s="89"/>
      <c r="L6" s="89"/>
      <c r="M6" s="89"/>
      <c r="N6" s="89"/>
      <c r="O6" s="89"/>
      <c r="P6" s="89"/>
      <c r="Q6" s="89"/>
    </row>
    <row r="7" spans="1:17" ht="15" customHeight="1" x14ac:dyDescent="0.2">
      <c r="A7" s="593" t="s">
        <v>462</v>
      </c>
      <c r="B7" s="590" t="s">
        <v>474</v>
      </c>
      <c r="C7" s="579"/>
      <c r="D7" s="579"/>
      <c r="E7" s="579"/>
      <c r="F7" s="579"/>
      <c r="G7" s="580"/>
      <c r="H7" s="581" t="s">
        <v>463</v>
      </c>
      <c r="K7" s="316"/>
      <c r="L7" s="307"/>
      <c r="M7" s="275"/>
      <c r="N7" s="89"/>
      <c r="O7" s="89"/>
      <c r="P7" s="89"/>
      <c r="Q7" s="89"/>
    </row>
    <row r="8" spans="1:17" ht="15" customHeight="1" thickBot="1" x14ac:dyDescent="0.25">
      <c r="A8" s="577"/>
      <c r="B8" s="17" t="s">
        <v>10</v>
      </c>
      <c r="C8" s="17" t="s">
        <v>9</v>
      </c>
      <c r="D8" s="17" t="s">
        <v>11</v>
      </c>
      <c r="E8" s="17" t="s">
        <v>50</v>
      </c>
      <c r="F8" s="295" t="s">
        <v>12</v>
      </c>
      <c r="G8" s="305" t="s">
        <v>993</v>
      </c>
      <c r="H8" s="582"/>
      <c r="K8" s="316"/>
      <c r="L8" s="318"/>
      <c r="M8" s="275"/>
      <c r="N8" s="89"/>
      <c r="O8" s="89"/>
      <c r="P8" s="89"/>
      <c r="Q8" s="89"/>
    </row>
    <row r="9" spans="1:17" ht="22.5" customHeight="1" x14ac:dyDescent="0.2">
      <c r="B9" s="585" t="s">
        <v>498</v>
      </c>
      <c r="C9" s="586"/>
      <c r="D9" s="586"/>
      <c r="E9" s="586"/>
      <c r="F9" s="586"/>
      <c r="G9" s="587"/>
      <c r="H9" s="51"/>
      <c r="J9" s="309"/>
      <c r="K9" s="89"/>
      <c r="L9" s="309"/>
      <c r="M9" s="52"/>
      <c r="N9" s="89"/>
      <c r="O9" s="89"/>
      <c r="P9" s="89"/>
      <c r="Q9" s="89"/>
    </row>
    <row r="10" spans="1:17" ht="12.75" customHeight="1" x14ac:dyDescent="0.2">
      <c r="A10" s="15" t="s">
        <v>8</v>
      </c>
      <c r="B10" s="43">
        <v>136603</v>
      </c>
      <c r="C10" s="43">
        <v>108529</v>
      </c>
      <c r="D10" s="43">
        <v>91841</v>
      </c>
      <c r="E10" s="43">
        <v>88783</v>
      </c>
      <c r="F10" s="43">
        <v>90641</v>
      </c>
      <c r="G10" s="43">
        <v>91256</v>
      </c>
      <c r="H10" s="148" t="s">
        <v>183</v>
      </c>
      <c r="I10" s="225"/>
      <c r="J10" s="23"/>
      <c r="K10" s="23"/>
      <c r="L10" s="23"/>
      <c r="M10" s="278"/>
      <c r="N10" s="89"/>
      <c r="O10" s="89"/>
      <c r="P10" s="89"/>
      <c r="Q10" s="89"/>
    </row>
    <row r="11" spans="1:17" ht="12" customHeight="1" x14ac:dyDescent="0.2">
      <c r="A11" s="8" t="s">
        <v>1</v>
      </c>
      <c r="B11" s="27">
        <v>48148</v>
      </c>
      <c r="C11" s="27">
        <v>36139</v>
      </c>
      <c r="D11" s="27">
        <v>31799</v>
      </c>
      <c r="E11" s="27">
        <v>30590</v>
      </c>
      <c r="F11" s="27">
        <v>31472</v>
      </c>
      <c r="G11" s="27">
        <v>31847</v>
      </c>
      <c r="H11" s="9" t="s">
        <v>464</v>
      </c>
      <c r="J11" s="248"/>
      <c r="K11"/>
      <c r="L11" s="248"/>
      <c r="M11" s="21"/>
      <c r="N11" s="89"/>
      <c r="O11" s="89"/>
      <c r="P11" s="89"/>
      <c r="Q11" s="89"/>
    </row>
    <row r="12" spans="1:17" ht="12" customHeight="1" x14ac:dyDescent="0.2">
      <c r="A12" s="8" t="s">
        <v>2</v>
      </c>
      <c r="B12" s="27">
        <v>88455</v>
      </c>
      <c r="C12" s="27">
        <v>72390</v>
      </c>
      <c r="D12" s="27">
        <v>60042</v>
      </c>
      <c r="E12" s="27">
        <v>58193</v>
      </c>
      <c r="F12" s="27">
        <v>59169</v>
      </c>
      <c r="G12" s="27">
        <f>G10-G11</f>
        <v>59409</v>
      </c>
      <c r="H12" s="86" t="s">
        <v>465</v>
      </c>
      <c r="J12" s="248"/>
      <c r="K12" s="45"/>
      <c r="L12" s="248"/>
      <c r="M12" s="322"/>
      <c r="N12" s="89"/>
      <c r="O12" s="89"/>
      <c r="P12" s="89"/>
      <c r="Q12" s="89"/>
    </row>
    <row r="13" spans="1:17" ht="12" customHeight="1" x14ac:dyDescent="0.2">
      <c r="A13" s="8" t="s">
        <v>133</v>
      </c>
      <c r="B13" s="46">
        <f>B11/B10</f>
        <v>0.35246663689670066</v>
      </c>
      <c r="C13" s="46">
        <f t="shared" ref="C13:G13" si="0">C11/C10</f>
        <v>0.33298933925494567</v>
      </c>
      <c r="D13" s="46">
        <f t="shared" si="0"/>
        <v>0.34623969686741218</v>
      </c>
      <c r="E13" s="46">
        <f t="shared" si="0"/>
        <v>0.34454794273678518</v>
      </c>
      <c r="F13" s="46">
        <f t="shared" si="0"/>
        <v>0.34721593980648935</v>
      </c>
      <c r="G13" s="46">
        <f t="shared" si="0"/>
        <v>0.34898527220127989</v>
      </c>
      <c r="H13" s="9" t="s">
        <v>466</v>
      </c>
      <c r="I13" s="226"/>
      <c r="J13" s="48"/>
      <c r="K13" s="45"/>
      <c r="L13" s="48"/>
      <c r="M13" s="21"/>
      <c r="N13" s="89"/>
      <c r="O13" s="89"/>
      <c r="P13" s="89"/>
      <c r="Q13" s="89"/>
    </row>
    <row r="14" spans="1:17" ht="22.5" customHeight="1" x14ac:dyDescent="0.2">
      <c r="B14" s="585" t="s">
        <v>929</v>
      </c>
      <c r="C14" s="586"/>
      <c r="D14" s="586"/>
      <c r="E14" s="586"/>
      <c r="F14" s="586"/>
      <c r="G14" s="587"/>
      <c r="H14" s="162"/>
      <c r="J14" s="89"/>
      <c r="K14" s="278"/>
      <c r="L14" s="89"/>
      <c r="M14" s="323"/>
      <c r="N14" s="89"/>
      <c r="O14" s="89"/>
      <c r="P14" s="89"/>
      <c r="Q14" s="89"/>
    </row>
    <row r="15" spans="1:17" ht="12.75" customHeight="1" x14ac:dyDescent="0.2">
      <c r="A15" s="15" t="s">
        <v>8</v>
      </c>
      <c r="B15" s="43">
        <v>248761</v>
      </c>
      <c r="C15" s="43">
        <v>240009</v>
      </c>
      <c r="D15" s="43">
        <v>184583</v>
      </c>
      <c r="E15" s="43">
        <v>188091</v>
      </c>
      <c r="F15" s="43">
        <v>194208</v>
      </c>
      <c r="G15" s="43">
        <v>203962</v>
      </c>
      <c r="H15" s="148" t="s">
        <v>183</v>
      </c>
      <c r="I15" s="225"/>
      <c r="J15" s="89"/>
      <c r="K15" s="21"/>
      <c r="L15" s="89"/>
      <c r="M15" s="278"/>
      <c r="N15" s="89"/>
      <c r="O15" s="89"/>
      <c r="P15" s="89"/>
      <c r="Q15" s="89"/>
    </row>
    <row r="16" spans="1:17" ht="12" customHeight="1" x14ac:dyDescent="0.2">
      <c r="A16" s="8" t="s">
        <v>1</v>
      </c>
      <c r="B16" s="27">
        <v>133046</v>
      </c>
      <c r="C16" s="27">
        <v>125175</v>
      </c>
      <c r="D16" s="27">
        <v>95935</v>
      </c>
      <c r="E16" s="27">
        <v>97262</v>
      </c>
      <c r="F16" s="27">
        <v>100644</v>
      </c>
      <c r="G16" s="27">
        <v>105448</v>
      </c>
      <c r="H16" s="9" t="s">
        <v>464</v>
      </c>
      <c r="J16" s="89"/>
      <c r="K16" s="322"/>
      <c r="L16" s="89"/>
      <c r="M16" s="21"/>
      <c r="N16" s="89"/>
      <c r="O16" s="89"/>
      <c r="P16" s="89"/>
      <c r="Q16" s="89"/>
    </row>
    <row r="17" spans="1:17" ht="12" customHeight="1" x14ac:dyDescent="0.2">
      <c r="A17" s="8" t="s">
        <v>2</v>
      </c>
      <c r="B17" s="27">
        <v>115715</v>
      </c>
      <c r="C17" s="27">
        <v>114834</v>
      </c>
      <c r="D17" s="27">
        <v>88648</v>
      </c>
      <c r="E17" s="27">
        <v>90829</v>
      </c>
      <c r="F17" s="27">
        <v>93564</v>
      </c>
      <c r="G17" s="27">
        <f>G15-G16</f>
        <v>98514</v>
      </c>
      <c r="H17" s="86" t="s">
        <v>465</v>
      </c>
      <c r="J17" s="89"/>
      <c r="K17" s="21"/>
      <c r="L17" s="89"/>
      <c r="M17" s="322"/>
      <c r="N17" s="89"/>
      <c r="O17" s="89"/>
      <c r="P17" s="89"/>
      <c r="Q17" s="89"/>
    </row>
    <row r="18" spans="1:17" ht="12" customHeight="1" x14ac:dyDescent="0.2">
      <c r="A18" s="8" t="s">
        <v>133</v>
      </c>
      <c r="B18" s="46">
        <f>B16/B15</f>
        <v>0.53483464047821005</v>
      </c>
      <c r="C18" s="46">
        <f t="shared" ref="C18:G18" si="1">C16/C15</f>
        <v>0.52154294213966979</v>
      </c>
      <c r="D18" s="46">
        <f t="shared" si="1"/>
        <v>0.51973908756494369</v>
      </c>
      <c r="E18" s="46">
        <f t="shared" si="1"/>
        <v>0.51710076505521263</v>
      </c>
      <c r="F18" s="46">
        <f t="shared" si="1"/>
        <v>0.51822787938704895</v>
      </c>
      <c r="G18" s="46">
        <f t="shared" si="1"/>
        <v>0.51699826438258112</v>
      </c>
      <c r="H18" s="9" t="s">
        <v>466</v>
      </c>
      <c r="I18" s="226"/>
      <c r="J18" s="309"/>
      <c r="K18" s="323"/>
      <c r="L18" s="89"/>
      <c r="M18" s="21"/>
      <c r="N18" s="89"/>
      <c r="O18" s="89"/>
      <c r="P18" s="89"/>
      <c r="Q18" s="89"/>
    </row>
    <row r="19" spans="1:17" ht="22.5" customHeight="1" x14ac:dyDescent="0.2">
      <c r="B19" s="585" t="s">
        <v>930</v>
      </c>
      <c r="C19" s="586"/>
      <c r="D19" s="586"/>
      <c r="E19" s="586"/>
      <c r="F19" s="586"/>
      <c r="G19" s="587"/>
      <c r="H19" s="162"/>
      <c r="J19" s="147"/>
      <c r="K19" s="278"/>
      <c r="L19" s="89"/>
      <c r="M19" s="323"/>
      <c r="N19" s="89"/>
      <c r="O19" s="89"/>
      <c r="P19" s="89"/>
      <c r="Q19" s="89"/>
    </row>
    <row r="20" spans="1:17" ht="12.75" customHeight="1" x14ac:dyDescent="0.2">
      <c r="A20" s="15" t="s">
        <v>8</v>
      </c>
      <c r="B20" s="43">
        <v>144605</v>
      </c>
      <c r="C20" s="43">
        <v>139066</v>
      </c>
      <c r="D20" s="43">
        <v>128045</v>
      </c>
      <c r="E20" s="43">
        <v>130725</v>
      </c>
      <c r="F20" s="43">
        <v>131799</v>
      </c>
      <c r="G20" s="43">
        <v>133321</v>
      </c>
      <c r="H20" s="148" t="s">
        <v>183</v>
      </c>
      <c r="I20" s="225"/>
      <c r="K20" s="145"/>
      <c r="L20" s="147"/>
      <c r="M20" s="278"/>
      <c r="N20" s="89"/>
      <c r="O20" s="89"/>
      <c r="P20" s="89"/>
      <c r="Q20" s="89"/>
    </row>
    <row r="21" spans="1:17" ht="12" customHeight="1" x14ac:dyDescent="0.2">
      <c r="A21" s="8" t="s">
        <v>1</v>
      </c>
      <c r="B21" s="27">
        <v>85782</v>
      </c>
      <c r="C21" s="27">
        <v>80991</v>
      </c>
      <c r="D21" s="27">
        <v>73105</v>
      </c>
      <c r="E21" s="27">
        <v>74754</v>
      </c>
      <c r="F21" s="27">
        <v>75195</v>
      </c>
      <c r="G21" s="27">
        <v>75769</v>
      </c>
      <c r="H21" s="9" t="s">
        <v>464</v>
      </c>
      <c r="K21" s="45"/>
      <c r="L21" s="248"/>
      <c r="M21" s="21"/>
      <c r="N21" s="89"/>
      <c r="O21" s="89"/>
      <c r="P21" s="89"/>
      <c r="Q21" s="89"/>
    </row>
    <row r="22" spans="1:17" ht="12" customHeight="1" x14ac:dyDescent="0.2">
      <c r="A22" s="8" t="s">
        <v>2</v>
      </c>
      <c r="B22" s="27">
        <v>58823</v>
      </c>
      <c r="C22" s="27">
        <v>58075</v>
      </c>
      <c r="D22" s="27">
        <v>54940</v>
      </c>
      <c r="E22" s="27">
        <v>55971</v>
      </c>
      <c r="F22" s="27">
        <v>56604</v>
      </c>
      <c r="G22" s="27">
        <f>G20-G21</f>
        <v>57552</v>
      </c>
      <c r="H22" s="86" t="s">
        <v>465</v>
      </c>
      <c r="K22" s="45"/>
      <c r="L22" s="248"/>
      <c r="M22" s="322"/>
      <c r="N22" s="89"/>
      <c r="O22" s="89"/>
      <c r="P22" s="89"/>
      <c r="Q22" s="89"/>
    </row>
    <row r="23" spans="1:17" ht="12" customHeight="1" x14ac:dyDescent="0.2">
      <c r="A23" s="8" t="s">
        <v>133</v>
      </c>
      <c r="B23" s="46">
        <f>B21/B20</f>
        <v>0.59321600221292481</v>
      </c>
      <c r="C23" s="46">
        <f t="shared" ref="C23:G23" si="2">C21/C20</f>
        <v>0.582392533041865</v>
      </c>
      <c r="D23" s="46">
        <f t="shared" si="2"/>
        <v>0.57093209418563784</v>
      </c>
      <c r="E23" s="46">
        <f t="shared" si="2"/>
        <v>0.57184165232358009</v>
      </c>
      <c r="F23" s="46">
        <f t="shared" si="2"/>
        <v>0.57052784922495614</v>
      </c>
      <c r="G23" s="46">
        <f t="shared" si="2"/>
        <v>0.56832006960643855</v>
      </c>
      <c r="H23" s="9" t="s">
        <v>466</v>
      </c>
      <c r="I23" s="226"/>
      <c r="K23" s="45"/>
      <c r="L23" s="48"/>
      <c r="M23" s="21"/>
      <c r="N23" s="89"/>
      <c r="O23" s="89"/>
      <c r="P23" s="89"/>
      <c r="Q23" s="89"/>
    </row>
    <row r="24" spans="1:17" ht="22.5" customHeight="1" x14ac:dyDescent="0.2">
      <c r="B24" s="585" t="s">
        <v>495</v>
      </c>
      <c r="C24" s="586"/>
      <c r="D24" s="586"/>
      <c r="E24" s="586"/>
      <c r="F24" s="586"/>
      <c r="G24" s="587"/>
      <c r="H24" s="162"/>
      <c r="K24" s="89"/>
      <c r="L24" s="309"/>
      <c r="M24" s="323"/>
      <c r="N24" s="89"/>
      <c r="O24" s="89"/>
      <c r="P24" s="89"/>
      <c r="Q24" s="89"/>
    </row>
    <row r="25" spans="1:17" ht="12.75" customHeight="1" x14ac:dyDescent="0.2">
      <c r="A25" s="15" t="s">
        <v>8</v>
      </c>
      <c r="B25" s="43">
        <v>45255</v>
      </c>
      <c r="C25" s="43">
        <v>43207</v>
      </c>
      <c r="D25" s="43">
        <v>20437</v>
      </c>
      <c r="E25" s="43">
        <v>13520</v>
      </c>
      <c r="F25" s="43">
        <v>13538</v>
      </c>
      <c r="G25" s="43">
        <v>14952</v>
      </c>
      <c r="H25" s="148" t="s">
        <v>183</v>
      </c>
      <c r="I25" s="225"/>
      <c r="K25" s="145"/>
      <c r="L25" s="147"/>
      <c r="M25" s="278"/>
      <c r="N25" s="89"/>
      <c r="O25" s="89"/>
      <c r="P25" s="89"/>
      <c r="Q25" s="89"/>
    </row>
    <row r="26" spans="1:17" ht="12" customHeight="1" x14ac:dyDescent="0.2">
      <c r="A26" s="8" t="s">
        <v>1</v>
      </c>
      <c r="B26" s="27">
        <v>19160</v>
      </c>
      <c r="C26" s="27">
        <v>19545</v>
      </c>
      <c r="D26" s="27">
        <v>9042</v>
      </c>
      <c r="E26" s="27">
        <v>5909</v>
      </c>
      <c r="F26" s="27">
        <v>5936</v>
      </c>
      <c r="G26" s="27">
        <v>6565</v>
      </c>
      <c r="H26" s="9" t="s">
        <v>464</v>
      </c>
      <c r="K26" s="45"/>
      <c r="L26" s="248"/>
      <c r="M26" s="21"/>
      <c r="N26" s="89"/>
      <c r="O26" s="89"/>
      <c r="P26" s="89"/>
      <c r="Q26" s="89"/>
    </row>
    <row r="27" spans="1:17" ht="12" customHeight="1" x14ac:dyDescent="0.2">
      <c r="A27" s="8" t="s">
        <v>2</v>
      </c>
      <c r="B27" s="27">
        <v>26095</v>
      </c>
      <c r="C27" s="27">
        <v>23662</v>
      </c>
      <c r="D27" s="27">
        <v>11395</v>
      </c>
      <c r="E27" s="27">
        <v>7611</v>
      </c>
      <c r="F27" s="27">
        <v>7602</v>
      </c>
      <c r="G27" s="27">
        <f>G25-G26</f>
        <v>8387</v>
      </c>
      <c r="H27" s="86" t="s">
        <v>465</v>
      </c>
      <c r="K27" s="45"/>
      <c r="L27" s="248"/>
      <c r="M27" s="322"/>
      <c r="N27" s="89"/>
      <c r="O27" s="89"/>
      <c r="P27" s="89"/>
      <c r="Q27" s="89"/>
    </row>
    <row r="28" spans="1:17" ht="12" customHeight="1" x14ac:dyDescent="0.2">
      <c r="A28" s="8" t="s">
        <v>133</v>
      </c>
      <c r="B28" s="46">
        <f>B26/B25</f>
        <v>0.42337863219533756</v>
      </c>
      <c r="C28" s="46">
        <f t="shared" ref="C28:G28" si="3">C26/C25</f>
        <v>0.45235725692596107</v>
      </c>
      <c r="D28" s="46">
        <f t="shared" si="3"/>
        <v>0.44243284239369768</v>
      </c>
      <c r="E28" s="46">
        <f t="shared" si="3"/>
        <v>0.43705621301775149</v>
      </c>
      <c r="F28" s="46">
        <f t="shared" si="3"/>
        <v>0.43846949327817991</v>
      </c>
      <c r="G28" s="46">
        <f t="shared" si="3"/>
        <v>0.43907169609416802</v>
      </c>
      <c r="H28" s="9" t="s">
        <v>466</v>
      </c>
      <c r="I28" s="226"/>
      <c r="K28" s="45"/>
      <c r="L28" s="48"/>
      <c r="M28" s="21"/>
      <c r="N28" s="89"/>
      <c r="O28" s="89"/>
      <c r="P28" s="89"/>
      <c r="Q28" s="89"/>
    </row>
    <row r="29" spans="1:17" ht="15.75" customHeight="1" x14ac:dyDescent="0.2">
      <c r="A29" s="45"/>
      <c r="B29" s="48"/>
      <c r="C29" s="48"/>
      <c r="D29" s="48"/>
      <c r="E29" s="48"/>
      <c r="F29" s="48"/>
      <c r="G29" s="48"/>
      <c r="H29" s="45"/>
      <c r="K29" s="89"/>
      <c r="L29" s="89"/>
      <c r="M29" s="89"/>
      <c r="N29" s="89"/>
      <c r="O29" s="89"/>
      <c r="P29" s="89"/>
      <c r="Q29" s="89"/>
    </row>
    <row r="30" spans="1:17" ht="12.75" customHeight="1" x14ac:dyDescent="0.2">
      <c r="A30" s="583" t="s">
        <v>496</v>
      </c>
      <c r="B30" s="583"/>
      <c r="C30" s="583"/>
      <c r="D30" s="583"/>
      <c r="E30" s="583"/>
      <c r="F30" s="583"/>
      <c r="G30" s="583"/>
      <c r="H30" s="583"/>
      <c r="K30" s="89"/>
      <c r="L30" s="89"/>
      <c r="M30" s="89"/>
      <c r="N30" s="89"/>
      <c r="O30" s="89"/>
      <c r="P30" s="89"/>
      <c r="Q30" s="89"/>
    </row>
    <row r="31" spans="1:17" ht="12.75" customHeight="1" x14ac:dyDescent="0.2">
      <c r="A31" s="584" t="s">
        <v>497</v>
      </c>
      <c r="B31" s="584"/>
      <c r="C31" s="584"/>
      <c r="D31" s="584"/>
      <c r="E31" s="584"/>
      <c r="F31" s="584"/>
      <c r="G31" s="584"/>
      <c r="H31" s="584"/>
    </row>
    <row r="32" spans="1:17" ht="9" customHeight="1" x14ac:dyDescent="0.2">
      <c r="A32" s="534"/>
      <c r="B32" s="534"/>
      <c r="C32" s="534"/>
      <c r="D32" s="534"/>
      <c r="E32" s="534"/>
      <c r="F32" s="534"/>
      <c r="G32" s="534"/>
      <c r="H32" s="534"/>
    </row>
    <row r="33" spans="1:8" ht="13.5" customHeight="1" x14ac:dyDescent="0.2">
      <c r="A33" s="583" t="s">
        <v>518</v>
      </c>
      <c r="B33" s="583"/>
      <c r="C33" s="583"/>
      <c r="D33" s="583"/>
      <c r="E33" s="583" t="s">
        <v>519</v>
      </c>
      <c r="F33" s="583"/>
      <c r="G33" s="583"/>
      <c r="H33" s="583"/>
    </row>
  </sheetData>
  <mergeCells count="11">
    <mergeCell ref="B24:G24"/>
    <mergeCell ref="A30:H30"/>
    <mergeCell ref="A31:H31"/>
    <mergeCell ref="A33:D33"/>
    <mergeCell ref="E33:H33"/>
    <mergeCell ref="B19:G19"/>
    <mergeCell ref="A7:A8"/>
    <mergeCell ref="B7:G7"/>
    <mergeCell ref="H7:H8"/>
    <mergeCell ref="B9:G9"/>
    <mergeCell ref="B14:G14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workbookViewId="0"/>
  </sheetViews>
  <sheetFormatPr defaultRowHeight="12.75" x14ac:dyDescent="0.2"/>
  <sheetData>
    <row r="1" spans="1:19" ht="15" customHeight="1" x14ac:dyDescent="0.2">
      <c r="A1" s="1" t="s">
        <v>6</v>
      </c>
      <c r="B1" s="2"/>
      <c r="C1" s="2"/>
      <c r="D1" s="2"/>
      <c r="E1" s="2"/>
      <c r="F1" s="2"/>
      <c r="G1" s="2"/>
      <c r="I1" s="3" t="s">
        <v>0</v>
      </c>
      <c r="K1" s="567" t="s">
        <v>910</v>
      </c>
    </row>
    <row r="2" spans="1:19" ht="9" customHeight="1" x14ac:dyDescent="0.2"/>
    <row r="3" spans="1:19" ht="29.25" customHeight="1" x14ac:dyDescent="0.2">
      <c r="A3" s="603" t="s">
        <v>1348</v>
      </c>
      <c r="B3" s="603"/>
      <c r="C3" s="603"/>
      <c r="D3" s="603"/>
      <c r="E3" s="603"/>
      <c r="F3" s="603"/>
      <c r="G3" s="603"/>
      <c r="H3" s="603"/>
      <c r="I3" s="603"/>
      <c r="J3" s="268"/>
      <c r="K3" s="268"/>
      <c r="L3" s="268"/>
      <c r="M3" s="268"/>
      <c r="N3" s="268"/>
      <c r="O3" s="268"/>
      <c r="P3" s="268"/>
      <c r="Q3" s="268"/>
      <c r="R3" s="268"/>
      <c r="S3" s="268"/>
    </row>
    <row r="4" spans="1:19" ht="28.5" customHeight="1" x14ac:dyDescent="0.2">
      <c r="A4" s="604" t="s">
        <v>1316</v>
      </c>
      <c r="B4" s="604"/>
      <c r="C4" s="604"/>
      <c r="D4" s="604"/>
      <c r="E4" s="604"/>
      <c r="F4" s="604"/>
      <c r="G4" s="604"/>
      <c r="H4" s="604"/>
      <c r="I4" s="604"/>
      <c r="J4" s="268"/>
      <c r="K4" s="268"/>
      <c r="L4" s="268"/>
      <c r="M4" s="268"/>
      <c r="N4" s="268"/>
      <c r="O4" s="268"/>
      <c r="P4" s="268"/>
      <c r="Q4" s="268"/>
      <c r="R4" s="268"/>
      <c r="S4" s="268"/>
    </row>
    <row r="5" spans="1:19" x14ac:dyDescent="0.2">
      <c r="J5" s="268"/>
      <c r="K5" s="268"/>
      <c r="L5" s="268"/>
      <c r="M5" s="268"/>
      <c r="N5" s="268"/>
      <c r="O5" s="268"/>
      <c r="P5" s="268"/>
      <c r="Q5" s="268"/>
      <c r="R5" s="268"/>
      <c r="S5" s="268"/>
    </row>
    <row r="6" spans="1:19" x14ac:dyDescent="0.2">
      <c r="J6" s="268"/>
      <c r="K6" s="268"/>
      <c r="L6" s="268"/>
      <c r="M6" s="268"/>
      <c r="N6" s="268"/>
      <c r="O6" s="268"/>
      <c r="P6" s="268"/>
      <c r="Q6" s="268"/>
      <c r="R6" s="268"/>
      <c r="S6" s="268"/>
    </row>
    <row r="34" spans="1:20" ht="24" customHeight="1" x14ac:dyDescent="0.2">
      <c r="A34" s="605" t="s">
        <v>1349</v>
      </c>
      <c r="B34" s="574"/>
      <c r="C34" s="574"/>
      <c r="D34" s="574"/>
      <c r="E34" s="574"/>
      <c r="F34" s="574"/>
      <c r="G34" s="574"/>
      <c r="H34" s="574"/>
      <c r="I34" s="574"/>
      <c r="J34" s="574"/>
      <c r="K34" s="268"/>
      <c r="L34" s="268"/>
      <c r="M34" s="268"/>
      <c r="N34" s="268"/>
      <c r="O34" s="268"/>
      <c r="P34" s="268"/>
      <c r="Q34" s="268"/>
      <c r="R34" s="268"/>
      <c r="S34" s="268"/>
      <c r="T34" s="268"/>
    </row>
    <row r="35" spans="1:20" ht="23.25" customHeight="1" x14ac:dyDescent="0.2">
      <c r="A35" s="606" t="s">
        <v>1317</v>
      </c>
      <c r="B35" s="574"/>
      <c r="C35" s="574"/>
      <c r="D35" s="574"/>
      <c r="E35" s="574"/>
      <c r="F35" s="574"/>
      <c r="G35" s="574"/>
      <c r="H35" s="574"/>
      <c r="I35" s="574"/>
      <c r="J35" s="574"/>
    </row>
    <row r="62" spans="1:10" x14ac:dyDescent="0.2">
      <c r="A62" s="570" t="s">
        <v>977</v>
      </c>
      <c r="B62" s="570"/>
      <c r="C62" s="570"/>
      <c r="D62" s="570"/>
      <c r="E62" s="570"/>
      <c r="F62" s="570"/>
      <c r="J62" s="571" t="s">
        <v>1347</v>
      </c>
    </row>
  </sheetData>
  <mergeCells count="4">
    <mergeCell ref="A3:I3"/>
    <mergeCell ref="A4:I4"/>
    <mergeCell ref="A34:J34"/>
    <mergeCell ref="A35:J35"/>
  </mergeCells>
  <hyperlinks>
    <hyperlink ref="K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workbookViewId="0"/>
  </sheetViews>
  <sheetFormatPr defaultRowHeight="12.75" x14ac:dyDescent="0.2"/>
  <sheetData>
    <row r="1" spans="1:18" ht="15" customHeight="1" x14ac:dyDescent="0.2">
      <c r="A1" s="1" t="s">
        <v>6</v>
      </c>
      <c r="B1" s="2"/>
      <c r="C1" s="2"/>
      <c r="D1" s="2"/>
      <c r="E1" s="2"/>
      <c r="F1" s="2"/>
      <c r="G1" s="2"/>
      <c r="I1" s="3" t="s">
        <v>0</v>
      </c>
      <c r="K1" s="567" t="s">
        <v>910</v>
      </c>
    </row>
    <row r="2" spans="1:18" ht="9" customHeight="1" x14ac:dyDescent="0.2"/>
    <row r="3" spans="1:18" x14ac:dyDescent="0.2">
      <c r="A3" s="601" t="s">
        <v>1070</v>
      </c>
      <c r="B3" s="601"/>
      <c r="C3" s="601"/>
      <c r="D3" s="601"/>
      <c r="E3" s="601"/>
      <c r="F3" s="601"/>
      <c r="G3" s="601"/>
      <c r="H3" s="601"/>
      <c r="I3" s="601"/>
    </row>
    <row r="4" spans="1:18" x14ac:dyDescent="0.2">
      <c r="A4" s="602" t="s">
        <v>1318</v>
      </c>
      <c r="B4" s="602"/>
      <c r="C4" s="602"/>
      <c r="D4" s="602"/>
      <c r="E4" s="602"/>
      <c r="F4" s="602"/>
      <c r="G4" s="602"/>
      <c r="H4" s="602"/>
      <c r="I4" s="602"/>
    </row>
    <row r="7" spans="1:18" x14ac:dyDescent="0.2">
      <c r="K7" s="268"/>
      <c r="L7" s="268"/>
      <c r="M7" s="268"/>
      <c r="N7" s="268"/>
      <c r="O7" s="268"/>
      <c r="P7" s="268"/>
      <c r="Q7" s="268"/>
      <c r="R7" s="268"/>
    </row>
    <row r="8" spans="1:18" x14ac:dyDescent="0.2">
      <c r="K8" s="268"/>
      <c r="L8" s="268"/>
      <c r="M8" s="268"/>
      <c r="N8" s="268"/>
      <c r="O8" s="268"/>
      <c r="P8" s="268"/>
      <c r="Q8" s="268"/>
      <c r="R8" s="268"/>
    </row>
    <row r="34" spans="1:9" x14ac:dyDescent="0.2">
      <c r="A34" s="607" t="s">
        <v>1071</v>
      </c>
      <c r="B34" s="607"/>
      <c r="C34" s="607"/>
      <c r="D34" s="607"/>
      <c r="E34" s="607"/>
      <c r="F34" s="607"/>
      <c r="G34" s="607"/>
      <c r="H34" s="607"/>
      <c r="I34" s="607"/>
    </row>
    <row r="35" spans="1:9" x14ac:dyDescent="0.2">
      <c r="A35" s="608" t="s">
        <v>1319</v>
      </c>
      <c r="B35" s="608"/>
      <c r="C35" s="608"/>
      <c r="D35" s="608"/>
      <c r="E35" s="608"/>
      <c r="F35" s="608"/>
      <c r="G35" s="608"/>
      <c r="H35" s="608"/>
      <c r="I35" s="608"/>
    </row>
    <row r="38" spans="1:9" x14ac:dyDescent="0.2">
      <c r="C38" s="165"/>
    </row>
    <row r="62" spans="1:10" x14ac:dyDescent="0.2">
      <c r="A62" s="570" t="s">
        <v>977</v>
      </c>
      <c r="B62" s="570"/>
      <c r="C62" s="570"/>
      <c r="D62" s="570"/>
      <c r="E62" s="570"/>
      <c r="F62" s="570"/>
      <c r="J62" s="571" t="s">
        <v>1347</v>
      </c>
    </row>
  </sheetData>
  <mergeCells count="4">
    <mergeCell ref="A3:I3"/>
    <mergeCell ref="A4:I4"/>
    <mergeCell ref="A34:I34"/>
    <mergeCell ref="A35:I35"/>
  </mergeCells>
  <hyperlinks>
    <hyperlink ref="K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44</vt:i4>
      </vt:variant>
    </vt:vector>
  </HeadingPairs>
  <TitlesOfParts>
    <vt:vector size="44" baseType="lpstr">
      <vt:lpstr>obsah</vt:lpstr>
      <vt:lpstr>3-1+g1</vt:lpstr>
      <vt:lpstr>3-2+g2</vt:lpstr>
      <vt:lpstr>3-3+g3</vt:lpstr>
      <vt:lpstr>3-4+g4</vt:lpstr>
      <vt:lpstr>KTG_3-1,2</vt:lpstr>
      <vt:lpstr>3-5+g5</vt:lpstr>
      <vt:lpstr>KTG_3-3,4</vt:lpstr>
      <vt:lpstr>KTG_3-5,6</vt:lpstr>
      <vt:lpstr>3-6+g6</vt:lpstr>
      <vt:lpstr>3-7+g7</vt:lpstr>
      <vt:lpstr>3-8+g8</vt:lpstr>
      <vt:lpstr>3-9+g9</vt:lpstr>
      <vt:lpstr>3-10 +g10</vt:lpstr>
      <vt:lpstr>3-10+g10</vt:lpstr>
      <vt:lpstr>3-11_12</vt:lpstr>
      <vt:lpstr>3-13+g11</vt:lpstr>
      <vt:lpstr>3-14+g12</vt:lpstr>
      <vt:lpstr>3-15+g13</vt:lpstr>
      <vt:lpstr>3-16+g14</vt:lpstr>
      <vt:lpstr>3-17_18</vt:lpstr>
      <vt:lpstr>3-19+g15</vt:lpstr>
      <vt:lpstr>3-20+g16</vt:lpstr>
      <vt:lpstr>3-21+g17</vt:lpstr>
      <vt:lpstr>KTG_3-7,8</vt:lpstr>
      <vt:lpstr>3-22+g18</vt:lpstr>
      <vt:lpstr>3-23+g19</vt:lpstr>
      <vt:lpstr>3-24+g20</vt:lpstr>
      <vt:lpstr>3-25+g21</vt:lpstr>
      <vt:lpstr>3-26+g22</vt:lpstr>
      <vt:lpstr>3-27_28</vt:lpstr>
      <vt:lpstr>3-29+g23</vt:lpstr>
      <vt:lpstr>3-30</vt:lpstr>
      <vt:lpstr>3-31+g24a25</vt:lpstr>
      <vt:lpstr>3-32_33</vt:lpstr>
      <vt:lpstr>3-34+g26</vt:lpstr>
      <vt:lpstr>3-35</vt:lpstr>
      <vt:lpstr>3-36</vt:lpstr>
      <vt:lpstr>3-37</vt:lpstr>
      <vt:lpstr>3-38+g27</vt:lpstr>
      <vt:lpstr>3-39+g28</vt:lpstr>
      <vt:lpstr>3-40+g29</vt:lpstr>
      <vt:lpstr>3-41+g30</vt:lpstr>
      <vt:lpstr>Grafy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jileckova</dc:creator>
  <cp:lastModifiedBy>Vojtěch Řezanka Marek</cp:lastModifiedBy>
  <cp:lastPrinted>2022-12-16T12:55:43Z</cp:lastPrinted>
  <dcterms:created xsi:type="dcterms:W3CDTF">2009-01-13T13:42:00Z</dcterms:created>
  <dcterms:modified xsi:type="dcterms:W3CDTF">2022-12-19T12:27:11Z</dcterms:modified>
</cp:coreProperties>
</file>