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05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'1305'!$A$1:$H$57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R8" i="1"/>
  <c r="Q8" i="1"/>
  <c r="P8" i="1"/>
  <c r="N8" i="1"/>
  <c r="S7" i="1"/>
  <c r="R7" i="1"/>
  <c r="Q7" i="1"/>
  <c r="P7" i="1"/>
  <c r="N7" i="1"/>
</calcChain>
</file>

<file path=xl/sharedStrings.xml><?xml version="1.0" encoding="utf-8"?>
<sst xmlns="http://schemas.openxmlformats.org/spreadsheetml/2006/main" count="39" uniqueCount="38">
  <si>
    <t>13. NAKUPOVÁNÍ PŘES INTERNET</t>
  </si>
  <si>
    <t>Tabulka 13.5: Osoby v ČR, které nakoupily na internetu v posledních 12 měsících</t>
  </si>
  <si>
    <r>
      <t>%</t>
    </r>
    <r>
      <rPr>
        <vertAlign val="superscript"/>
        <sz val="8"/>
        <rFont val="Arial"/>
        <family val="2"/>
        <charset val="238"/>
      </rPr>
      <t>1)</t>
    </r>
  </si>
  <si>
    <t xml:space="preserve"> Celkem 16+</t>
  </si>
  <si>
    <t xml:space="preserve"> Muži 16+</t>
  </si>
  <si>
    <t>Celkem 16+</t>
  </si>
  <si>
    <t xml:space="preserve"> Ženy 16+</t>
  </si>
  <si>
    <t>Celkem 16-74</t>
  </si>
  <si>
    <t xml:space="preserve"> Základní</t>
  </si>
  <si>
    <t>Pohlaví</t>
  </si>
  <si>
    <t xml:space="preserve"> Vysokoškolské</t>
  </si>
  <si>
    <t>Muži 16+</t>
  </si>
  <si>
    <t xml:space="preserve"> 25–34 let</t>
  </si>
  <si>
    <t>Ženy 16+</t>
  </si>
  <si>
    <t xml:space="preserve"> 65+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</si>
  <si>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</si>
  <si>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</si>
  <si>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</si>
  <si>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</si>
  <si>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</si>
  <si>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</si>
  <si>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</si>
  <si>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</si>
  <si>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</si>
  <si>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</si>
  <si>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</si>
  <si>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</si>
  <si>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</si>
  <si>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</si>
  <si>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</si>
  <si>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</si>
  <si>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</si>
  <si>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</si>
  <si>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</si>
  <si>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13.5: Osoby v ČR podle věku a vzdělání, které nakoupily na internetu v posledních 12 měsících, 2009 až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</si>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</sst>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8" fillId="3" borderId="0" xfId="0" applyFont="1" applyFill="1" applyBorder="1"/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3" borderId="0" xfId="0" applyFont="1" applyFill="1" applyBorder="1" applyAlignment="1">
      <alignment horizontal="left"/>
    </xf>
    <xf numFmtId="164" fontId="6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0" xfId="0" applyFont="1"/>
    <xf numFmtId="0" fontId="8" fillId="0" borderId="5" xfId="0" applyFont="1" applyFill="1" applyBorder="1"/>
    <xf numFmtId="165" fontId="14" fillId="0" borderId="6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165" fontId="14" fillId="0" borderId="7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0" fontId="15" fillId="0" borderId="9" xfId="0" applyFont="1" applyFill="1" applyBorder="1"/>
    <xf numFmtId="165" fontId="12" fillId="0" borderId="10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 horizontal="right"/>
    </xf>
    <xf numFmtId="165" fontId="12" fillId="0" borderId="12" xfId="0" applyNumberFormat="1" applyFont="1" applyFill="1" applyBorder="1" applyAlignment="1">
      <alignment horizontal="right"/>
    </xf>
    <xf numFmtId="0" fontId="12" fillId="3" borderId="0" xfId="0" applyFont="1" applyFill="1" applyBorder="1"/>
    <xf numFmtId="0" fontId="5" fillId="4" borderId="9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5" fontId="12" fillId="0" borderId="10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12" fillId="0" borderId="0" xfId="0" applyFont="1"/>
    <xf numFmtId="165" fontId="12" fillId="0" borderId="0" xfId="0" applyNumberFormat="1" applyFont="1" applyBorder="1" applyAlignment="1">
      <alignment horizontal="right"/>
    </xf>
    <xf numFmtId="0" fontId="13" fillId="3" borderId="0" xfId="0" applyFont="1" applyFill="1" applyBorder="1"/>
    <xf numFmtId="0" fontId="12" fillId="0" borderId="0" xfId="0" applyFont="1" applyBorder="1" applyAlignment="1">
      <alignment horizontal="left" indent="1"/>
    </xf>
    <xf numFmtId="165" fontId="12" fillId="0" borderId="0" xfId="0" applyNumberFormat="1" applyFont="1" applyBorder="1"/>
    <xf numFmtId="165" fontId="12" fillId="3" borderId="0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16" fillId="0" borderId="0" xfId="0" applyFont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6" fillId="3" borderId="0" xfId="0" applyFont="1" applyFill="1" applyBorder="1"/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226725831293E-2"/>
          <c:y val="0.21705426356589147"/>
          <c:w val="0.93282878311584627"/>
          <c:h val="0.6646383446255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'1305'!$J$4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'1305'!$N$4:$Z$4</c:f>
              <c:numCache>
                <c:formatCode>General</c:formatCode>
                <c:ptCount val="13"/>
                <c:pt idx="0">
                  <c:v>22</c:v>
                </c:pt>
                <c:pt idx="1">
                  <c:v>25.4</c:v>
                </c:pt>
                <c:pt idx="2">
                  <c:v>28.000000000000004</c:v>
                </c:pt>
                <c:pt idx="3">
                  <c:v>30.644663105832521</c:v>
                </c:pt>
                <c:pt idx="4">
                  <c:v>34.439841852165728</c:v>
                </c:pt>
                <c:pt idx="5">
                  <c:v>39.287274589167126</c:v>
                </c:pt>
                <c:pt idx="6">
                  <c:v>41.85325433831796</c:v>
                </c:pt>
                <c:pt idx="7">
                  <c:v>43.626075830301843</c:v>
                </c:pt>
                <c:pt idx="8">
                  <c:v>51.6</c:v>
                </c:pt>
                <c:pt idx="9">
                  <c:v>53.900000000000006</c:v>
                </c:pt>
                <c:pt idx="10">
                  <c:v>58.8</c:v>
                </c:pt>
                <c:pt idx="11">
                  <c:v>65.7</c:v>
                </c:pt>
                <c:pt idx="12">
                  <c:v>69.352000000000004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7-4E64-867F-35AD88256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'1305'!$J$7</c:f>
              <c:strCache>
                <c:ptCount val="1"/>
                <c:pt idx="0">
                  <c:v> Základní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'1305'!$N$7:$Z$7</c:f>
              <c:numCache>
                <c:formatCode>General</c:formatCode>
                <c:ptCount val="13"/>
                <c:pt idx="0">
                  <c:v>4.0199999999999996</c:v>
                </c:pt>
                <c:pt idx="1">
                  <c:v>7.1</c:v>
                </c:pt>
                <c:pt idx="2">
                  <c:v>9.879999999999999</c:v>
                </c:pt>
                <c:pt idx="3">
                  <c:v>11</c:v>
                </c:pt>
                <c:pt idx="4">
                  <c:v>10.530000000000001</c:v>
                </c:pt>
                <c:pt idx="5">
                  <c:v>12.11</c:v>
                </c:pt>
                <c:pt idx="6">
                  <c:v>12.59</c:v>
                </c:pt>
                <c:pt idx="7">
                  <c:v>13.940000000000001</c:v>
                </c:pt>
                <c:pt idx="8">
                  <c:v>21.78</c:v>
                </c:pt>
                <c:pt idx="9">
                  <c:v>31.990000000000002</c:v>
                </c:pt>
                <c:pt idx="10">
                  <c:v>33.4</c:v>
                </c:pt>
                <c:pt idx="11">
                  <c:v>43.114999999999995</c:v>
                </c:pt>
                <c:pt idx="12">
                  <c:v>55.086999999999996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7-4E64-867F-35AD8825676B}"/>
            </c:ext>
          </c:extLst>
        </c:ser>
        <c:ser>
          <c:idx val="2"/>
          <c:order val="2"/>
          <c:tx>
            <c:strRef>
              <c:f>'1305'!$J$8</c:f>
              <c:strCache>
                <c:ptCount val="1"/>
                <c:pt idx="0">
                  <c:v> Vysokoškolské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'1305'!$N$8:$Z$8</c:f>
              <c:numCache>
                <c:formatCode>General</c:formatCode>
                <c:ptCount val="13"/>
                <c:pt idx="0">
                  <c:v>45.85</c:v>
                </c:pt>
                <c:pt idx="1">
                  <c:v>49.8</c:v>
                </c:pt>
                <c:pt idx="2">
                  <c:v>57.49</c:v>
                </c:pt>
                <c:pt idx="3">
                  <c:v>58.45</c:v>
                </c:pt>
                <c:pt idx="4">
                  <c:v>62.36</c:v>
                </c:pt>
                <c:pt idx="5">
                  <c:v>69.23</c:v>
                </c:pt>
                <c:pt idx="6">
                  <c:v>71.28</c:v>
                </c:pt>
                <c:pt idx="7">
                  <c:v>69.81</c:v>
                </c:pt>
                <c:pt idx="8">
                  <c:v>84.62</c:v>
                </c:pt>
                <c:pt idx="9">
                  <c:v>83.990000000000009</c:v>
                </c:pt>
                <c:pt idx="10">
                  <c:v>88.9</c:v>
                </c:pt>
                <c:pt idx="11">
                  <c:v>92.132000000000005</c:v>
                </c:pt>
                <c:pt idx="12">
                  <c:v>96.116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7-4E64-867F-35AD88256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737196311999463E-2"/>
          <c:y val="7.871635231642557E-2"/>
          <c:w val="0.40334595194831413"/>
          <c:h val="0.11508209729597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46329845016147E-2"/>
          <c:y val="0.16261248593925759"/>
          <c:w val="0.93892746054558085"/>
          <c:h val="0.68797455005624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'1305'!$J$4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759738958891456E-3"/>
                  <c:y val="0.10608771559805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B-48F3-925E-8585AC542B07}"/>
                </c:ext>
              </c:extLst>
            </c:dLbl>
            <c:dLbl>
              <c:idx val="1"/>
              <c:layout>
                <c:manualLayout>
                  <c:x val="2.3223083531117472E-3"/>
                  <c:y val="0.12301157667791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B-48F3-925E-8585AC542B07}"/>
                </c:ext>
              </c:extLst>
            </c:dLbl>
            <c:dLbl>
              <c:idx val="2"/>
              <c:layout>
                <c:manualLayout>
                  <c:x val="-1.9759738958891456E-3"/>
                  <c:y val="0.146851565429321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B-48F3-925E-8585AC542B07}"/>
                </c:ext>
              </c:extLst>
            </c:dLbl>
            <c:dLbl>
              <c:idx val="3"/>
              <c:layout>
                <c:manualLayout>
                  <c:x val="1.6620658510829744E-4"/>
                  <c:y val="0.14560074521934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B-48F3-925E-8585AC542B07}"/>
                </c:ext>
              </c:extLst>
            </c:dLbl>
            <c:dLbl>
              <c:idx val="4"/>
              <c:layout>
                <c:manualLayout>
                  <c:x val="1.8012787211434348E-4"/>
                  <c:y val="0.151119586614173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B-48F3-925E-8585AC542B07}"/>
                </c:ext>
              </c:extLst>
            </c:dLbl>
            <c:dLbl>
              <c:idx val="5"/>
              <c:layout>
                <c:manualLayout>
                  <c:x val="1.6620658510829744E-4"/>
                  <c:y val="0.144268489876265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B-48F3-925E-8585AC542B07}"/>
                </c:ext>
              </c:extLst>
            </c:dLbl>
            <c:dLbl>
              <c:idx val="6"/>
              <c:layout>
                <c:manualLayout>
                  <c:x val="-7.9056151563384177E-17"/>
                  <c:y val="0.167241985376827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B-48F3-925E-8585AC542B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'1305'!$N$4:$Z$4</c:f>
              <c:numCache>
                <c:formatCode>General</c:formatCode>
                <c:ptCount val="13"/>
                <c:pt idx="0">
                  <c:v>22</c:v>
                </c:pt>
                <c:pt idx="1">
                  <c:v>25.4</c:v>
                </c:pt>
                <c:pt idx="2">
                  <c:v>28.000000000000004</c:v>
                </c:pt>
                <c:pt idx="3">
                  <c:v>30.644663105832521</c:v>
                </c:pt>
                <c:pt idx="4">
                  <c:v>34.439841852165728</c:v>
                </c:pt>
                <c:pt idx="5">
                  <c:v>39.287274589167126</c:v>
                </c:pt>
                <c:pt idx="6">
                  <c:v>41.85325433831796</c:v>
                </c:pt>
                <c:pt idx="7">
                  <c:v>43.626075830301843</c:v>
                </c:pt>
                <c:pt idx="8">
                  <c:v>51.6</c:v>
                </c:pt>
                <c:pt idx="9">
                  <c:v>53.900000000000006</c:v>
                </c:pt>
                <c:pt idx="10">
                  <c:v>58.8</c:v>
                </c:pt>
                <c:pt idx="11">
                  <c:v>65.7</c:v>
                </c:pt>
                <c:pt idx="12">
                  <c:v>69.352000000000004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DB-48F3-925E-8585AC542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'1305'!$J$9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'1305'!$N$9:$Z$9</c:f>
              <c:numCache>
                <c:formatCode>General</c:formatCode>
                <c:ptCount val="13"/>
                <c:pt idx="0">
                  <c:v>37.921795799999998</c:v>
                </c:pt>
                <c:pt idx="1">
                  <c:v>44.462755379999997</c:v>
                </c:pt>
                <c:pt idx="2">
                  <c:v>48</c:v>
                </c:pt>
                <c:pt idx="3">
                  <c:v>54.29999999999999</c:v>
                </c:pt>
                <c:pt idx="4">
                  <c:v>58.314935827473299</c:v>
                </c:pt>
                <c:pt idx="5">
                  <c:v>63.191060983275371</c:v>
                </c:pt>
                <c:pt idx="6">
                  <c:v>66.947870120498138</c:v>
                </c:pt>
                <c:pt idx="7">
                  <c:v>71.981952738627967</c:v>
                </c:pt>
                <c:pt idx="8">
                  <c:v>79.100000000000009</c:v>
                </c:pt>
                <c:pt idx="9">
                  <c:v>81.3</c:v>
                </c:pt>
                <c:pt idx="10">
                  <c:v>86.5</c:v>
                </c:pt>
                <c:pt idx="11">
                  <c:v>91.2</c:v>
                </c:pt>
                <c:pt idx="12">
                  <c:v>93.469000000000008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DB-48F3-925E-8585AC542B07}"/>
            </c:ext>
          </c:extLst>
        </c:ser>
        <c:ser>
          <c:idx val="2"/>
          <c:order val="2"/>
          <c:tx>
            <c:strRef>
              <c:f>'1305'!$J$10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'1305'!$N$3:$Z$3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'1305'!$N$10:$Z$10</c:f>
              <c:numCache>
                <c:formatCode>General</c:formatCode>
                <c:ptCount val="13"/>
                <c:pt idx="0">
                  <c:v>2.2999999999999998</c:v>
                </c:pt>
                <c:pt idx="1">
                  <c:v>3</c:v>
                </c:pt>
                <c:pt idx="2">
                  <c:v>3.7000000000000006</c:v>
                </c:pt>
                <c:pt idx="3">
                  <c:v>2.7</c:v>
                </c:pt>
                <c:pt idx="4">
                  <c:v>4.5</c:v>
                </c:pt>
                <c:pt idx="5">
                  <c:v>7.6</c:v>
                </c:pt>
                <c:pt idx="6">
                  <c:v>7.9538534854782768</c:v>
                </c:pt>
                <c:pt idx="7">
                  <c:v>9.7033966165815571</c:v>
                </c:pt>
                <c:pt idx="8">
                  <c:v>12.7</c:v>
                </c:pt>
                <c:pt idx="9">
                  <c:v>13.5</c:v>
                </c:pt>
                <c:pt idx="10">
                  <c:v>16.37</c:v>
                </c:pt>
                <c:pt idx="11">
                  <c:v>21.2</c:v>
                </c:pt>
                <c:pt idx="12">
                  <c:v>25.11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DB-48F3-925E-8585AC542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21078134463963E-2"/>
          <c:y val="4.354553337082865E-2"/>
          <c:w val="0.41122905309913182"/>
          <c:h val="0.11339168541432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106680</xdr:rowOff>
    </xdr:from>
    <xdr:to>
      <xdr:col>8</xdr:col>
      <xdr:colOff>0</xdr:colOff>
      <xdr:row>53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7620</xdr:rowOff>
    </xdr:from>
    <xdr:to>
      <xdr:col>7</xdr:col>
      <xdr:colOff>731520</xdr:colOff>
      <xdr:row>43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N3">
            <v>2009</v>
          </cell>
          <cell r="O3">
            <v>2010</v>
          </cell>
          <cell r="P3">
            <v>2011</v>
          </cell>
          <cell r="Q3">
            <v>2012</v>
          </cell>
          <cell r="R3">
            <v>2013</v>
          </cell>
          <cell r="S3">
            <v>2014</v>
          </cell>
          <cell r="T3">
            <v>2015</v>
          </cell>
          <cell r="U3">
            <v>2016</v>
          </cell>
          <cell r="V3">
            <v>2017</v>
          </cell>
          <cell r="W3">
            <v>2018</v>
          </cell>
          <cell r="X3">
            <v>2019</v>
          </cell>
          <cell r="Y3">
            <v>2020</v>
          </cell>
          <cell r="Z3">
            <v>2021</v>
          </cell>
        </row>
        <row r="4">
          <cell r="J4" t="str">
            <v xml:space="preserve"> Celkem 16+</v>
          </cell>
          <cell r="N4">
            <v>22</v>
          </cell>
          <cell r="O4">
            <v>25.4</v>
          </cell>
          <cell r="P4">
            <v>28.000000000000004</v>
          </cell>
          <cell r="Q4">
            <v>30.644663105832521</v>
          </cell>
          <cell r="R4">
            <v>34.439841852165728</v>
          </cell>
          <cell r="S4">
            <v>39.287274589167126</v>
          </cell>
          <cell r="T4">
            <v>41.85325433831796</v>
          </cell>
          <cell r="U4">
            <v>43.626075830301843</v>
          </cell>
          <cell r="V4">
            <v>51.6</v>
          </cell>
          <cell r="W4">
            <v>53.900000000000006</v>
          </cell>
          <cell r="X4">
            <v>58.8</v>
          </cell>
          <cell r="Y4">
            <v>65.7</v>
          </cell>
          <cell r="Z4">
            <v>69.352000000000004</v>
          </cell>
        </row>
        <row r="7">
          <cell r="J7" t="str">
            <v xml:space="preserve"> Základní</v>
          </cell>
          <cell r="N7">
            <v>4.0199999999999996</v>
          </cell>
          <cell r="O7">
            <v>7.1</v>
          </cell>
          <cell r="P7">
            <v>9.879999999999999</v>
          </cell>
          <cell r="Q7">
            <v>11</v>
          </cell>
          <cell r="R7">
            <v>10.530000000000001</v>
          </cell>
          <cell r="S7">
            <v>12.11</v>
          </cell>
          <cell r="T7">
            <v>12.59</v>
          </cell>
          <cell r="U7">
            <v>13.940000000000001</v>
          </cell>
          <cell r="V7">
            <v>21.78</v>
          </cell>
          <cell r="W7">
            <v>31.990000000000002</v>
          </cell>
          <cell r="X7">
            <v>33.4</v>
          </cell>
          <cell r="Y7">
            <v>43.114999999999995</v>
          </cell>
          <cell r="Z7">
            <v>55.086999999999996</v>
          </cell>
        </row>
        <row r="8">
          <cell r="J8" t="str">
            <v xml:space="preserve"> Vysokoškolské</v>
          </cell>
          <cell r="N8">
            <v>45.85</v>
          </cell>
          <cell r="O8">
            <v>49.8</v>
          </cell>
          <cell r="P8">
            <v>57.49</v>
          </cell>
          <cell r="Q8">
            <v>58.45</v>
          </cell>
          <cell r="R8">
            <v>62.36</v>
          </cell>
          <cell r="S8">
            <v>69.23</v>
          </cell>
          <cell r="T8">
            <v>71.28</v>
          </cell>
          <cell r="U8">
            <v>69.81</v>
          </cell>
          <cell r="V8">
            <v>84.62</v>
          </cell>
          <cell r="W8">
            <v>83.990000000000009</v>
          </cell>
          <cell r="X8">
            <v>88.9</v>
          </cell>
          <cell r="Y8">
            <v>92.132000000000005</v>
          </cell>
          <cell r="Z8">
            <v>96.116</v>
          </cell>
        </row>
        <row r="9">
          <cell r="J9" t="str">
            <v xml:space="preserve"> 25–34 let</v>
          </cell>
          <cell r="N9">
            <v>37.921795799999998</v>
          </cell>
          <cell r="O9">
            <v>44.462755379999997</v>
          </cell>
          <cell r="P9">
            <v>48</v>
          </cell>
          <cell r="Q9">
            <v>54.29999999999999</v>
          </cell>
          <cell r="R9">
            <v>58.314935827473299</v>
          </cell>
          <cell r="S9">
            <v>63.191060983275371</v>
          </cell>
          <cell r="T9">
            <v>66.947870120498138</v>
          </cell>
          <cell r="U9">
            <v>71.981952738627967</v>
          </cell>
          <cell r="V9">
            <v>79.100000000000009</v>
          </cell>
          <cell r="W9">
            <v>81.3</v>
          </cell>
          <cell r="X9">
            <v>86.5</v>
          </cell>
          <cell r="Y9">
            <v>91.2</v>
          </cell>
          <cell r="Z9">
            <v>93.469000000000008</v>
          </cell>
        </row>
        <row r="10">
          <cell r="J10" t="str">
            <v xml:space="preserve"> 65+</v>
          </cell>
          <cell r="N10">
            <v>2.2999999999999998</v>
          </cell>
          <cell r="O10">
            <v>3</v>
          </cell>
          <cell r="P10">
            <v>3.7000000000000006</v>
          </cell>
          <cell r="Q10">
            <v>2.7</v>
          </cell>
          <cell r="R10">
            <v>4.5</v>
          </cell>
          <cell r="S10">
            <v>7.6</v>
          </cell>
          <cell r="T10">
            <v>7.9538534854782768</v>
          </cell>
          <cell r="U10">
            <v>9.7033966165815571</v>
          </cell>
          <cell r="V10">
            <v>12.7</v>
          </cell>
          <cell r="W10">
            <v>13.5</v>
          </cell>
          <cell r="X10">
            <v>16.37</v>
          </cell>
          <cell r="Y10">
            <v>21.2</v>
          </cell>
          <cell r="Z10">
            <v>25.11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92D050"/>
  </sheetPr>
  <dimension ref="A1:AA68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3" customWidth="1"/>
    <col min="2" max="8" width="9.33203125" style="3" customWidth="1"/>
    <col min="9" max="14" width="7.33203125" style="3" customWidth="1"/>
    <col min="15" max="18" width="7.33203125" customWidth="1"/>
  </cols>
  <sheetData>
    <row r="1" spans="1:27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7" ht="12" customHeight="1" x14ac:dyDescent="0.3">
      <c r="A2" s="5"/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10"/>
      <c r="AA2" s="10"/>
    </row>
    <row r="3" spans="1:27" s="14" customFormat="1" ht="16.649999999999999" customHeight="1" x14ac:dyDescent="0.3">
      <c r="A3" s="11" t="s">
        <v>1</v>
      </c>
      <c r="B3" s="11"/>
      <c r="C3" s="5"/>
      <c r="D3" s="5"/>
      <c r="E3" s="5"/>
      <c r="F3" s="5"/>
      <c r="G3" s="5"/>
      <c r="H3" s="5"/>
      <c r="I3" s="12"/>
      <c r="J3" s="7"/>
      <c r="K3" s="7">
        <v>2006</v>
      </c>
      <c r="L3" s="7">
        <v>2007</v>
      </c>
      <c r="M3" s="7">
        <v>2008</v>
      </c>
      <c r="N3" s="7">
        <v>2009</v>
      </c>
      <c r="O3" s="7">
        <v>2010</v>
      </c>
      <c r="P3" s="7">
        <v>2011</v>
      </c>
      <c r="Q3" s="7">
        <v>2012</v>
      </c>
      <c r="R3" s="7">
        <v>2013</v>
      </c>
      <c r="S3" s="7">
        <v>2014</v>
      </c>
      <c r="T3" s="7">
        <v>2015</v>
      </c>
      <c r="U3" s="7">
        <v>2016</v>
      </c>
      <c r="V3" s="7">
        <v>2017</v>
      </c>
      <c r="W3" s="7">
        <v>2018</v>
      </c>
      <c r="X3" s="8">
        <v>2019</v>
      </c>
      <c r="Y3" s="8">
        <v>2020</v>
      </c>
      <c r="Z3" s="8">
        <v>2021</v>
      </c>
      <c r="AA3" s="13"/>
    </row>
    <row r="4" spans="1:27" ht="12" customHeight="1" thickBot="1" x14ac:dyDescent="0.35">
      <c r="A4" s="15"/>
      <c r="B4" s="15"/>
      <c r="C4" s="5"/>
      <c r="D4" s="16"/>
      <c r="E4" s="16"/>
      <c r="F4" s="16"/>
      <c r="G4" s="16"/>
      <c r="H4" s="17" t="s">
        <v>2</v>
      </c>
      <c r="I4" s="18"/>
      <c r="J4" s="7" t="s">
        <v>3</v>
      </c>
      <c r="K4" s="19">
        <v>11.7</v>
      </c>
      <c r="L4" s="19">
        <v>15.299999999999999</v>
      </c>
      <c r="M4" s="19">
        <v>21</v>
      </c>
      <c r="N4" s="19">
        <v>22</v>
      </c>
      <c r="O4" s="19">
        <v>25.4</v>
      </c>
      <c r="P4" s="19">
        <v>28.000000000000004</v>
      </c>
      <c r="Q4" s="19">
        <v>30.644663105832521</v>
      </c>
      <c r="R4" s="19">
        <v>34.439841852165728</v>
      </c>
      <c r="S4" s="19">
        <v>39.287274589167126</v>
      </c>
      <c r="T4" s="19">
        <v>41.85325433831796</v>
      </c>
      <c r="U4" s="19">
        <v>43.626075830301843</v>
      </c>
      <c r="V4" s="19">
        <v>51.6</v>
      </c>
      <c r="W4" s="19">
        <v>53.900000000000006</v>
      </c>
      <c r="X4" s="19">
        <v>58.8</v>
      </c>
      <c r="Y4" s="19">
        <v>65.7</v>
      </c>
      <c r="Z4" s="19">
        <v>69.352000000000004</v>
      </c>
      <c r="AA4" s="10"/>
    </row>
    <row r="5" spans="1:27" s="24" customFormat="1" ht="12" customHeight="1" thickBot="1" x14ac:dyDescent="0.25">
      <c r="A5" s="20"/>
      <c r="B5" s="21">
        <v>2010</v>
      </c>
      <c r="C5" s="20">
        <v>2016</v>
      </c>
      <c r="D5" s="22">
        <v>2017</v>
      </c>
      <c r="E5" s="22">
        <v>2018</v>
      </c>
      <c r="F5" s="22">
        <v>2019</v>
      </c>
      <c r="G5" s="23">
        <v>2020</v>
      </c>
      <c r="H5" s="23">
        <v>2021</v>
      </c>
      <c r="I5" s="6"/>
      <c r="J5" s="7" t="s">
        <v>4</v>
      </c>
      <c r="K5" s="19">
        <v>14.568161522668643</v>
      </c>
      <c r="L5" s="19">
        <v>18.274025193203151</v>
      </c>
      <c r="M5" s="19">
        <v>24.5139269252948</v>
      </c>
      <c r="N5" s="19">
        <v>25.270306688592971</v>
      </c>
      <c r="O5" s="19">
        <v>27.986659655168278</v>
      </c>
      <c r="P5" s="19">
        <v>29.046300671019488</v>
      </c>
      <c r="Q5" s="19">
        <v>31.541771523589439</v>
      </c>
      <c r="R5" s="19">
        <v>35.57305954785862</v>
      </c>
      <c r="S5" s="19">
        <v>40.532892685053504</v>
      </c>
      <c r="T5" s="19">
        <v>42.559316409103403</v>
      </c>
      <c r="U5" s="19">
        <v>42.255886480331569</v>
      </c>
      <c r="V5" s="19">
        <v>53</v>
      </c>
      <c r="W5" s="19">
        <v>53.6</v>
      </c>
      <c r="X5" s="19">
        <v>59.199999999999996</v>
      </c>
      <c r="Y5" s="19">
        <v>65.7</v>
      </c>
      <c r="Z5" s="19">
        <v>69.054000000000002</v>
      </c>
      <c r="AA5" s="7"/>
    </row>
    <row r="6" spans="1:27" s="24" customFormat="1" ht="12" customHeight="1" x14ac:dyDescent="0.2">
      <c r="A6" s="25" t="s">
        <v>5</v>
      </c>
      <c r="B6" s="26">
        <v>25.4</v>
      </c>
      <c r="C6" s="27">
        <v>43.626075830301843</v>
      </c>
      <c r="D6" s="28">
        <v>51.6</v>
      </c>
      <c r="E6" s="28">
        <v>53.9</v>
      </c>
      <c r="F6" s="28">
        <v>58.8</v>
      </c>
      <c r="G6" s="29">
        <v>65.661000000000001</v>
      </c>
      <c r="H6" s="29">
        <v>69.352000000000004</v>
      </c>
      <c r="I6" s="6"/>
      <c r="J6" s="7" t="s">
        <v>6</v>
      </c>
      <c r="K6" s="19">
        <v>8.9920878597506313</v>
      </c>
      <c r="L6" s="19">
        <v>12.477221799808319</v>
      </c>
      <c r="M6" s="19">
        <v>17.705655821359024</v>
      </c>
      <c r="N6" s="19">
        <v>18.800311672071754</v>
      </c>
      <c r="O6" s="19">
        <v>23.046576878544752</v>
      </c>
      <c r="P6" s="19">
        <v>26.929992323203056</v>
      </c>
      <c r="Q6" s="19">
        <v>29.806071979359189</v>
      </c>
      <c r="R6" s="19">
        <v>33.381002213235533</v>
      </c>
      <c r="S6" s="19">
        <v>38.092755117060115</v>
      </c>
      <c r="T6" s="19">
        <v>41.179165271322802</v>
      </c>
      <c r="U6" s="19">
        <v>44.936073935569667</v>
      </c>
      <c r="V6" s="19">
        <v>50.3</v>
      </c>
      <c r="W6" s="19">
        <v>54.2</v>
      </c>
      <c r="X6" s="19">
        <v>58.5</v>
      </c>
      <c r="Y6" s="19">
        <v>65.599999999999994</v>
      </c>
      <c r="Z6" s="19">
        <v>69.632999999999996</v>
      </c>
      <c r="AA6" s="7"/>
    </row>
    <row r="7" spans="1:27" s="24" customFormat="1" ht="12" customHeight="1" x14ac:dyDescent="0.2">
      <c r="A7" s="30" t="s">
        <v>7</v>
      </c>
      <c r="B7" s="31">
        <v>27.4</v>
      </c>
      <c r="C7" s="32">
        <v>47.4</v>
      </c>
      <c r="D7" s="33">
        <v>56.1</v>
      </c>
      <c r="E7" s="33">
        <v>58.59</v>
      </c>
      <c r="F7" s="33">
        <v>64</v>
      </c>
      <c r="G7" s="34">
        <v>71.599999999999994</v>
      </c>
      <c r="H7" s="34">
        <v>75.48</v>
      </c>
      <c r="I7" s="35"/>
      <c r="J7" s="7" t="s">
        <v>8</v>
      </c>
      <c r="K7" s="19"/>
      <c r="L7" s="19"/>
      <c r="M7" s="19"/>
      <c r="N7" s="19">
        <f>2.48+1.54</f>
        <v>4.0199999999999996</v>
      </c>
      <c r="O7" s="19">
        <v>7.1</v>
      </c>
      <c r="P7" s="19">
        <f>3.32+6.56</f>
        <v>9.879999999999999</v>
      </c>
      <c r="Q7" s="19">
        <f>7.35+3.65</f>
        <v>11</v>
      </c>
      <c r="R7" s="19">
        <f>6.62+3.91</f>
        <v>10.530000000000001</v>
      </c>
      <c r="S7" s="19">
        <f>7.2+4.91</f>
        <v>12.11</v>
      </c>
      <c r="T7" s="19">
        <v>12.59</v>
      </c>
      <c r="U7" s="19">
        <v>13.940000000000001</v>
      </c>
      <c r="V7" s="19">
        <v>21.78</v>
      </c>
      <c r="W7" s="19">
        <v>31.990000000000002</v>
      </c>
      <c r="X7" s="19">
        <v>33.4</v>
      </c>
      <c r="Y7" s="19">
        <v>43.114999999999995</v>
      </c>
      <c r="Z7" s="19">
        <v>55.086999999999996</v>
      </c>
      <c r="AA7" s="7"/>
    </row>
    <row r="8" spans="1:27" s="24" customFormat="1" ht="12" customHeight="1" x14ac:dyDescent="0.2">
      <c r="A8" s="36" t="s">
        <v>9</v>
      </c>
      <c r="B8" s="37"/>
      <c r="C8" s="38"/>
      <c r="D8" s="39"/>
      <c r="E8" s="39"/>
      <c r="F8" s="39"/>
      <c r="G8" s="40"/>
      <c r="H8" s="40"/>
      <c r="I8" s="35"/>
      <c r="J8" s="7" t="s">
        <v>10</v>
      </c>
      <c r="K8" s="19"/>
      <c r="L8" s="19"/>
      <c r="M8" s="19"/>
      <c r="N8" s="19">
        <f>23.76+22.09</f>
        <v>45.85</v>
      </c>
      <c r="O8" s="19">
        <v>49.8</v>
      </c>
      <c r="P8" s="19">
        <f>30.64+26.85</f>
        <v>57.49</v>
      </c>
      <c r="Q8" s="19">
        <f>31.72+26.73</f>
        <v>58.45</v>
      </c>
      <c r="R8" s="19">
        <f>38.13+24.23</f>
        <v>62.36</v>
      </c>
      <c r="S8" s="19">
        <f>46.6+22.63</f>
        <v>69.23</v>
      </c>
      <c r="T8" s="19">
        <v>71.28</v>
      </c>
      <c r="U8" s="19">
        <v>69.81</v>
      </c>
      <c r="V8" s="19">
        <v>84.62</v>
      </c>
      <c r="W8" s="19">
        <v>83.990000000000009</v>
      </c>
      <c r="X8" s="19">
        <v>88.9</v>
      </c>
      <c r="Y8" s="19">
        <v>92.132000000000005</v>
      </c>
      <c r="Z8" s="19">
        <v>96.116</v>
      </c>
      <c r="AA8" s="7"/>
    </row>
    <row r="9" spans="1:27" s="24" customFormat="1" ht="12" customHeight="1" x14ac:dyDescent="0.2">
      <c r="A9" s="41" t="s">
        <v>11</v>
      </c>
      <c r="B9" s="42">
        <v>27.986659660000001</v>
      </c>
      <c r="C9" s="43">
        <v>42.255886480331569</v>
      </c>
      <c r="D9" s="44">
        <v>53</v>
      </c>
      <c r="E9" s="44">
        <v>53.6</v>
      </c>
      <c r="F9" s="44">
        <v>59.199999999999996</v>
      </c>
      <c r="G9" s="34">
        <v>65.747</v>
      </c>
      <c r="H9" s="34">
        <v>69.054000000000002</v>
      </c>
      <c r="I9" s="35"/>
      <c r="J9" s="7" t="s">
        <v>12</v>
      </c>
      <c r="K9" s="19">
        <v>18.892438720000001</v>
      </c>
      <c r="L9" s="19">
        <v>25.061544600000001</v>
      </c>
      <c r="M9" s="19">
        <v>35.632262800000007</v>
      </c>
      <c r="N9" s="19">
        <v>37.921795799999998</v>
      </c>
      <c r="O9" s="19">
        <v>44.462755379999997</v>
      </c>
      <c r="P9" s="19">
        <v>48</v>
      </c>
      <c r="Q9" s="19">
        <v>54.29999999999999</v>
      </c>
      <c r="R9" s="19">
        <v>58.314935827473299</v>
      </c>
      <c r="S9" s="19">
        <v>63.191060983275371</v>
      </c>
      <c r="T9" s="19">
        <v>66.947870120498138</v>
      </c>
      <c r="U9" s="19">
        <v>71.981952738627967</v>
      </c>
      <c r="V9" s="19">
        <v>79.100000000000009</v>
      </c>
      <c r="W9" s="19">
        <v>81.3</v>
      </c>
      <c r="X9" s="19">
        <v>86.5</v>
      </c>
      <c r="Y9" s="19">
        <v>91.2</v>
      </c>
      <c r="Z9" s="19">
        <v>93.469000000000008</v>
      </c>
      <c r="AA9" s="7"/>
    </row>
    <row r="10" spans="1:27" s="24" customFormat="1" ht="12" customHeight="1" x14ac:dyDescent="0.2">
      <c r="A10" s="41" t="s">
        <v>13</v>
      </c>
      <c r="B10" s="31">
        <v>23.04657688</v>
      </c>
      <c r="C10" s="32">
        <v>44.936073935569667</v>
      </c>
      <c r="D10" s="33">
        <v>50.3</v>
      </c>
      <c r="E10" s="33">
        <v>54.2</v>
      </c>
      <c r="F10" s="33">
        <v>58.5</v>
      </c>
      <c r="G10" s="34">
        <v>65.578999999999994</v>
      </c>
      <c r="H10" s="34">
        <v>69.632999999999996</v>
      </c>
      <c r="I10" s="35"/>
      <c r="J10" s="7" t="s">
        <v>14</v>
      </c>
      <c r="K10" s="19">
        <v>0</v>
      </c>
      <c r="L10" s="19">
        <v>1.4000000000000001</v>
      </c>
      <c r="M10" s="19">
        <v>1.41</v>
      </c>
      <c r="N10" s="19">
        <v>2.2999999999999998</v>
      </c>
      <c r="O10" s="19">
        <v>3</v>
      </c>
      <c r="P10" s="19">
        <v>3.7000000000000006</v>
      </c>
      <c r="Q10" s="19">
        <v>2.7</v>
      </c>
      <c r="R10" s="19">
        <v>4.5</v>
      </c>
      <c r="S10" s="19">
        <v>7.6</v>
      </c>
      <c r="T10" s="19">
        <v>7.9538534854782768</v>
      </c>
      <c r="U10" s="19">
        <v>9.7033966165815571</v>
      </c>
      <c r="V10" s="19">
        <v>12.7</v>
      </c>
      <c r="W10" s="19">
        <v>13.5</v>
      </c>
      <c r="X10" s="19">
        <v>16.37</v>
      </c>
      <c r="Y10" s="19">
        <v>21.2</v>
      </c>
      <c r="Z10" s="19">
        <v>25.11</v>
      </c>
      <c r="AA10" s="7"/>
    </row>
    <row r="11" spans="1:27" s="24" customFormat="1" ht="12" customHeight="1" x14ac:dyDescent="0.2">
      <c r="A11" s="36" t="s">
        <v>15</v>
      </c>
      <c r="B11" s="37"/>
      <c r="C11" s="38"/>
      <c r="D11" s="39"/>
      <c r="E11" s="39"/>
      <c r="F11" s="39"/>
      <c r="G11" s="45"/>
      <c r="H11" s="45"/>
      <c r="I11" s="3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4" customFormat="1" ht="12" customHeight="1" x14ac:dyDescent="0.2">
      <c r="A12" s="41" t="s">
        <v>16</v>
      </c>
      <c r="B12" s="31">
        <v>38.760155349999998</v>
      </c>
      <c r="C12" s="32">
        <v>58.697209141458487</v>
      </c>
      <c r="D12" s="33">
        <v>69.8</v>
      </c>
      <c r="E12" s="33">
        <v>71</v>
      </c>
      <c r="F12" s="33">
        <v>81.399999999999991</v>
      </c>
      <c r="G12" s="34">
        <v>85.453000000000003</v>
      </c>
      <c r="H12" s="34">
        <v>86.506</v>
      </c>
      <c r="I12" s="3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4" customFormat="1" ht="12" customHeight="1" x14ac:dyDescent="0.2">
      <c r="A13" s="41" t="s">
        <v>17</v>
      </c>
      <c r="B13" s="31">
        <v>44.462755379999997</v>
      </c>
      <c r="C13" s="32">
        <v>71.981952738627967</v>
      </c>
      <c r="D13" s="33">
        <v>79.100000000000009</v>
      </c>
      <c r="E13" s="33">
        <v>81.3</v>
      </c>
      <c r="F13" s="33">
        <v>86.5</v>
      </c>
      <c r="G13" s="34">
        <v>91.173000000000002</v>
      </c>
      <c r="H13" s="34">
        <v>93.469000000000008</v>
      </c>
      <c r="I13" s="3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4" customFormat="1" ht="12" customHeight="1" x14ac:dyDescent="0.2">
      <c r="A14" s="41" t="s">
        <v>18</v>
      </c>
      <c r="B14" s="31">
        <v>34.690411349999998</v>
      </c>
      <c r="C14" s="32">
        <v>59.363998078110114</v>
      </c>
      <c r="D14" s="33">
        <v>70.899999999999991</v>
      </c>
      <c r="E14" s="33">
        <v>71.399999999999991</v>
      </c>
      <c r="F14" s="33">
        <v>76.900000000000006</v>
      </c>
      <c r="G14" s="34">
        <v>86.138000000000005</v>
      </c>
      <c r="H14" s="34">
        <v>89.334999999999994</v>
      </c>
      <c r="I14" s="35"/>
      <c r="J14" s="35"/>
      <c r="K14" s="3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7"/>
    </row>
    <row r="15" spans="1:27" s="24" customFormat="1" ht="12" customHeight="1" x14ac:dyDescent="0.2">
      <c r="A15" s="41" t="s">
        <v>19</v>
      </c>
      <c r="B15" s="31">
        <v>22.11117617</v>
      </c>
      <c r="C15" s="32">
        <v>46.5771273351221</v>
      </c>
      <c r="D15" s="33">
        <v>56.2</v>
      </c>
      <c r="E15" s="33">
        <v>63.800000000000004</v>
      </c>
      <c r="F15" s="33">
        <v>69.8</v>
      </c>
      <c r="G15" s="34">
        <v>77.671000000000006</v>
      </c>
      <c r="H15" s="34">
        <v>82.432000000000002</v>
      </c>
      <c r="I15" s="35"/>
      <c r="J15" s="35"/>
      <c r="K15" s="3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7"/>
    </row>
    <row r="16" spans="1:27" s="24" customFormat="1" ht="12" customHeight="1" x14ac:dyDescent="0.2">
      <c r="A16" s="41" t="s">
        <v>20</v>
      </c>
      <c r="B16" s="31">
        <v>10.463374160000001</v>
      </c>
      <c r="C16" s="32">
        <v>28.29046208539523</v>
      </c>
      <c r="D16" s="33">
        <v>38.6</v>
      </c>
      <c r="E16" s="33">
        <v>41.199999999999996</v>
      </c>
      <c r="F16" s="33">
        <v>45.4</v>
      </c>
      <c r="G16" s="34">
        <v>56.986000000000004</v>
      </c>
      <c r="H16" s="34">
        <v>63.685000000000002</v>
      </c>
      <c r="I16" s="35"/>
      <c r="J16" s="35"/>
      <c r="K16" s="3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24" customFormat="1" ht="12" customHeight="1" x14ac:dyDescent="0.2">
      <c r="A17" s="41" t="s">
        <v>21</v>
      </c>
      <c r="B17" s="31">
        <v>3</v>
      </c>
      <c r="C17" s="32">
        <v>9.7033966165815571</v>
      </c>
      <c r="D17" s="33">
        <v>12.7</v>
      </c>
      <c r="E17" s="33">
        <v>13.5</v>
      </c>
      <c r="F17" s="33">
        <v>16.37</v>
      </c>
      <c r="G17" s="34">
        <v>21.2</v>
      </c>
      <c r="H17" s="34">
        <v>25.11</v>
      </c>
      <c r="I17" s="35"/>
      <c r="J17" s="35"/>
      <c r="K17" s="3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24" customFormat="1" ht="12" customHeight="1" x14ac:dyDescent="0.2">
      <c r="A18" s="36" t="s">
        <v>22</v>
      </c>
      <c r="B18" s="37"/>
      <c r="C18" s="38"/>
      <c r="D18" s="39"/>
      <c r="E18" s="39"/>
      <c r="F18" s="39"/>
      <c r="G18" s="45"/>
      <c r="H18" s="45"/>
      <c r="I18" s="35"/>
      <c r="J18" s="35"/>
      <c r="K18" s="3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24" customFormat="1" ht="12" customHeight="1" x14ac:dyDescent="0.2">
      <c r="A19" s="41" t="s">
        <v>23</v>
      </c>
      <c r="B19" s="31">
        <v>7.1</v>
      </c>
      <c r="C19" s="32">
        <v>13.940000000000001</v>
      </c>
      <c r="D19" s="33">
        <v>21.78</v>
      </c>
      <c r="E19" s="33">
        <v>31.990000000000002</v>
      </c>
      <c r="F19" s="33">
        <v>33.4</v>
      </c>
      <c r="G19" s="44">
        <v>43.114999999999995</v>
      </c>
      <c r="H19" s="47">
        <v>55.086999999999996</v>
      </c>
      <c r="I19" s="35"/>
      <c r="J19" s="35"/>
      <c r="K19" s="3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24" customFormat="1" ht="12" customHeight="1" x14ac:dyDescent="0.2">
      <c r="A20" s="41" t="s">
        <v>24</v>
      </c>
      <c r="B20" s="31">
        <v>17.059999999999999</v>
      </c>
      <c r="C20" s="32">
        <v>39.450000000000003</v>
      </c>
      <c r="D20" s="33">
        <v>45.97</v>
      </c>
      <c r="E20" s="33">
        <v>50.52</v>
      </c>
      <c r="F20" s="33">
        <v>54.6</v>
      </c>
      <c r="G20" s="44">
        <v>67.953000000000003</v>
      </c>
      <c r="H20" s="47">
        <v>69.874000000000009</v>
      </c>
      <c r="I20" s="35"/>
      <c r="J20" s="35"/>
      <c r="K20" s="3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24" customFormat="1" ht="12" customHeight="1" x14ac:dyDescent="0.2">
      <c r="A21" s="41" t="s">
        <v>25</v>
      </c>
      <c r="B21" s="31">
        <v>38.200000000000003</v>
      </c>
      <c r="C21" s="32">
        <v>65.16</v>
      </c>
      <c r="D21" s="33">
        <v>69.3</v>
      </c>
      <c r="E21" s="33">
        <v>73.91</v>
      </c>
      <c r="F21" s="33">
        <v>79.8</v>
      </c>
      <c r="G21" s="44">
        <v>85.718000000000004</v>
      </c>
      <c r="H21" s="47">
        <v>90.179000000000002</v>
      </c>
      <c r="I21" s="35"/>
      <c r="J21" s="35"/>
      <c r="K21" s="3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24" customFormat="1" ht="12" customHeight="1" x14ac:dyDescent="0.2">
      <c r="A22" s="41" t="s">
        <v>26</v>
      </c>
      <c r="B22" s="31">
        <v>49.82</v>
      </c>
      <c r="C22" s="32">
        <v>69.81</v>
      </c>
      <c r="D22" s="33">
        <v>84.62</v>
      </c>
      <c r="E22" s="33">
        <v>83.990000000000009</v>
      </c>
      <c r="F22" s="33">
        <v>88.9</v>
      </c>
      <c r="G22" s="44">
        <v>92.132000000000005</v>
      </c>
      <c r="H22" s="47">
        <v>96.116</v>
      </c>
      <c r="I22" s="48"/>
      <c r="J22" s="48"/>
      <c r="K22" s="48"/>
    </row>
    <row r="23" spans="1:24" s="24" customFormat="1" ht="12" customHeight="1" x14ac:dyDescent="0.2">
      <c r="A23" s="36" t="s">
        <v>27</v>
      </c>
      <c r="B23" s="37"/>
      <c r="C23" s="38"/>
      <c r="D23" s="39"/>
      <c r="E23" s="39"/>
      <c r="F23" s="39"/>
      <c r="G23" s="45"/>
      <c r="H23" s="45"/>
      <c r="I23" s="48"/>
      <c r="J23" s="48"/>
      <c r="K23" s="48"/>
    </row>
    <row r="24" spans="1:24" s="24" customFormat="1" ht="12" customHeight="1" x14ac:dyDescent="0.2">
      <c r="A24" s="41" t="s">
        <v>28</v>
      </c>
      <c r="B24" s="31">
        <v>33</v>
      </c>
      <c r="C24" s="32">
        <v>55.96751699910282</v>
      </c>
      <c r="D24" s="33">
        <v>66.5</v>
      </c>
      <c r="E24" s="33">
        <v>68.400000000000006</v>
      </c>
      <c r="F24" s="33">
        <v>74.400000000000006</v>
      </c>
      <c r="G24" s="34">
        <v>82.186000000000007</v>
      </c>
      <c r="H24" s="34">
        <v>85.959000000000003</v>
      </c>
      <c r="I24" s="48"/>
      <c r="J24" s="48"/>
      <c r="K24" s="48"/>
    </row>
    <row r="25" spans="1:24" s="24" customFormat="1" ht="12" customHeight="1" x14ac:dyDescent="0.2">
      <c r="A25" s="41" t="s">
        <v>29</v>
      </c>
      <c r="B25" s="31">
        <v>21.3</v>
      </c>
      <c r="C25" s="32">
        <v>31.473464741379665</v>
      </c>
      <c r="D25" s="33">
        <v>36.700000000000003</v>
      </c>
      <c r="E25" s="33">
        <v>38.5</v>
      </c>
      <c r="F25" s="33">
        <v>40.5</v>
      </c>
      <c r="G25" s="34">
        <v>60.074000000000005</v>
      </c>
      <c r="H25" s="34">
        <v>66.512</v>
      </c>
      <c r="I25" s="48"/>
      <c r="J25" s="48"/>
      <c r="K25" s="48"/>
    </row>
    <row r="26" spans="1:24" s="24" customFormat="1" ht="12" customHeight="1" x14ac:dyDescent="0.2">
      <c r="A26" s="41" t="s">
        <v>30</v>
      </c>
      <c r="B26" s="31">
        <v>43.2</v>
      </c>
      <c r="C26" s="32">
        <v>72.351887442812682</v>
      </c>
      <c r="D26" s="33">
        <v>77.600000000000009</v>
      </c>
      <c r="E26" s="33">
        <v>82.699999999999989</v>
      </c>
      <c r="F26" s="33">
        <v>80.600000000000009</v>
      </c>
      <c r="G26" s="34">
        <v>89.364000000000004</v>
      </c>
      <c r="H26" s="34">
        <v>95.760999999999996</v>
      </c>
      <c r="I26" s="48"/>
      <c r="J26" s="48"/>
      <c r="K26" s="48"/>
    </row>
    <row r="27" spans="1:24" s="24" customFormat="1" ht="12" customHeight="1" x14ac:dyDescent="0.2">
      <c r="A27" s="41" t="s">
        <v>31</v>
      </c>
      <c r="B27" s="31">
        <v>40.4</v>
      </c>
      <c r="C27" s="32">
        <v>58.270921092885885</v>
      </c>
      <c r="D27" s="33">
        <v>68.5</v>
      </c>
      <c r="E27" s="33">
        <v>69.5</v>
      </c>
      <c r="F27" s="33">
        <v>81.899999999999991</v>
      </c>
      <c r="G27" s="34">
        <v>86.853000000000009</v>
      </c>
      <c r="H27" s="34">
        <v>86.042000000000002</v>
      </c>
      <c r="I27" s="48"/>
      <c r="J27" s="48"/>
      <c r="K27" s="48"/>
    </row>
    <row r="28" spans="1:24" s="24" customFormat="1" ht="12" customHeight="1" x14ac:dyDescent="0.2">
      <c r="A28" s="41" t="s">
        <v>32</v>
      </c>
      <c r="B28" s="31">
        <v>3.7</v>
      </c>
      <c r="C28" s="32">
        <v>11.384426649150431</v>
      </c>
      <c r="D28" s="33">
        <v>14.499999999999998</v>
      </c>
      <c r="E28" s="33">
        <v>15.5</v>
      </c>
      <c r="F28" s="33">
        <v>17.2</v>
      </c>
      <c r="G28" s="34">
        <v>22.065000000000001</v>
      </c>
      <c r="H28" s="34">
        <v>26.927</v>
      </c>
      <c r="I28" s="48"/>
      <c r="J28" s="48"/>
      <c r="K28" s="48"/>
    </row>
    <row r="29" spans="1:24" s="24" customFormat="1" ht="12" customHeight="1" x14ac:dyDescent="0.2">
      <c r="A29" s="41" t="s">
        <v>33</v>
      </c>
      <c r="B29" s="31">
        <v>5.8</v>
      </c>
      <c r="C29" s="32">
        <v>22.767190346974044</v>
      </c>
      <c r="D29" s="33">
        <v>28.4</v>
      </c>
      <c r="E29" s="33">
        <v>32.4</v>
      </c>
      <c r="F29" s="33">
        <v>32</v>
      </c>
      <c r="G29" s="34">
        <v>43.926000000000002</v>
      </c>
      <c r="H29" s="34">
        <v>53.975999999999999</v>
      </c>
      <c r="I29" s="48"/>
      <c r="J29" s="48"/>
      <c r="K29" s="48"/>
    </row>
    <row r="30" spans="1:24" s="24" customFormat="1" ht="10.5" customHeight="1" x14ac:dyDescent="0.2">
      <c r="A30" s="49"/>
      <c r="B30" s="49"/>
      <c r="C30" s="50"/>
      <c r="D30" s="50"/>
      <c r="E30" s="50"/>
      <c r="F30" s="50"/>
      <c r="G30" s="51"/>
      <c r="H30" s="51"/>
      <c r="I30" s="51"/>
      <c r="J30" s="51"/>
      <c r="K30" s="51"/>
      <c r="L30" s="50"/>
    </row>
    <row r="31" spans="1:24" s="14" customFormat="1" ht="27.75" customHeight="1" x14ac:dyDescent="0.3">
      <c r="A31" s="52" t="s">
        <v>34</v>
      </c>
      <c r="B31" s="52"/>
      <c r="C31" s="52"/>
      <c r="D31" s="52"/>
      <c r="E31" s="52"/>
      <c r="F31" s="52"/>
      <c r="G31" s="52"/>
      <c r="H31" s="52"/>
      <c r="I31" s="12"/>
      <c r="J31" s="12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4" s="24" customFormat="1" ht="12" customHeight="1" x14ac:dyDescent="0.3">
      <c r="A32" s="53"/>
      <c r="B32" s="53"/>
      <c r="C32" s="53"/>
      <c r="D32" s="53"/>
      <c r="E32" s="53"/>
      <c r="F32" s="53"/>
      <c r="G32" s="53"/>
      <c r="H32" s="17" t="s">
        <v>2</v>
      </c>
      <c r="I32" s="51"/>
      <c r="J32" s="51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4" customFormat="1" ht="12" customHeight="1" x14ac:dyDescent="0.3">
      <c r="A33" s="53"/>
      <c r="B33" s="53"/>
      <c r="C33" s="53"/>
      <c r="D33" s="53"/>
      <c r="E33" s="53"/>
      <c r="F33" s="53"/>
      <c r="G33" s="53"/>
      <c r="H33" s="53"/>
      <c r="I33" s="51"/>
      <c r="J33" s="51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4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1"/>
      <c r="J34" s="51"/>
      <c r="K34" s="51"/>
      <c r="L34" s="50"/>
    </row>
    <row r="35" spans="1:23" s="24" customFormat="1" ht="12" customHeight="1" x14ac:dyDescent="0.2">
      <c r="A35" s="53"/>
      <c r="B35" s="53"/>
      <c r="C35" s="53"/>
      <c r="D35" s="53"/>
      <c r="E35" s="53"/>
      <c r="F35" s="53"/>
      <c r="G35" s="53"/>
      <c r="H35" s="53"/>
      <c r="I35" s="35"/>
      <c r="J35" s="35"/>
      <c r="K35" s="35"/>
      <c r="L35" s="46"/>
    </row>
    <row r="36" spans="1:23" s="24" customFormat="1" ht="12" customHeight="1" x14ac:dyDescent="0.2">
      <c r="A36" s="53"/>
      <c r="B36" s="53"/>
      <c r="C36" s="53"/>
      <c r="D36" s="53"/>
      <c r="E36" s="53"/>
      <c r="F36" s="53"/>
      <c r="G36" s="53"/>
      <c r="H36" s="53"/>
      <c r="I36" s="54"/>
      <c r="J36" s="54"/>
      <c r="K36" s="54"/>
      <c r="L36" s="46"/>
    </row>
    <row r="37" spans="1:23" s="24" customFormat="1" ht="12" customHeight="1" x14ac:dyDescent="0.2">
      <c r="A37" s="53"/>
      <c r="B37" s="53"/>
      <c r="C37" s="53"/>
      <c r="D37" s="53"/>
      <c r="E37" s="53"/>
      <c r="F37" s="53"/>
      <c r="G37" s="53"/>
      <c r="H37" s="53"/>
      <c r="I37" s="55"/>
      <c r="J37" s="55"/>
      <c r="K37" s="55"/>
    </row>
    <row r="38" spans="1:23" ht="12" customHeight="1" x14ac:dyDescent="0.3">
      <c r="A38" s="53"/>
      <c r="B38" s="53"/>
      <c r="C38" s="53"/>
      <c r="D38" s="53"/>
      <c r="E38" s="53"/>
      <c r="F38" s="53"/>
      <c r="G38" s="53"/>
      <c r="H38" s="53"/>
      <c r="I38" s="6"/>
      <c r="J38" s="6"/>
      <c r="K38" s="6"/>
    </row>
    <row r="39" spans="1:23" ht="12" customHeight="1" x14ac:dyDescent="0.3">
      <c r="A39" s="53"/>
      <c r="B39" s="53"/>
      <c r="C39" s="53"/>
      <c r="D39" s="53"/>
      <c r="E39" s="53"/>
      <c r="F39" s="53"/>
      <c r="G39" s="53"/>
      <c r="H39" s="53"/>
      <c r="I39" s="6"/>
      <c r="J39" s="6"/>
      <c r="K39" s="6"/>
    </row>
    <row r="40" spans="1:23" ht="12" customHeight="1" x14ac:dyDescent="0.3">
      <c r="A40" s="53"/>
      <c r="B40" s="53"/>
      <c r="C40" s="53"/>
      <c r="D40" s="53"/>
      <c r="E40" s="53"/>
      <c r="F40" s="53"/>
      <c r="G40" s="53"/>
      <c r="H40" s="53"/>
      <c r="I40" s="6"/>
      <c r="J40" s="6"/>
      <c r="K40" s="6"/>
    </row>
    <row r="41" spans="1:23" ht="12" customHeight="1" x14ac:dyDescent="0.3">
      <c r="A41" s="53"/>
      <c r="B41" s="53"/>
      <c r="C41" s="53"/>
      <c r="D41" s="53"/>
      <c r="E41" s="53"/>
      <c r="F41" s="53"/>
      <c r="G41" s="53"/>
      <c r="H41" s="53"/>
      <c r="I41" s="6"/>
      <c r="J41" s="6"/>
      <c r="K41" s="6"/>
    </row>
    <row r="42" spans="1:23" ht="12" customHeight="1" x14ac:dyDescent="0.3">
      <c r="A42" s="53"/>
      <c r="B42" s="53"/>
      <c r="C42" s="53"/>
      <c r="D42" s="53"/>
      <c r="E42" s="53"/>
      <c r="F42" s="53"/>
      <c r="G42" s="53"/>
      <c r="H42" s="53"/>
      <c r="I42" s="6"/>
      <c r="J42" s="6"/>
      <c r="K42" s="6"/>
    </row>
    <row r="43" spans="1:23" ht="12" customHeight="1" x14ac:dyDescent="0.3">
      <c r="A43" s="53"/>
      <c r="B43" s="53"/>
      <c r="C43" s="53"/>
      <c r="D43" s="53"/>
      <c r="E43" s="53"/>
      <c r="F43" s="53"/>
      <c r="G43" s="53"/>
      <c r="H43" s="53"/>
      <c r="I43" s="6"/>
      <c r="J43" s="6"/>
      <c r="K43" s="6"/>
    </row>
    <row r="44" spans="1:23" ht="12" customHeight="1" x14ac:dyDescent="0.3">
      <c r="A44" s="53"/>
      <c r="B44" s="53"/>
      <c r="C44" s="53"/>
      <c r="D44" s="53"/>
      <c r="E44" s="53"/>
      <c r="F44" s="53"/>
      <c r="G44" s="53"/>
      <c r="H44" s="53"/>
      <c r="I44" s="6"/>
      <c r="J44" s="6"/>
      <c r="K44" s="6"/>
    </row>
    <row r="45" spans="1:23" ht="12" customHeight="1" x14ac:dyDescent="0.3">
      <c r="A45" s="53"/>
      <c r="B45" s="53"/>
      <c r="C45" s="53"/>
      <c r="D45" s="53"/>
      <c r="E45" s="53"/>
      <c r="F45" s="53"/>
      <c r="G45" s="53"/>
      <c r="H45" s="53"/>
      <c r="I45" s="6"/>
      <c r="J45" s="6"/>
      <c r="K45" s="6"/>
      <c r="L45"/>
      <c r="M45"/>
      <c r="N45"/>
    </row>
    <row r="46" spans="1:23" ht="12" customHeight="1" x14ac:dyDescent="0.3">
      <c r="A46" s="53"/>
      <c r="B46" s="53"/>
      <c r="C46" s="53"/>
      <c r="D46" s="53"/>
      <c r="E46" s="53"/>
      <c r="F46" s="53"/>
      <c r="G46" s="53"/>
      <c r="H46" s="53"/>
      <c r="I46" s="6"/>
      <c r="J46" s="6"/>
      <c r="K46" s="6"/>
      <c r="L46"/>
      <c r="M46"/>
      <c r="N46"/>
    </row>
    <row r="47" spans="1:23" ht="12" customHeight="1" x14ac:dyDescent="0.3">
      <c r="A47" s="53"/>
      <c r="B47" s="53"/>
      <c r="C47" s="53"/>
      <c r="D47" s="53"/>
      <c r="E47" s="53"/>
      <c r="F47" s="53"/>
      <c r="G47" s="53"/>
      <c r="H47" s="53"/>
      <c r="I47" s="6"/>
      <c r="J47" s="6"/>
      <c r="K47" s="6"/>
      <c r="L47"/>
      <c r="M47"/>
      <c r="N47"/>
    </row>
    <row r="48" spans="1:23" ht="12" customHeight="1" x14ac:dyDescent="0.3">
      <c r="A48" s="53"/>
      <c r="B48" s="53"/>
      <c r="C48" s="53"/>
      <c r="D48" s="53"/>
      <c r="E48" s="53"/>
      <c r="F48" s="53"/>
      <c r="G48" s="53"/>
      <c r="H48" s="53"/>
      <c r="I48" s="6"/>
      <c r="J48" s="6"/>
      <c r="K48" s="6"/>
    </row>
    <row r="49" spans="1:15" ht="12" customHeight="1" x14ac:dyDescent="0.3">
      <c r="A49" s="53"/>
      <c r="B49" s="53"/>
      <c r="C49" s="53"/>
      <c r="D49" s="53"/>
      <c r="E49" s="53"/>
      <c r="F49" s="53"/>
      <c r="G49" s="53"/>
      <c r="H49" s="53"/>
      <c r="I49" s="6"/>
      <c r="J49" s="6"/>
      <c r="K49" s="6"/>
    </row>
    <row r="50" spans="1:15" ht="12" customHeight="1" x14ac:dyDescent="0.3">
      <c r="A50" s="53"/>
      <c r="B50" s="53"/>
      <c r="C50" s="53"/>
      <c r="D50" s="53"/>
      <c r="E50" s="53"/>
      <c r="F50" s="53"/>
      <c r="G50" s="53"/>
      <c r="H50" s="53"/>
      <c r="I50" s="6"/>
      <c r="J50" s="6"/>
      <c r="K50" s="6"/>
    </row>
    <row r="51" spans="1:15" ht="12" customHeight="1" x14ac:dyDescent="0.3">
      <c r="A51" s="53"/>
      <c r="B51" s="53"/>
      <c r="C51" s="53"/>
      <c r="D51" s="53"/>
      <c r="E51" s="53"/>
      <c r="F51" s="53"/>
      <c r="G51" s="53"/>
      <c r="H51" s="53"/>
      <c r="I51" s="6"/>
      <c r="J51" s="6"/>
      <c r="K51" s="6"/>
      <c r="L51"/>
      <c r="M51"/>
      <c r="N51"/>
    </row>
    <row r="52" spans="1:15" ht="12" customHeight="1" x14ac:dyDescent="0.3">
      <c r="A52" s="53"/>
      <c r="B52" s="53"/>
      <c r="C52" s="53"/>
      <c r="D52" s="53"/>
      <c r="E52" s="53"/>
      <c r="F52" s="53"/>
      <c r="G52" s="53"/>
      <c r="H52" s="53"/>
      <c r="I52" s="56"/>
      <c r="J52" s="56"/>
      <c r="K52" s="56"/>
    </row>
    <row r="53" spans="1:15" ht="12" customHeight="1" x14ac:dyDescent="0.3">
      <c r="A53" s="53"/>
      <c r="B53" s="53"/>
      <c r="C53" s="53"/>
      <c r="D53" s="53"/>
      <c r="E53" s="53"/>
      <c r="F53" s="53"/>
      <c r="G53" s="53"/>
      <c r="H53" s="53"/>
      <c r="I53" s="56"/>
      <c r="J53" s="56"/>
      <c r="K53" s="56"/>
      <c r="L53"/>
      <c r="M53" s="24"/>
      <c r="N53" s="24"/>
      <c r="O53" s="24"/>
    </row>
    <row r="54" spans="1:15" ht="12" customHeight="1" x14ac:dyDescent="0.3">
      <c r="A54" s="53"/>
      <c r="B54" s="53"/>
      <c r="C54" s="53"/>
      <c r="D54" s="53"/>
      <c r="E54" s="53"/>
      <c r="F54" s="53"/>
      <c r="G54" s="53"/>
      <c r="H54" s="53"/>
      <c r="I54" s="56"/>
      <c r="J54" s="56"/>
      <c r="K54" s="56"/>
      <c r="L54"/>
      <c r="M54" s="24"/>
      <c r="N54" s="24"/>
      <c r="O54" s="24"/>
    </row>
    <row r="55" spans="1:15" ht="12" customHeight="1" x14ac:dyDescent="0.3">
      <c r="A55" s="57" t="s">
        <v>35</v>
      </c>
      <c r="B55" s="57"/>
      <c r="C55" s="53"/>
      <c r="D55" s="53"/>
      <c r="E55" s="53"/>
      <c r="F55" s="53"/>
      <c r="G55" s="53"/>
      <c r="H55" s="53"/>
      <c r="I55" s="56"/>
      <c r="J55" s="56"/>
      <c r="K55" s="56"/>
      <c r="L55"/>
      <c r="M55" s="24"/>
      <c r="N55" s="24"/>
      <c r="O55" s="24"/>
    </row>
    <row r="56" spans="1:15" ht="12" customHeight="1" x14ac:dyDescent="0.3">
      <c r="A56" s="58" t="s">
        <v>36</v>
      </c>
      <c r="B56" s="58"/>
      <c r="C56" s="53"/>
      <c r="D56" s="53"/>
      <c r="E56" s="53"/>
      <c r="F56" s="53"/>
      <c r="G56" s="53"/>
      <c r="H56" s="53"/>
      <c r="I56" s="56"/>
      <c r="J56" s="56"/>
      <c r="K56" s="56"/>
      <c r="L56"/>
      <c r="M56" s="24"/>
      <c r="N56" s="24"/>
      <c r="O56" s="24"/>
    </row>
    <row r="57" spans="1:15" ht="12" customHeight="1" x14ac:dyDescent="0.3">
      <c r="A57" s="15" t="s">
        <v>37</v>
      </c>
      <c r="B57" s="15"/>
      <c r="C57" s="53"/>
      <c r="D57" s="53"/>
      <c r="E57" s="53"/>
      <c r="F57" s="53"/>
      <c r="G57" s="53"/>
      <c r="H57" s="53"/>
      <c r="I57" s="56"/>
      <c r="J57" s="56"/>
      <c r="K57" s="56"/>
      <c r="L57"/>
      <c r="M57" s="24"/>
      <c r="N57" s="24"/>
      <c r="O57" s="24"/>
    </row>
    <row r="58" spans="1:15" ht="12" customHeight="1" x14ac:dyDescent="0.3">
      <c r="A58" s="53"/>
      <c r="B58" s="53"/>
      <c r="C58" s="53"/>
      <c r="D58" s="53"/>
      <c r="E58" s="53"/>
      <c r="F58" s="53"/>
      <c r="G58" s="53"/>
      <c r="H58" s="53"/>
      <c r="I58" s="56"/>
      <c r="J58" s="56"/>
      <c r="K58" s="56"/>
      <c r="L58"/>
      <c r="M58" s="24"/>
      <c r="N58" s="24"/>
      <c r="O58" s="24"/>
    </row>
    <row r="59" spans="1:15" ht="12" customHeight="1" x14ac:dyDescent="0.3">
      <c r="A59" s="53"/>
      <c r="B59" s="53"/>
      <c r="C59" s="53"/>
      <c r="D59" s="53"/>
      <c r="E59" s="53"/>
      <c r="F59" s="53"/>
      <c r="G59" s="53"/>
      <c r="H59" s="53"/>
      <c r="I59" s="56"/>
      <c r="J59" s="56"/>
      <c r="K59" s="56"/>
      <c r="L59"/>
      <c r="M59" s="24"/>
      <c r="N59" s="24"/>
      <c r="O59" s="24"/>
    </row>
    <row r="60" spans="1:15" ht="12" customHeight="1" x14ac:dyDescent="0.3">
      <c r="A60" s="53"/>
      <c r="B60" s="53"/>
      <c r="C60" s="53"/>
      <c r="D60" s="53"/>
      <c r="E60" s="53"/>
      <c r="F60" s="53"/>
      <c r="G60" s="53"/>
      <c r="H60" s="53"/>
      <c r="I60" s="56"/>
      <c r="J60" s="56"/>
      <c r="K60" s="56"/>
      <c r="L60"/>
      <c r="M60" s="24"/>
      <c r="N60" s="24"/>
      <c r="O60" s="24"/>
    </row>
    <row r="61" spans="1:15" ht="12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/>
      <c r="M61" s="24"/>
      <c r="N61" s="24"/>
      <c r="O61" s="24"/>
    </row>
    <row r="62" spans="1:15" ht="12" customHeight="1" x14ac:dyDescent="0.3">
      <c r="A62" s="59"/>
      <c r="B62" s="59"/>
      <c r="C62" s="53"/>
      <c r="D62" s="53"/>
      <c r="E62" s="53"/>
      <c r="F62" s="53"/>
      <c r="G62" s="53"/>
      <c r="H62" s="53"/>
      <c r="I62" s="5"/>
      <c r="J62" s="5"/>
      <c r="K62" s="5"/>
    </row>
    <row r="63" spans="1:15" ht="12" customHeight="1" x14ac:dyDescent="0.3">
      <c r="A63" s="59"/>
      <c r="B63" s="59"/>
      <c r="C63" s="53"/>
      <c r="D63" s="53"/>
      <c r="E63" s="53"/>
      <c r="F63" s="53"/>
      <c r="G63" s="53"/>
      <c r="H63" s="53"/>
      <c r="I63" s="5"/>
      <c r="J63" s="5"/>
      <c r="K63" s="5"/>
    </row>
    <row r="64" spans="1:15" ht="12" customHeight="1" x14ac:dyDescent="0.3">
      <c r="A64" s="59"/>
      <c r="B64" s="59"/>
      <c r="C64" s="53"/>
      <c r="D64" s="53"/>
      <c r="E64" s="53"/>
      <c r="F64" s="53"/>
      <c r="G64" s="53"/>
      <c r="H64" s="53"/>
      <c r="I64" s="5"/>
      <c r="J64" s="5"/>
      <c r="K64" s="5"/>
    </row>
    <row r="65" spans="1:15" ht="12" customHeight="1" x14ac:dyDescent="0.3">
      <c r="A65" s="53"/>
      <c r="B65" s="53"/>
      <c r="C65" s="53"/>
      <c r="D65" s="53"/>
      <c r="E65" s="53"/>
      <c r="F65" s="53"/>
      <c r="G65" s="53"/>
      <c r="H65" s="53"/>
      <c r="I65" s="5"/>
      <c r="J65" s="5"/>
      <c r="K65" s="5"/>
    </row>
    <row r="66" spans="1:15" s="3" customFormat="1" ht="12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O66"/>
    </row>
    <row r="67" spans="1:15" s="3" customFormat="1" ht="12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O67"/>
    </row>
    <row r="68" spans="1:15" ht="12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mergeCells count="1">
    <mergeCell ref="A31:H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1305</vt:lpstr>
      <vt:lpstr>'1305'!Oblast_tisku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2021-11-03T08:58:23Z</dcterms:created>
  <dcterms:modified xsi:type="dcterms:W3CDTF">2021-11-03T08:58:23Z</dcterms:modified>
</cp:coreProperties>
</file>