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SHA zdravotnické účty_Kalnická\ANALÝZA SHA 2010-2018\TABULKOVÁ PŘÍLOHA\26000520t-opraveno.xlsx 2020-02-17 13-05-11\"/>
    </mc:Choice>
  </mc:AlternateContent>
  <bookViews>
    <workbookView xWindow="0" yWindow="0" windowWidth="21585" windowHeight="11175"/>
  </bookViews>
  <sheets>
    <sheet name="T1" sheetId="1" r:id="rId1"/>
  </sheets>
  <definedNames>
    <definedName name="OLE_LINK100" localSheetId="0">'T1'!$A$3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E35" i="1"/>
  <c r="K34" i="1"/>
  <c r="F34" i="1"/>
  <c r="B34" i="1"/>
  <c r="B33" i="1"/>
  <c r="K33" i="1" s="1"/>
  <c r="K32" i="1"/>
  <c r="B32" i="1"/>
  <c r="B31" i="1"/>
  <c r="K31" i="1" s="1"/>
  <c r="K30" i="1" s="1"/>
  <c r="D30" i="1"/>
  <c r="C30" i="1"/>
  <c r="B30" i="1"/>
  <c r="K29" i="1"/>
  <c r="B29" i="1"/>
  <c r="B28" i="1"/>
  <c r="K28" i="1" s="1"/>
  <c r="K27" i="1"/>
  <c r="B27" i="1"/>
  <c r="B26" i="1"/>
  <c r="K26" i="1" s="1"/>
  <c r="K25" i="1"/>
  <c r="B25" i="1"/>
  <c r="I24" i="1"/>
  <c r="I35" i="1" s="1"/>
  <c r="F24" i="1"/>
  <c r="E24" i="1"/>
  <c r="D24" i="1"/>
  <c r="C24" i="1"/>
  <c r="K23" i="1"/>
  <c r="K22" i="1"/>
  <c r="K21" i="1"/>
  <c r="J21" i="1"/>
  <c r="E21" i="1"/>
  <c r="B21" i="1"/>
  <c r="K20" i="1"/>
  <c r="B20" i="1"/>
  <c r="B19" i="1"/>
  <c r="K19" i="1" s="1"/>
  <c r="K18" i="1"/>
  <c r="K17" i="1" s="1"/>
  <c r="B18" i="1"/>
  <c r="B17" i="1" s="1"/>
  <c r="E17" i="1"/>
  <c r="D17" i="1"/>
  <c r="C17" i="1"/>
  <c r="B16" i="1"/>
  <c r="K16" i="1" s="1"/>
  <c r="K15" i="1"/>
  <c r="B15" i="1"/>
  <c r="B14" i="1"/>
  <c r="B13" i="1" s="1"/>
  <c r="K13" i="1" s="1"/>
  <c r="J13" i="1"/>
  <c r="E13" i="1"/>
  <c r="D13" i="1"/>
  <c r="C13" i="1"/>
  <c r="K12" i="1"/>
  <c r="K11" i="1"/>
  <c r="J10" i="1"/>
  <c r="E10" i="1"/>
  <c r="B10" i="1"/>
  <c r="K10" i="1" s="1"/>
  <c r="F8" i="1"/>
  <c r="B8" i="1"/>
  <c r="K8" i="1" s="1"/>
  <c r="K7" i="1"/>
  <c r="B7" i="1"/>
  <c r="F6" i="1"/>
  <c r="B6" i="1"/>
  <c r="K6" i="1" s="1"/>
  <c r="K5" i="1" s="1"/>
  <c r="J5" i="1"/>
  <c r="J35" i="1" s="1"/>
  <c r="G5" i="1"/>
  <c r="G35" i="1" s="1"/>
  <c r="F35" i="1" s="1"/>
  <c r="F5" i="1"/>
  <c r="E5" i="1"/>
  <c r="D5" i="1"/>
  <c r="D35" i="1" s="1"/>
  <c r="C5" i="1"/>
  <c r="C35" i="1" s="1"/>
  <c r="B35" i="1" s="1"/>
  <c r="B5" i="1"/>
  <c r="B24" i="1" l="1"/>
  <c r="K24" i="1" s="1"/>
  <c r="K35" i="1" s="1"/>
  <c r="K14" i="1"/>
</calcChain>
</file>

<file path=xl/sharedStrings.xml><?xml version="1.0" encoding="utf-8"?>
<sst xmlns="http://schemas.openxmlformats.org/spreadsheetml/2006/main" count="47" uniqueCount="46">
  <si>
    <t xml:space="preserve">Tabulka č. 1 Výdaje na zdravotní péči podle druhu péče a zdroje financování v roce 2018 (v mil. Kč) </t>
  </si>
  <si>
    <t>HC x HF</t>
  </si>
  <si>
    <t>Veřejné zdroje celkem</t>
  </si>
  <si>
    <t>v tom</t>
  </si>
  <si>
    <t>Soukromé zdroje
 (bez domácností)</t>
  </si>
  <si>
    <t>Přímé platby domácností</t>
  </si>
  <si>
    <t>Celkem</t>
  </si>
  <si>
    <t xml:space="preserve">Státní 
rozpočet </t>
  </si>
  <si>
    <t>Místní rozpočty</t>
  </si>
  <si>
    <t>Zdravotní pojišťovny</t>
  </si>
  <si>
    <t>Soukromé pojištění</t>
  </si>
  <si>
    <t>Neziskové organizace</t>
  </si>
  <si>
    <t>Závodní péče</t>
  </si>
  <si>
    <t>1 Léčebná péče</t>
  </si>
  <si>
    <t xml:space="preserve"> 1.1 Lůžková léčebná péče</t>
  </si>
  <si>
    <t xml:space="preserve"> 1.2 Denní léčebná péče</t>
  </si>
  <si>
    <t xml:space="preserve"> 1.3 Ambulantní léčebná péče</t>
  </si>
  <si>
    <t xml:space="preserve"> 1.4 Domácí léčebná péče</t>
  </si>
  <si>
    <t>2 Rehabilitační péče</t>
  </si>
  <si>
    <t xml:space="preserve"> 2.1 Lůžková rehabilitační péče</t>
  </si>
  <si>
    <t xml:space="preserve"> 2.3 Ambulantní rehabilitační péče</t>
  </si>
  <si>
    <t>3 Dlouhodobá zdravotní péče</t>
  </si>
  <si>
    <t xml:space="preserve"> 3.1 Lůžková dlouhodobá zdravotní péče</t>
  </si>
  <si>
    <t xml:space="preserve"> 3.2 Denní dlouhodobá zdravotní péče</t>
  </si>
  <si>
    <t xml:space="preserve"> 3.4 Domácí dlouhodobá zdravotní péče</t>
  </si>
  <si>
    <t>4 Doplňkové služby</t>
  </si>
  <si>
    <t xml:space="preserve"> 4.1 Laboratorní služby</t>
  </si>
  <si>
    <t xml:space="preserve"> </t>
  </si>
  <si>
    <t xml:space="preserve"> 4.2 Zobrazovací metody</t>
  </si>
  <si>
    <t xml:space="preserve"> 4.3 Doprava pacientů</t>
  </si>
  <si>
    <t>5 Léčiva a ostatní zdravotnický materiál</t>
  </si>
  <si>
    <t xml:space="preserve"> 5.1 Léčiva a zdravotnický materiál</t>
  </si>
  <si>
    <t xml:space="preserve"> 5.2 Terapeutické pomůcky</t>
  </si>
  <si>
    <t>6 Preventivní péče</t>
  </si>
  <si>
    <t xml:space="preserve"> 6.1 Informační a poradenské programy</t>
  </si>
  <si>
    <t xml:space="preserve"> 6.2 Imunizační programy</t>
  </si>
  <si>
    <t xml:space="preserve"> 6.3 Programy pro včasné odhalení nemocí</t>
  </si>
  <si>
    <t xml:space="preserve"> 6.4 Programy pro sledování zdravotního stavu</t>
  </si>
  <si>
    <t>7 Správa systému zdravotní péče</t>
  </si>
  <si>
    <t xml:space="preserve">HCR.1 Dlouhodobá sociální péče </t>
  </si>
  <si>
    <t>HCR.1.1 Sociální služby</t>
  </si>
  <si>
    <t>HCR.1.2 Peněžité dávky</t>
  </si>
  <si>
    <t>HCR.2 Podpora zdraví</t>
  </si>
  <si>
    <t>9 Ostatní zdravotní péče</t>
  </si>
  <si>
    <t>Celkový součet</t>
  </si>
  <si>
    <t xml:space="preserve">Zdroj: Zdravotnické účty 2010–2018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</si>
</sst>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11"/>
      <color rgb="FFFF5050"/>
      <name val="Arial"/>
      <family val="2"/>
      <charset val="238"/>
    </font>
    <font>
      <b/>
      <i/>
      <sz val="9"/>
      <color rgb="FFFF5050"/>
      <name val="Arial"/>
      <family val="2"/>
      <charset val="238"/>
    </font>
    <font>
      <b/>
      <sz val="12"/>
      <color rgb="FFFF505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sz val="10"/>
      <color rgb="FF96363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0" borderId="0" xfId="1" applyFont="1" applyAlignment="1"/>
    <xf numFmtId="0" fontId="4" fillId="0" borderId="0" xfId="0" applyFont="1" applyAlignment="1"/>
    <xf numFmtId="164" fontId="5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10" fillId="0" borderId="9" xfId="0" applyFont="1" applyBorder="1" applyAlignment="1">
      <alignment wrapText="1"/>
    </xf>
    <xf numFmtId="3" fontId="7" fillId="0" borderId="10" xfId="0" applyNumberFormat="1" applyFont="1" applyBorder="1"/>
    <xf numFmtId="3" fontId="10" fillId="0" borderId="10" xfId="0" applyNumberFormat="1" applyFont="1" applyBorder="1"/>
    <xf numFmtId="1" fontId="7" fillId="0" borderId="10" xfId="0" applyNumberFormat="1" applyFont="1" applyBorder="1"/>
    <xf numFmtId="1" fontId="10" fillId="0" borderId="10" xfId="0" applyNumberFormat="1" applyFont="1" applyBorder="1"/>
    <xf numFmtId="3" fontId="7" fillId="0" borderId="13" xfId="0" applyNumberFormat="1" applyFont="1" applyBorder="1"/>
    <xf numFmtId="0" fontId="10" fillId="0" borderId="10" xfId="0" applyFont="1" applyBorder="1"/>
    <xf numFmtId="0" fontId="7" fillId="0" borderId="10" xfId="0" applyFont="1" applyBorder="1"/>
    <xf numFmtId="1" fontId="7" fillId="0" borderId="13" xfId="0" applyNumberFormat="1" applyFont="1" applyBorder="1"/>
    <xf numFmtId="3" fontId="10" fillId="0" borderId="0" xfId="0" applyNumberFormat="1" applyFont="1"/>
    <xf numFmtId="0" fontId="7" fillId="0" borderId="0" xfId="0" applyFont="1"/>
    <xf numFmtId="0" fontId="1" fillId="0" borderId="0" xfId="0" applyFont="1"/>
    <xf numFmtId="0" fontId="10" fillId="0" borderId="9" xfId="0" applyFont="1" applyBorder="1" applyAlignment="1">
      <alignment horizontal="left" wrapText="1"/>
    </xf>
    <xf numFmtId="0" fontId="0" fillId="0" borderId="0" xfId="0" applyFill="1"/>
    <xf numFmtId="0" fontId="12" fillId="0" borderId="0" xfId="0" applyFont="1"/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wrapText="1"/>
    </xf>
    <xf numFmtId="3" fontId="7" fillId="3" borderId="10" xfId="0" applyNumberFormat="1" applyFont="1" applyFill="1" applyBorder="1"/>
    <xf numFmtId="1" fontId="7" fillId="3" borderId="10" xfId="0" applyNumberFormat="1" applyFont="1" applyFill="1" applyBorder="1"/>
    <xf numFmtId="0" fontId="7" fillId="3" borderId="11" xfId="0" applyFont="1" applyFill="1" applyBorder="1"/>
    <xf numFmtId="3" fontId="7" fillId="3" borderId="11" xfId="0" applyNumberFormat="1" applyFont="1" applyFill="1" applyBorder="1"/>
    <xf numFmtId="3" fontId="7" fillId="3" borderId="12" xfId="0" applyNumberFormat="1" applyFont="1" applyFill="1" applyBorder="1"/>
    <xf numFmtId="0" fontId="7" fillId="3" borderId="10" xfId="0" applyFont="1" applyFill="1" applyBorder="1"/>
    <xf numFmtId="3" fontId="7" fillId="3" borderId="13" xfId="0" applyNumberFormat="1" applyFont="1" applyFill="1" applyBorder="1"/>
    <xf numFmtId="3" fontId="10" fillId="3" borderId="0" xfId="2" applyNumberFormat="1" applyFont="1" applyFill="1"/>
    <xf numFmtId="0" fontId="7" fillId="2" borderId="14" xfId="0" applyFont="1" applyFill="1" applyBorder="1" applyAlignment="1">
      <alignment wrapText="1"/>
    </xf>
    <xf numFmtId="3" fontId="7" fillId="2" borderId="15" xfId="0" applyNumberFormat="1" applyFont="1" applyFill="1" applyBorder="1"/>
    <xf numFmtId="1" fontId="7" fillId="2" borderId="15" xfId="0" applyNumberFormat="1" applyFont="1" applyFill="1" applyBorder="1"/>
    <xf numFmtId="3" fontId="7" fillId="2" borderId="16" xfId="0" applyNumberFormat="1" applyFont="1" applyFill="1" applyBorder="1"/>
    <xf numFmtId="0" fontId="14" fillId="0" borderId="0" xfId="0" applyFont="1" applyAlignment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E6B8B7"/>
      <color rgb="FFF2DCDB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zoomScaleNormal="100" workbookViewId="0">
      <selection sqref="A1:L1"/>
    </sheetView>
  </sheetViews>
  <sheetFormatPr defaultRowHeight="15" x14ac:dyDescent="0.25"/>
  <cols>
    <col min="1" max="1" width="23.28515625" customWidth="1"/>
    <col min="2" max="2" width="6.42578125" style="19" customWidth="1"/>
    <col min="3" max="5" width="6.42578125" customWidth="1"/>
    <col min="6" max="6" width="6.42578125" style="19" customWidth="1"/>
    <col min="7" max="9" width="6.42578125" customWidth="1"/>
    <col min="10" max="11" width="6.42578125" style="19" customWidth="1"/>
    <col min="12" max="12" width="8.140625" customWidth="1"/>
  </cols>
  <sheetData>
    <row r="1" spans="1:12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.7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s="6" customFormat="1" ht="15" customHeight="1" x14ac:dyDescent="0.2">
      <c r="A3" s="25" t="s">
        <v>1</v>
      </c>
      <c r="B3" s="26" t="s">
        <v>2</v>
      </c>
      <c r="C3" s="27" t="s">
        <v>3</v>
      </c>
      <c r="D3" s="27"/>
      <c r="E3" s="27"/>
      <c r="F3" s="28" t="s">
        <v>4</v>
      </c>
      <c r="G3" s="27" t="s">
        <v>3</v>
      </c>
      <c r="H3" s="27"/>
      <c r="I3" s="27"/>
      <c r="J3" s="29" t="s">
        <v>5</v>
      </c>
      <c r="K3" s="26" t="s">
        <v>6</v>
      </c>
      <c r="L3" s="5"/>
    </row>
    <row r="4" spans="1:12" ht="66.75" customHeight="1" thickBot="1" x14ac:dyDescent="0.3">
      <c r="A4" s="30"/>
      <c r="B4" s="31"/>
      <c r="C4" s="32" t="s">
        <v>7</v>
      </c>
      <c r="D4" s="32" t="s">
        <v>8</v>
      </c>
      <c r="E4" s="32" t="s">
        <v>9</v>
      </c>
      <c r="F4" s="33"/>
      <c r="G4" s="32" t="s">
        <v>10</v>
      </c>
      <c r="H4" s="32" t="s">
        <v>11</v>
      </c>
      <c r="I4" s="32" t="s">
        <v>12</v>
      </c>
      <c r="J4" s="34"/>
      <c r="K4" s="31"/>
      <c r="L4" s="7"/>
    </row>
    <row r="5" spans="1:12" ht="15" customHeight="1" x14ac:dyDescent="0.25">
      <c r="A5" s="35" t="s">
        <v>13</v>
      </c>
      <c r="B5" s="36">
        <f>B6+B7+B8+B9</f>
        <v>154150.67858009998</v>
      </c>
      <c r="C5" s="36">
        <f>C6+C8</f>
        <v>1883.4220558</v>
      </c>
      <c r="D5" s="36">
        <f>D6+D8</f>
        <v>3338.7236312999999</v>
      </c>
      <c r="E5" s="36">
        <f>E6+E7+E8+E9</f>
        <v>148928.532893</v>
      </c>
      <c r="F5" s="37">
        <f>F6+F8</f>
        <v>543.76776539999992</v>
      </c>
      <c r="G5" s="37">
        <f>G6+G8</f>
        <v>543.76776539999992</v>
      </c>
      <c r="H5" s="38"/>
      <c r="I5" s="38"/>
      <c r="J5" s="39">
        <f>J6+J8</f>
        <v>18927.162661499999</v>
      </c>
      <c r="K5" s="40">
        <f>K6+K7+K8+K9</f>
        <v>173621.60900699996</v>
      </c>
      <c r="L5" s="7"/>
    </row>
    <row r="6" spans="1:12" ht="15" customHeight="1" x14ac:dyDescent="0.25">
      <c r="A6" s="8" t="s">
        <v>14</v>
      </c>
      <c r="B6" s="9">
        <f>C6+D6+E6</f>
        <v>58459.968078999998</v>
      </c>
      <c r="C6" s="10">
        <v>1485.756795</v>
      </c>
      <c r="D6" s="10">
        <v>2879.4618139999998</v>
      </c>
      <c r="E6" s="10">
        <v>54094.749470000002</v>
      </c>
      <c r="F6" s="11">
        <f>G6</f>
        <v>425.33327989999998</v>
      </c>
      <c r="G6" s="12">
        <v>425.33327989999998</v>
      </c>
      <c r="H6" s="12"/>
      <c r="I6" s="12"/>
      <c r="J6" s="11">
        <v>933.16266150000001</v>
      </c>
      <c r="K6" s="13">
        <f>B6+F6+J6</f>
        <v>59818.464020399995</v>
      </c>
      <c r="L6" s="7"/>
    </row>
    <row r="7" spans="1:12" ht="15" customHeight="1" x14ac:dyDescent="0.25">
      <c r="A7" s="8" t="s">
        <v>15</v>
      </c>
      <c r="B7" s="9">
        <f>E7</f>
        <v>6714.95</v>
      </c>
      <c r="C7" s="14"/>
      <c r="D7" s="14"/>
      <c r="E7" s="10">
        <v>6714.95</v>
      </c>
      <c r="F7" s="15"/>
      <c r="G7" s="14"/>
      <c r="H7" s="14"/>
      <c r="I7" s="14"/>
      <c r="J7" s="15"/>
      <c r="K7" s="13">
        <f>E7</f>
        <v>6714.95</v>
      </c>
      <c r="L7" s="7"/>
    </row>
    <row r="8" spans="1:12" ht="15" customHeight="1" x14ac:dyDescent="0.25">
      <c r="A8" s="8" t="s">
        <v>16</v>
      </c>
      <c r="B8" s="9">
        <f>C8+D8+E8</f>
        <v>88759.837408099993</v>
      </c>
      <c r="C8" s="12">
        <v>397.6652608</v>
      </c>
      <c r="D8" s="12">
        <v>459.26181730000002</v>
      </c>
      <c r="E8" s="10">
        <v>87902.910329999999</v>
      </c>
      <c r="F8" s="11">
        <f>G8</f>
        <v>118.43448549999999</v>
      </c>
      <c r="G8" s="12">
        <v>118.43448549999999</v>
      </c>
      <c r="H8" s="14"/>
      <c r="I8" s="14"/>
      <c r="J8" s="9">
        <v>17994</v>
      </c>
      <c r="K8" s="13">
        <f>B8+F8+J8</f>
        <v>106872.27189359999</v>
      </c>
      <c r="L8" s="7"/>
    </row>
    <row r="9" spans="1:12" ht="15" customHeight="1" x14ac:dyDescent="0.25">
      <c r="A9" s="8" t="s">
        <v>17</v>
      </c>
      <c r="B9" s="11">
        <v>215.92309299999999</v>
      </c>
      <c r="C9" s="14"/>
      <c r="D9" s="14"/>
      <c r="E9" s="12">
        <v>215.92309299999999</v>
      </c>
      <c r="F9" s="15"/>
      <c r="G9" s="14"/>
      <c r="H9" s="14"/>
      <c r="I9" s="14"/>
      <c r="J9" s="15"/>
      <c r="K9" s="16">
        <v>215.92309299999999</v>
      </c>
      <c r="L9" s="7"/>
    </row>
    <row r="10" spans="1:12" ht="15" customHeight="1" x14ac:dyDescent="0.25">
      <c r="A10" s="35" t="s">
        <v>18</v>
      </c>
      <c r="B10" s="36">
        <f>B11+B12</f>
        <v>14195.077737</v>
      </c>
      <c r="C10" s="41"/>
      <c r="D10" s="41"/>
      <c r="E10" s="36">
        <f>E11+E12</f>
        <v>14195.077737</v>
      </c>
      <c r="F10" s="41"/>
      <c r="G10" s="41"/>
      <c r="H10" s="41"/>
      <c r="I10" s="41"/>
      <c r="J10" s="36">
        <f>J11+J12</f>
        <v>4088</v>
      </c>
      <c r="K10" s="42">
        <f>B10+J10</f>
        <v>18283.077737</v>
      </c>
      <c r="L10" s="7"/>
    </row>
    <row r="11" spans="1:12" ht="15" customHeight="1" x14ac:dyDescent="0.25">
      <c r="A11" s="8" t="s">
        <v>19</v>
      </c>
      <c r="B11" s="9">
        <v>5449.8293160000003</v>
      </c>
      <c r="C11" s="14"/>
      <c r="D11" s="14"/>
      <c r="E11" s="10">
        <v>5449.8293160000003</v>
      </c>
      <c r="F11" s="15"/>
      <c r="G11" s="14"/>
      <c r="H11" s="14"/>
      <c r="I11" s="14"/>
      <c r="J11" s="9">
        <v>3058</v>
      </c>
      <c r="K11" s="13">
        <f>B11+J11</f>
        <v>8507.8293159999994</v>
      </c>
      <c r="L11" s="17"/>
    </row>
    <row r="12" spans="1:12" ht="15" customHeight="1" x14ac:dyDescent="0.25">
      <c r="A12" s="8" t="s">
        <v>20</v>
      </c>
      <c r="B12" s="9">
        <v>8745.2484210000002</v>
      </c>
      <c r="C12" s="14"/>
      <c r="D12" s="14"/>
      <c r="E12" s="10">
        <v>8745.2484210000002</v>
      </c>
      <c r="F12" s="15"/>
      <c r="G12" s="14"/>
      <c r="H12" s="14"/>
      <c r="I12" s="14"/>
      <c r="J12" s="9">
        <v>1030</v>
      </c>
      <c r="K12" s="13">
        <f>B12+J12</f>
        <v>9775.2484210000002</v>
      </c>
      <c r="L12" s="7"/>
    </row>
    <row r="13" spans="1:12" s="19" customFormat="1" ht="15" customHeight="1" x14ac:dyDescent="0.25">
      <c r="A13" s="35" t="s">
        <v>21</v>
      </c>
      <c r="B13" s="36">
        <f>B14+B15+B16</f>
        <v>56582.775029169999</v>
      </c>
      <c r="C13" s="36">
        <f>C14+C15+C16</f>
        <v>38688.136912000002</v>
      </c>
      <c r="D13" s="37">
        <f>D14</f>
        <v>72.096946169999995</v>
      </c>
      <c r="E13" s="36">
        <f>E14+E15+E16</f>
        <v>17822.541171000001</v>
      </c>
      <c r="F13" s="41"/>
      <c r="G13" s="41"/>
      <c r="H13" s="41"/>
      <c r="I13" s="41"/>
      <c r="J13" s="41">
        <f>J14</f>
        <v>102</v>
      </c>
      <c r="K13" s="42">
        <f>B13+J13</f>
        <v>56684.775029169999</v>
      </c>
      <c r="L13" s="18"/>
    </row>
    <row r="14" spans="1:12" ht="24" customHeight="1" x14ac:dyDescent="0.25">
      <c r="A14" s="20" t="s">
        <v>22</v>
      </c>
      <c r="B14" s="9">
        <f>C14+D14+E14</f>
        <v>46315.371916169999</v>
      </c>
      <c r="C14" s="10">
        <v>30455</v>
      </c>
      <c r="D14" s="12">
        <v>72.096946169999995</v>
      </c>
      <c r="E14" s="10">
        <v>15788.27497</v>
      </c>
      <c r="F14" s="15"/>
      <c r="G14" s="14"/>
      <c r="H14" s="14"/>
      <c r="I14" s="14"/>
      <c r="J14" s="15">
        <v>102</v>
      </c>
      <c r="K14" s="13">
        <f>B14+J14</f>
        <v>46417.371916169999</v>
      </c>
      <c r="L14" s="7"/>
    </row>
    <row r="15" spans="1:12" ht="24" customHeight="1" x14ac:dyDescent="0.25">
      <c r="A15" s="20" t="s">
        <v>23</v>
      </c>
      <c r="B15" s="9">
        <f>C15+E15</f>
        <v>2230.3430010000002</v>
      </c>
      <c r="C15" s="10">
        <v>2199</v>
      </c>
      <c r="D15" s="14"/>
      <c r="E15" s="12">
        <v>31.343001000000001</v>
      </c>
      <c r="F15" s="15"/>
      <c r="G15" s="14"/>
      <c r="H15" s="14"/>
      <c r="I15" s="14"/>
      <c r="J15" s="15"/>
      <c r="K15" s="13">
        <f>B15</f>
        <v>2230.3430010000002</v>
      </c>
      <c r="L15" s="7"/>
    </row>
    <row r="16" spans="1:12" ht="24" customHeight="1" x14ac:dyDescent="0.25">
      <c r="A16" s="20" t="s">
        <v>24</v>
      </c>
      <c r="B16" s="9">
        <f>C16+E16</f>
        <v>8037.0601120000001</v>
      </c>
      <c r="C16" s="10">
        <v>6034.1369119999999</v>
      </c>
      <c r="D16" s="14"/>
      <c r="E16" s="10">
        <v>2002.9232</v>
      </c>
      <c r="F16" s="15"/>
      <c r="G16" s="14"/>
      <c r="H16" s="14"/>
      <c r="I16" s="14"/>
      <c r="J16" s="15"/>
      <c r="K16" s="13">
        <f>B16</f>
        <v>8037.0601120000001</v>
      </c>
      <c r="L16" s="7"/>
    </row>
    <row r="17" spans="1:13" ht="15" customHeight="1" x14ac:dyDescent="0.25">
      <c r="A17" s="35" t="s">
        <v>25</v>
      </c>
      <c r="B17" s="36">
        <f>B18+B19+B20</f>
        <v>51018.050400599997</v>
      </c>
      <c r="C17" s="41">
        <f>C20</f>
        <v>433.0032516</v>
      </c>
      <c r="D17" s="36">
        <f>D20</f>
        <v>4220.4473639999997</v>
      </c>
      <c r="E17" s="36">
        <f>E18+E19+E20</f>
        <v>46364.599784999999</v>
      </c>
      <c r="F17" s="41"/>
      <c r="G17" s="41"/>
      <c r="H17" s="41"/>
      <c r="I17" s="41"/>
      <c r="J17" s="41"/>
      <c r="K17" s="42">
        <f>K18+K19+K20</f>
        <v>51018.050400599997</v>
      </c>
      <c r="L17" s="7"/>
    </row>
    <row r="18" spans="1:13" ht="15" customHeight="1" x14ac:dyDescent="0.25">
      <c r="A18" s="8" t="s">
        <v>26</v>
      </c>
      <c r="B18" s="9">
        <f>E18</f>
        <v>28334.881720000001</v>
      </c>
      <c r="C18" s="14"/>
      <c r="D18" s="14" t="s">
        <v>27</v>
      </c>
      <c r="E18" s="10">
        <v>28334.881720000001</v>
      </c>
      <c r="F18" s="15"/>
      <c r="G18" s="14"/>
      <c r="H18" s="14"/>
      <c r="I18" s="14"/>
      <c r="J18" s="15"/>
      <c r="K18" s="13">
        <f>B18</f>
        <v>28334.881720000001</v>
      </c>
      <c r="L18" s="7"/>
    </row>
    <row r="19" spans="1:13" ht="15" customHeight="1" x14ac:dyDescent="0.25">
      <c r="A19" s="8" t="s">
        <v>28</v>
      </c>
      <c r="B19" s="9">
        <f>E19</f>
        <v>13430.261140000001</v>
      </c>
      <c r="C19" s="14"/>
      <c r="D19" s="14"/>
      <c r="E19" s="10">
        <v>13430.261140000001</v>
      </c>
      <c r="F19" s="15"/>
      <c r="G19" s="14"/>
      <c r="H19" s="14"/>
      <c r="I19" s="14"/>
      <c r="J19" s="15"/>
      <c r="K19" s="13">
        <f>B19</f>
        <v>13430.261140000001</v>
      </c>
      <c r="L19" s="7"/>
    </row>
    <row r="20" spans="1:13" ht="15" customHeight="1" x14ac:dyDescent="0.25">
      <c r="A20" s="8" t="s">
        <v>29</v>
      </c>
      <c r="B20" s="9">
        <f>C20+D20+E20</f>
        <v>9252.9075406000011</v>
      </c>
      <c r="C20" s="14">
        <v>433.0032516</v>
      </c>
      <c r="D20" s="10">
        <v>4220.4473639999997</v>
      </c>
      <c r="E20" s="10">
        <v>4599.4569250000004</v>
      </c>
      <c r="F20" s="15"/>
      <c r="G20" s="14"/>
      <c r="H20" s="14"/>
      <c r="I20" s="14"/>
      <c r="J20" s="15"/>
      <c r="K20" s="13">
        <f>B20</f>
        <v>9252.9075406000011</v>
      </c>
      <c r="L20" s="7"/>
    </row>
    <row r="21" spans="1:13" ht="24" customHeight="1" x14ac:dyDescent="0.25">
      <c r="A21" s="35" t="s">
        <v>30</v>
      </c>
      <c r="B21" s="36">
        <f>B22+B23</f>
        <v>41708.781262999997</v>
      </c>
      <c r="C21" s="41"/>
      <c r="D21" s="41"/>
      <c r="E21" s="36">
        <f>E22+E23</f>
        <v>41708.781262999997</v>
      </c>
      <c r="F21" s="41"/>
      <c r="G21" s="41"/>
      <c r="H21" s="41"/>
      <c r="I21" s="41"/>
      <c r="J21" s="36">
        <f>J22+J23</f>
        <v>34648</v>
      </c>
      <c r="K21" s="42">
        <f>K22+K23</f>
        <v>76356.781262999997</v>
      </c>
      <c r="L21" s="7"/>
    </row>
    <row r="22" spans="1:13" ht="24" customHeight="1" x14ac:dyDescent="0.25">
      <c r="A22" s="8" t="s">
        <v>31</v>
      </c>
      <c r="B22" s="9">
        <v>36784.73504</v>
      </c>
      <c r="C22" s="14"/>
      <c r="D22" s="14"/>
      <c r="E22" s="10">
        <v>36784.73504</v>
      </c>
      <c r="F22" s="15"/>
      <c r="G22" s="14"/>
      <c r="H22" s="14"/>
      <c r="I22" s="14"/>
      <c r="J22" s="9">
        <v>28480</v>
      </c>
      <c r="K22" s="13">
        <f>B22+J22</f>
        <v>65264.73504</v>
      </c>
      <c r="L22" s="7"/>
    </row>
    <row r="23" spans="1:13" ht="15" customHeight="1" x14ac:dyDescent="0.25">
      <c r="A23" s="8" t="s">
        <v>32</v>
      </c>
      <c r="B23" s="9">
        <v>4924.0462230000003</v>
      </c>
      <c r="C23" s="14"/>
      <c r="D23" s="14"/>
      <c r="E23" s="10">
        <v>4924.0462230000003</v>
      </c>
      <c r="F23" s="15"/>
      <c r="G23" s="14"/>
      <c r="H23" s="14"/>
      <c r="I23" s="14"/>
      <c r="J23" s="9">
        <v>6168</v>
      </c>
      <c r="K23" s="13">
        <f>B23+J23</f>
        <v>11092.046223000001</v>
      </c>
      <c r="L23" s="7"/>
    </row>
    <row r="24" spans="1:13" ht="15" customHeight="1" x14ac:dyDescent="0.25">
      <c r="A24" s="35" t="s">
        <v>33</v>
      </c>
      <c r="B24" s="36">
        <f>B25+B26+B27+B28</f>
        <v>9590.2180473500011</v>
      </c>
      <c r="C24" s="36">
        <f>C26+C27</f>
        <v>1980.4742607999999</v>
      </c>
      <c r="D24" s="36">
        <f>D26+D27</f>
        <v>180.25899755</v>
      </c>
      <c r="E24" s="36">
        <f>E25+E26+E27+E28</f>
        <v>7429.4847890000001</v>
      </c>
      <c r="F24" s="36">
        <f>F28</f>
        <v>1197</v>
      </c>
      <c r="G24" s="41"/>
      <c r="H24" s="41"/>
      <c r="I24" s="36">
        <f>I28</f>
        <v>1197</v>
      </c>
      <c r="J24" s="41"/>
      <c r="K24" s="42">
        <f>B24+F24</f>
        <v>10787.218047350001</v>
      </c>
      <c r="L24" s="7"/>
    </row>
    <row r="25" spans="1:13" ht="24" customHeight="1" x14ac:dyDescent="0.25">
      <c r="A25" s="8" t="s">
        <v>34</v>
      </c>
      <c r="B25" s="9">
        <f>E25</f>
        <v>672.56947100000002</v>
      </c>
      <c r="C25" s="10"/>
      <c r="D25" s="10"/>
      <c r="E25" s="10">
        <v>672.56947100000002</v>
      </c>
      <c r="F25" s="15"/>
      <c r="G25" s="14"/>
      <c r="H25" s="14"/>
      <c r="I25" s="14"/>
      <c r="J25" s="15"/>
      <c r="K25" s="13">
        <f>B25</f>
        <v>672.56947100000002</v>
      </c>
      <c r="L25" s="7"/>
    </row>
    <row r="26" spans="1:13" ht="15" customHeight="1" x14ac:dyDescent="0.25">
      <c r="A26" s="8" t="s">
        <v>35</v>
      </c>
      <c r="B26" s="9">
        <f>C26+D26+E26</f>
        <v>1778.8712420499999</v>
      </c>
      <c r="C26" s="10">
        <v>1715.6190429999999</v>
      </c>
      <c r="D26" s="10">
        <v>31.552199049999999</v>
      </c>
      <c r="E26" s="10">
        <v>31.7</v>
      </c>
      <c r="F26" s="15"/>
      <c r="G26" s="14"/>
      <c r="H26" s="14"/>
      <c r="I26" s="14"/>
      <c r="J26" s="15"/>
      <c r="K26" s="13">
        <f>B26</f>
        <v>1778.8712420499999</v>
      </c>
      <c r="L26" s="7"/>
    </row>
    <row r="27" spans="1:13" ht="24" customHeight="1" x14ac:dyDescent="0.25">
      <c r="A27" s="8" t="s">
        <v>36</v>
      </c>
      <c r="B27" s="9">
        <f>C27+D27+E27</f>
        <v>1786.9351572999999</v>
      </c>
      <c r="C27" s="10">
        <v>264.85521779999999</v>
      </c>
      <c r="D27" s="10">
        <v>148.70679849999999</v>
      </c>
      <c r="E27" s="10">
        <v>1373.373141</v>
      </c>
      <c r="F27" s="15"/>
      <c r="G27" s="14"/>
      <c r="H27" s="14"/>
      <c r="I27" s="14"/>
      <c r="J27" s="15"/>
      <c r="K27" s="13">
        <f>B27</f>
        <v>1786.9351572999999</v>
      </c>
      <c r="L27" s="7"/>
    </row>
    <row r="28" spans="1:13" ht="24" customHeight="1" x14ac:dyDescent="0.25">
      <c r="A28" s="8" t="s">
        <v>37</v>
      </c>
      <c r="B28" s="9">
        <f>E28</f>
        <v>5351.8421770000004</v>
      </c>
      <c r="C28" s="10"/>
      <c r="D28" s="10"/>
      <c r="E28" s="10">
        <v>5351.8421770000004</v>
      </c>
      <c r="F28" s="9">
        <v>1197</v>
      </c>
      <c r="G28" s="14"/>
      <c r="H28" s="14"/>
      <c r="I28" s="10">
        <v>1197</v>
      </c>
      <c r="J28" s="15"/>
      <c r="K28" s="13">
        <f>B28+F28</f>
        <v>6548.8421770000004</v>
      </c>
      <c r="L28" s="7"/>
      <c r="M28" s="21"/>
    </row>
    <row r="29" spans="1:13" ht="24" customHeight="1" x14ac:dyDescent="0.25">
      <c r="A29" s="35" t="s">
        <v>38</v>
      </c>
      <c r="B29" s="36">
        <f>C29+D29+E29</f>
        <v>9167.1940490199995</v>
      </c>
      <c r="C29" s="36">
        <v>2397.7973809999999</v>
      </c>
      <c r="D29" s="37">
        <v>6.2916680200000004</v>
      </c>
      <c r="E29" s="36">
        <v>6763.1049999999996</v>
      </c>
      <c r="F29" s="37">
        <v>20.64</v>
      </c>
      <c r="G29" s="37">
        <v>20.64</v>
      </c>
      <c r="H29" s="41"/>
      <c r="I29" s="41"/>
      <c r="J29" s="41"/>
      <c r="K29" s="42">
        <f>B29+F29</f>
        <v>9187.8340490199989</v>
      </c>
      <c r="L29" s="7"/>
      <c r="M29" s="21"/>
    </row>
    <row r="30" spans="1:13" ht="24" customHeight="1" x14ac:dyDescent="0.25">
      <c r="A30" s="35" t="s">
        <v>39</v>
      </c>
      <c r="B30" s="36">
        <f>B31+B32</f>
        <v>23535.84323866</v>
      </c>
      <c r="C30" s="36">
        <f>C31+C32</f>
        <v>23500.794794000001</v>
      </c>
      <c r="D30" s="37">
        <f>D31</f>
        <v>35.048444660000001</v>
      </c>
      <c r="E30" s="41"/>
      <c r="F30" s="41"/>
      <c r="G30" s="41"/>
      <c r="H30" s="41"/>
      <c r="I30" s="41"/>
      <c r="J30" s="41"/>
      <c r="K30" s="42">
        <f>K31+K32</f>
        <v>23535.84323866</v>
      </c>
      <c r="L30" s="7"/>
    </row>
    <row r="31" spans="1:13" ht="15" customHeight="1" x14ac:dyDescent="0.25">
      <c r="A31" s="8" t="s">
        <v>40</v>
      </c>
      <c r="B31" s="9">
        <f>C31+D31</f>
        <v>2836.8432386599998</v>
      </c>
      <c r="C31" s="10">
        <v>2801.7947939999999</v>
      </c>
      <c r="D31" s="12">
        <v>35.048444660000001</v>
      </c>
      <c r="E31" s="14"/>
      <c r="F31" s="15"/>
      <c r="G31" s="14"/>
      <c r="H31" s="14"/>
      <c r="I31" s="14"/>
      <c r="J31" s="15"/>
      <c r="K31" s="13">
        <f>B31</f>
        <v>2836.8432386599998</v>
      </c>
      <c r="L31" s="7"/>
    </row>
    <row r="32" spans="1:13" ht="15" customHeight="1" x14ac:dyDescent="0.25">
      <c r="A32" s="8" t="s">
        <v>41</v>
      </c>
      <c r="B32" s="9">
        <f>C32</f>
        <v>20699</v>
      </c>
      <c r="C32" s="10">
        <v>20699</v>
      </c>
      <c r="D32" s="14"/>
      <c r="E32" s="14"/>
      <c r="F32" s="15"/>
      <c r="G32" s="14"/>
      <c r="H32" s="14"/>
      <c r="I32" s="14"/>
      <c r="J32" s="15"/>
      <c r="K32" s="13">
        <f>B32</f>
        <v>20699</v>
      </c>
      <c r="L32" s="7"/>
    </row>
    <row r="33" spans="1:12" ht="15" customHeight="1" x14ac:dyDescent="0.25">
      <c r="A33" s="8" t="s">
        <v>42</v>
      </c>
      <c r="B33" s="11">
        <f>C33</f>
        <v>320.01980500000002</v>
      </c>
      <c r="C33" s="12">
        <v>320.01980500000002</v>
      </c>
      <c r="D33" s="14"/>
      <c r="E33" s="14"/>
      <c r="F33" s="15"/>
      <c r="G33" s="14"/>
      <c r="H33" s="14"/>
      <c r="I33" s="14"/>
      <c r="J33" s="15"/>
      <c r="K33" s="16">
        <f>B33</f>
        <v>320.01980500000002</v>
      </c>
      <c r="L33" s="7"/>
    </row>
    <row r="34" spans="1:12" ht="15" customHeight="1" x14ac:dyDescent="0.25">
      <c r="A34" s="35" t="s">
        <v>43</v>
      </c>
      <c r="B34" s="36">
        <f>C34+D34+E34</f>
        <v>1583.1866485999999</v>
      </c>
      <c r="C34" s="37">
        <v>299.20986190000002</v>
      </c>
      <c r="D34" s="37">
        <v>582.78986599999996</v>
      </c>
      <c r="E34" s="37">
        <v>701.18692069999997</v>
      </c>
      <c r="F34" s="36">
        <f>H34</f>
        <v>9543.8250000000007</v>
      </c>
      <c r="G34" s="41"/>
      <c r="H34" s="43">
        <v>9543.8250000000007</v>
      </c>
      <c r="I34" s="41"/>
      <c r="J34" s="41"/>
      <c r="K34" s="42">
        <f>B34+F34</f>
        <v>11127.011648600001</v>
      </c>
      <c r="L34" s="7"/>
    </row>
    <row r="35" spans="1:12" ht="15" customHeight="1" x14ac:dyDescent="0.25">
      <c r="A35" s="44" t="s">
        <v>44</v>
      </c>
      <c r="B35" s="45">
        <f>C35+D35+E35</f>
        <v>361851.82479850005</v>
      </c>
      <c r="C35" s="45">
        <f>C5+C13+C17+C24+C29+C30+C34+C33</f>
        <v>69502.858322100015</v>
      </c>
      <c r="D35" s="45">
        <f>D5+D13+D17+D24+D29+D30+D34</f>
        <v>8435.6569176999983</v>
      </c>
      <c r="E35" s="45">
        <f>E5+E10+E13+E17+E21+E24+E29+E34</f>
        <v>283913.30955870001</v>
      </c>
      <c r="F35" s="45">
        <f>G35+H35+I35</f>
        <v>11305.2327654</v>
      </c>
      <c r="G35" s="46">
        <f>G5+G29</f>
        <v>564.4077653999999</v>
      </c>
      <c r="H35" s="45">
        <f>H34</f>
        <v>9543.8250000000007</v>
      </c>
      <c r="I35" s="45">
        <f>I24</f>
        <v>1197</v>
      </c>
      <c r="J35" s="45">
        <f>J5+J10+J13+J21</f>
        <v>57765.162661499999</v>
      </c>
      <c r="K35" s="47">
        <f>K5+K10+K13+K17+K21+K24+K29+K30+K33+K34</f>
        <v>430922.22022539994</v>
      </c>
      <c r="L35" s="7"/>
    </row>
    <row r="36" spans="1:12" x14ac:dyDescent="0.25">
      <c r="A36" s="22"/>
      <c r="B36" s="18"/>
      <c r="C36" s="7"/>
      <c r="D36" s="7"/>
      <c r="E36" s="7"/>
      <c r="F36" s="18"/>
      <c r="G36" s="7"/>
      <c r="I36" s="23"/>
      <c r="J36" s="23"/>
      <c r="K36" s="24" t="s">
        <v>45</v>
      </c>
      <c r="L36" s="7"/>
    </row>
  </sheetData>
  <mergeCells count="8">
    <mergeCell ref="A1:L1"/>
    <mergeCell ref="K3:K4"/>
    <mergeCell ref="A3:A4"/>
    <mergeCell ref="B3:B4"/>
    <mergeCell ref="C3:E3"/>
    <mergeCell ref="F3:F4"/>
    <mergeCell ref="G3:I3"/>
    <mergeCell ref="J3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T1</vt:lpstr>
      <vt:lpstr>'T1'!OLE_LINK100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2020-02-17T12:05:11Z</dcterms:created>
  <dcterms:modified xsi:type="dcterms:W3CDTF">2020-02-17T12:07:01Z</dcterms:modified>
</cp:coreProperties>
</file>